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455"/>
  </bookViews>
  <sheets>
    <sheet name="CUMPLIMIENTO" sheetId="6" r:id="rId1"/>
    <sheet name="TRANSP. ANTICO. ATENC. CIUDADAN" sheetId="5" r:id="rId2"/>
    <sheet name="GESTIÓN TALENTO HUMANO" sheetId="4" r:id="rId3"/>
    <sheet name="EFICIENCIA ADMINISTRATIVA" sheetId="1" r:id="rId4"/>
    <sheet name="GESTION FINANCIERA" sheetId="2" r:id="rId5"/>
  </sheets>
  <calcPr calcId="152511"/>
</workbook>
</file>

<file path=xl/calcChain.xml><?xml version="1.0" encoding="utf-8"?>
<calcChain xmlns="http://schemas.openxmlformats.org/spreadsheetml/2006/main">
  <c r="B9" i="6" l="1"/>
  <c r="T19" i="2" l="1"/>
  <c r="T18" i="2"/>
  <c r="T17" i="2"/>
  <c r="T22" i="1"/>
  <c r="T25" i="1"/>
  <c r="T23" i="1"/>
  <c r="T19" i="1"/>
  <c r="T17" i="1"/>
  <c r="T26" i="4"/>
  <c r="T24" i="4"/>
  <c r="T21" i="4"/>
  <c r="T17" i="4"/>
  <c r="T30" i="5"/>
  <c r="T28" i="5"/>
  <c r="W28" i="5" s="1"/>
  <c r="T21" i="5"/>
  <c r="T17" i="5"/>
  <c r="N18" i="5" l="1"/>
  <c r="Q23" i="1" l="1"/>
  <c r="F18" i="2" l="1"/>
  <c r="Q28" i="5" l="1"/>
  <c r="P28" i="5"/>
  <c r="Q18" i="5" l="1"/>
  <c r="P18" i="2" l="1"/>
  <c r="P17" i="2"/>
  <c r="Q17" i="2"/>
  <c r="Q18" i="2"/>
  <c r="Q19" i="2"/>
  <c r="P19" i="2"/>
  <c r="E17" i="4"/>
  <c r="Q25" i="4"/>
  <c r="P25" i="4"/>
  <c r="Q19" i="4"/>
  <c r="P19" i="4"/>
  <c r="P18" i="5"/>
  <c r="W17" i="5" l="1"/>
  <c r="T20" i="2" l="1"/>
  <c r="W19" i="2"/>
  <c r="W18" i="2"/>
  <c r="W17" i="2"/>
  <c r="W23" i="1"/>
  <c r="W25" i="1"/>
  <c r="W22" i="1"/>
  <c r="W19" i="1"/>
  <c r="W17" i="1"/>
  <c r="W26" i="4"/>
  <c r="W24" i="4"/>
  <c r="W21" i="4"/>
  <c r="W17" i="4"/>
  <c r="W30" i="5"/>
  <c r="W21" i="2" l="1"/>
  <c r="W28" i="1"/>
  <c r="W28" i="4"/>
  <c r="W21" i="5"/>
  <c r="V32" i="5" s="1"/>
</calcChain>
</file>

<file path=xl/comments1.xml><?xml version="1.0" encoding="utf-8"?>
<comments xmlns="http://schemas.openxmlformats.org/spreadsheetml/2006/main">
  <authors>
    <author>Rosa Maria Gonzalez Carvajal</author>
  </authors>
  <commentList>
    <comment ref="L17" authorId="0">
      <text>
        <r>
          <rPr>
            <b/>
            <sz val="9"/>
            <color indexed="81"/>
            <rFont val="Tahoma"/>
            <family val="2"/>
          </rPr>
          <t>Rosa Maria Gonzalez Carvajal:</t>
        </r>
        <r>
          <rPr>
            <sz val="9"/>
            <color indexed="81"/>
            <rFont val="Tahoma"/>
            <family val="2"/>
          </rPr>
          <t xml:space="preserve">
NO APLICA porque esta actividad se realizó en ICETEX en la vigencia 2014</t>
        </r>
      </text>
    </comment>
    <comment ref="L19" authorId="0">
      <text>
        <r>
          <rPr>
            <b/>
            <sz val="9"/>
            <color indexed="81"/>
            <rFont val="Tahoma"/>
            <family val="2"/>
          </rPr>
          <t>Rosa Maria Gonzalez Carvajal:</t>
        </r>
        <r>
          <rPr>
            <sz val="9"/>
            <color indexed="81"/>
            <rFont val="Tahoma"/>
            <family val="2"/>
          </rPr>
          <t xml:space="preserve">
NO APLICA porque esta actividad se realizó en ICETEX en la vigencia 2014</t>
        </r>
      </text>
    </comment>
    <comment ref="L28" authorId="0">
      <text>
        <r>
          <rPr>
            <b/>
            <sz val="9"/>
            <color indexed="81"/>
            <rFont val="Tahoma"/>
            <family val="2"/>
          </rPr>
          <t>Rosa Maria Gonzalez Carvajal:</t>
        </r>
        <r>
          <rPr>
            <sz val="9"/>
            <color indexed="81"/>
            <rFont val="Tahoma"/>
            <family val="2"/>
          </rPr>
          <t xml:space="preserve">
Para ICETEX esta actividad inicia en el mes de julio por esto no se presenta avance</t>
        </r>
      </text>
    </comment>
    <comment ref="M28" authorId="0">
      <text>
        <r>
          <rPr>
            <b/>
            <sz val="9"/>
            <color indexed="81"/>
            <rFont val="Tahoma"/>
            <family val="2"/>
          </rPr>
          <t>Rosa Maria Gonzalez Carvajal:</t>
        </r>
        <r>
          <rPr>
            <sz val="9"/>
            <color indexed="81"/>
            <rFont val="Tahoma"/>
            <family val="2"/>
          </rPr>
          <t xml:space="preserve">
Se ajustó el presupuesto inicial,  dado que las encuestas que debían realizarse se abrieron en tres frentes con proveedores diferentes.</t>
        </r>
      </text>
    </comment>
  </commentList>
</comments>
</file>

<file path=xl/comments2.xml><?xml version="1.0" encoding="utf-8"?>
<comments xmlns="http://schemas.openxmlformats.org/spreadsheetml/2006/main">
  <authors>
    <author>Rosa Maria Gonzalez Carvajal</author>
  </authors>
  <commentList>
    <comment ref="L17" authorId="0">
      <text>
        <r>
          <rPr>
            <b/>
            <sz val="9"/>
            <color indexed="81"/>
            <rFont val="Tahoma"/>
            <family val="2"/>
          </rPr>
          <t>Rosa Maria Gonzalez Carvajal:</t>
        </r>
        <r>
          <rPr>
            <sz val="9"/>
            <color indexed="81"/>
            <rFont val="Tahoma"/>
            <family val="2"/>
          </rPr>
          <t xml:space="preserve">
No aplica para el plan de capacitación que fue generado en el mes de enero en ICETEX</t>
        </r>
      </text>
    </comment>
  </commentList>
</comments>
</file>

<file path=xl/comments3.xml><?xml version="1.0" encoding="utf-8"?>
<comments xmlns="http://schemas.openxmlformats.org/spreadsheetml/2006/main">
  <authors>
    <author>Rosa Maria Gonzalez Carvajal</author>
  </authors>
  <commentList>
    <comment ref="G19" authorId="0">
      <text>
        <r>
          <rPr>
            <b/>
            <sz val="9"/>
            <color indexed="81"/>
            <rFont val="Tahoma"/>
            <family val="2"/>
          </rPr>
          <t>Rosa Maria Gonzalez Carvajal:</t>
        </r>
        <r>
          <rPr>
            <sz val="9"/>
            <color indexed="81"/>
            <rFont val="Tahoma"/>
            <family val="2"/>
          </rPr>
          <t xml:space="preserve">
El cumplimiento de la disminución de papel se dio en un 30% tomando como valores:
Consumo de 3216 resmas para 2014.
Consumo de 2277 resmas para 2015.
Dado que la meta de reducción era de un 10% se cumplió por encima de un 100%, razón por la cual se registra un 100%</t>
        </r>
      </text>
    </comment>
    <comment ref="M21" authorId="0">
      <text>
        <r>
          <rPr>
            <b/>
            <sz val="9"/>
            <color indexed="81"/>
            <rFont val="Tahoma"/>
            <family val="2"/>
          </rPr>
          <t>Rosa Maria Gonzalez Carvajal:</t>
        </r>
        <r>
          <rPr>
            <sz val="9"/>
            <color indexed="81"/>
            <rFont val="Tahoma"/>
            <family val="2"/>
          </rPr>
          <t xml:space="preserve">
La estrategia aplicada no requirió presupuesto</t>
        </r>
      </text>
    </comment>
    <comment ref="M23" authorId="0">
      <text>
        <r>
          <rPr>
            <b/>
            <sz val="9"/>
            <color indexed="81"/>
            <rFont val="Tahoma"/>
            <family val="2"/>
          </rPr>
          <t>Rosa Maria Gonzalez Carvajal:</t>
        </r>
        <r>
          <rPr>
            <sz val="9"/>
            <color indexed="81"/>
            <rFont val="Tahoma"/>
            <family val="2"/>
          </rPr>
          <t xml:space="preserve">
Dado lineamientos internos se ajustó el presupuesto porque el  proyecto core se ejecutará en los años 2016 y 2017</t>
        </r>
      </text>
    </comment>
    <comment ref="L25" authorId="0">
      <text>
        <r>
          <rPr>
            <b/>
            <sz val="9"/>
            <color indexed="81"/>
            <rFont val="Tahoma"/>
            <family val="2"/>
          </rPr>
          <t>Rosa Maria Gonzalez Carvajal:</t>
        </r>
        <r>
          <rPr>
            <sz val="9"/>
            <color indexed="81"/>
            <rFont val="Tahoma"/>
            <family val="2"/>
          </rPr>
          <t xml:space="preserve">
Este documento fue generado y aprobado en la vigencia 2014</t>
        </r>
      </text>
    </comment>
    <comment ref="L26" authorId="0">
      <text>
        <r>
          <rPr>
            <b/>
            <sz val="9"/>
            <color indexed="81"/>
            <rFont val="Tahoma"/>
            <family val="2"/>
          </rPr>
          <t>Rosa Maria Gonzalez Carvajal:</t>
        </r>
        <r>
          <rPr>
            <sz val="9"/>
            <color indexed="81"/>
            <rFont val="Tahoma"/>
            <family val="2"/>
          </rPr>
          <t xml:space="preserve">
Las tablas de retención documental fueron actualizadas y aprobadas en la vigencia 2014</t>
        </r>
      </text>
    </comment>
  </commentList>
</comments>
</file>

<file path=xl/comments4.xml><?xml version="1.0" encoding="utf-8"?>
<comments xmlns="http://schemas.openxmlformats.org/spreadsheetml/2006/main">
  <authors>
    <author>Rosa Maria Gonzalez Carvajal</author>
  </authors>
  <commentList>
    <comment ref="L20" authorId="0">
      <text>
        <r>
          <rPr>
            <b/>
            <sz val="9"/>
            <color indexed="81"/>
            <rFont val="Tahoma"/>
            <family val="2"/>
          </rPr>
          <t>Rosa Maria Gonzalez Carvajal:</t>
        </r>
        <r>
          <rPr>
            <sz val="9"/>
            <color indexed="81"/>
            <rFont val="Tahoma"/>
            <family val="2"/>
          </rPr>
          <t xml:space="preserve">
Esta actividad no aplica para ICETEX por su naturaleza especial y modelo de contratación</t>
        </r>
      </text>
    </comment>
  </commentList>
</comments>
</file>

<file path=xl/sharedStrings.xml><?xml version="1.0" encoding="utf-8"?>
<sst xmlns="http://schemas.openxmlformats.org/spreadsheetml/2006/main" count="483" uniqueCount="192">
  <si>
    <t>FECHA DE SEGUIMIENTO:</t>
  </si>
  <si>
    <t xml:space="preserve">RESPONSABLE: </t>
  </si>
  <si>
    <t>VIGENCIA:</t>
  </si>
  <si>
    <t xml:space="preserve">ESTRATEGIA 1:  </t>
  </si>
  <si>
    <t xml:space="preserve">META </t>
  </si>
  <si>
    <t>FÓRMULA DEL INDICADOR</t>
  </si>
  <si>
    <t>Cumplimiento real del indicador</t>
  </si>
  <si>
    <t>ACTIVIDADES ESPECÍFICAS</t>
  </si>
  <si>
    <t>(Tácticas)</t>
  </si>
  <si>
    <t>PRODUCTO</t>
  </si>
  <si>
    <t>FECHA DE EJECUCIÓN</t>
  </si>
  <si>
    <t>RECURSOS REQUERIDOS</t>
  </si>
  <si>
    <t>ANÁLISIS</t>
  </si>
  <si>
    <t>ACCIONES CORRECTIVAS</t>
  </si>
  <si>
    <t>CUMPLIMIENTO DE LA ESTRATEGIA</t>
  </si>
  <si>
    <t>CUMPLIMIENTO TOTAL</t>
  </si>
  <si>
    <t xml:space="preserve"> 1er Trimestre</t>
  </si>
  <si>
    <t>2do Trimestre</t>
  </si>
  <si>
    <t xml:space="preserve"> 3er Trimestre</t>
  </si>
  <si>
    <t xml:space="preserve"> 4to Trimestre</t>
  </si>
  <si>
    <t>FECHA  INICIO</t>
  </si>
  <si>
    <t>FECHA FINAL</t>
  </si>
  <si>
    <t>PRESUPUESTO APROBADO</t>
  </si>
  <si>
    <t>PRESUPUESTO EJECUTADO</t>
  </si>
  <si>
    <t>FINANCIEROS</t>
  </si>
  <si>
    <t xml:space="preserve">(Adiciones o Modificaciones) </t>
  </si>
  <si>
    <t>PRESUPUESTO POR EJECUTAR</t>
  </si>
  <si>
    <t>PORCENTAJE DE EJECUCIÓN</t>
  </si>
  <si>
    <t>CUMPLIMIENTO DEL PLAN DE ACCIÓN</t>
  </si>
  <si>
    <t xml:space="preserve">% Acumulado) I trimestre 2015          </t>
  </si>
  <si>
    <t>POLITICA</t>
  </si>
  <si>
    <t>Transparencia, Participación y Servicio al Ciudadano</t>
  </si>
  <si>
    <t>Fortalecer la participación desde la planeación</t>
  </si>
  <si>
    <t>Realizar las actividades Actualizar el 100% de la página Web de acuerdo con la normatividad vigente</t>
  </si>
  <si>
    <t>Actividades ejecutadas / actividades planeadas *100</t>
  </si>
  <si>
    <t>Realizar el diagnóstico de la página web</t>
  </si>
  <si>
    <t>Realizar ajustes de acuerdo al diagnóstico</t>
  </si>
  <si>
    <t>Establecer en la entidad política para manejo y protección de datos</t>
  </si>
  <si>
    <t>Implementar accesibilidad en las páginas Web</t>
  </si>
  <si>
    <t>Diagnóstico de la página web</t>
  </si>
  <si>
    <t>Página Web actualizada</t>
  </si>
  <si>
    <t>Política de protección de datos adoptada y publicada</t>
  </si>
  <si>
    <t>Un documento Diagnóstico</t>
  </si>
  <si>
    <t>Mejorar y/o implementar tres mecanismos de participación de los cuales al menos uno se direccione para población con necesidades especiales</t>
  </si>
  <si>
    <t>Mecanismos de participación mejorados y/o implementados / Mecanismos identificados a mejorar o implementar * 100</t>
  </si>
  <si>
    <t>Evaluar y reformular los mecanismos existentes de acuerdo con la caracterización de ciudadanos</t>
  </si>
  <si>
    <t>Diseñar y/o  actualizar los mecanismos de evaluación</t>
  </si>
  <si>
    <t>Tres mecanismos implementados</t>
  </si>
  <si>
    <t>PESO DE LA ESTRATEGIA
(Porcentaje)</t>
  </si>
  <si>
    <t xml:space="preserve">ESTRATEGIA 2:  </t>
  </si>
  <si>
    <t>Fortalecer el Servicio al Ciudadano</t>
  </si>
  <si>
    <t>PORCENTAJE DE EJECUCIÓN (%)</t>
  </si>
  <si>
    <t xml:space="preserve">FINANCIEROS 
(Adiciones o Modificaciones) </t>
  </si>
  <si>
    <t>Realizar la evaluación del 100% de los trámites o servicios de la entidad</t>
  </si>
  <si>
    <t>Trámites o servicios actualizados / Total de trámites o servicios planeados de acuerdo al resultado del plan de mejoramiento * 100</t>
  </si>
  <si>
    <t>Realizar y aplicar la evaluación de los trámites y servicios (necesidades y expectativas)</t>
  </si>
  <si>
    <t>Un documento de resultados de evaluación</t>
  </si>
  <si>
    <t>Un documento del plan de mejoramiento de la evaluación de necesidades y expectativas</t>
  </si>
  <si>
    <t xml:space="preserve">Realizar el 100% de las actividades establecidas en el Plan Anticorrupción y de Atención al Ciudadano </t>
  </si>
  <si>
    <t>Actualizar mapa de riesgos</t>
  </si>
  <si>
    <t>Realizar tres evaluaciones al año del plan anticorrupción y de atención al ciudadano</t>
  </si>
  <si>
    <t>Mapa de riesgos actualizado</t>
  </si>
  <si>
    <t>Tres informes de evaluación del Plan  de Anticorrupción  y Atención al Ciudadano</t>
  </si>
  <si>
    <t>CUMPLIMIENTO</t>
  </si>
  <si>
    <t>Gestión del Talento Humano</t>
  </si>
  <si>
    <t>Garantizar el ingreso, permanencia y retiro del talento humano de manera eficiente</t>
  </si>
  <si>
    <t>Adelantar las actividades requeridas para el cumplimiento del 100% del plan anual de capacitación</t>
  </si>
  <si>
    <t>Número de actividades realizadas en el periodo / Actividades programadas en el periodo * 100</t>
  </si>
  <si>
    <t>Articular recursos de las diferentes entidades del sector para la articulación del plan de capacitación</t>
  </si>
  <si>
    <t>Elaborar diagnóstico de necesidades de capacitación</t>
  </si>
  <si>
    <t>Formular y ejecutar el plan de capacitación</t>
  </si>
  <si>
    <t>Evaluación de la efectividad de la capacitación</t>
  </si>
  <si>
    <t>Diagnóstico de necesidades de capacitación</t>
  </si>
  <si>
    <t>Plan de Capacitación</t>
  </si>
  <si>
    <t>Un documento</t>
  </si>
  <si>
    <t>Adelantar las actividades requeridas para la  actualización del 100% del plan estratégico de Recursos Humanos</t>
  </si>
  <si>
    <t>Número de actividades realizadas / Número de actividades requeridas *100</t>
  </si>
  <si>
    <t>Diseñar el plan estratégico de Recurso Humano</t>
  </si>
  <si>
    <t>Reporte de vacantes definitivas al DAFP y CNSC inicio y adelanto  concurso de méritos</t>
  </si>
  <si>
    <t>Evaluación del plan estratégico de recursos humanos</t>
  </si>
  <si>
    <t>Reporte de Vacantes</t>
  </si>
  <si>
    <t>Evaluación del Plan Estratégico de Recursos Humanos</t>
  </si>
  <si>
    <t>Adelantar las actividades requeridas para la actualización y ejecución del plan de bienestar e incentivos en un 100%</t>
  </si>
  <si>
    <t>Numero de actividades realizadas en el periodo / Actividades programadas en el periodo * 100</t>
  </si>
  <si>
    <t>Diagnóstico de necesidades de bienestar</t>
  </si>
  <si>
    <t>Un documento de diagnóstico de necesidades de bienestar</t>
  </si>
  <si>
    <t>Formulación  y ejecución del plan de bienestar e incentivos</t>
  </si>
  <si>
    <t>Número de actividades realizadas</t>
  </si>
  <si>
    <t>Realizar las acciones definidas en el Decreto 1785 de 2014 para la actualización del manual de funciones</t>
  </si>
  <si>
    <t>Número de actividades realizadas / Número de actividades programadas * 100</t>
  </si>
  <si>
    <t>Identificar  y hacer los cambios a realizar en cuanto a funciones, competencias y requisitos</t>
  </si>
  <si>
    <t>Un documento identificando los cambios</t>
  </si>
  <si>
    <t>Elaboración del acto administrativo de modificación del manual de funciones</t>
  </si>
  <si>
    <t>Acto Administrativo del manual de funciones actualizado</t>
  </si>
  <si>
    <t>Política:</t>
  </si>
  <si>
    <t>Eficiencia Administrativa</t>
  </si>
  <si>
    <t xml:space="preserve">Revisar y actualizar  las actividades  establecidas en el sistema integrado de gestión  </t>
  </si>
  <si>
    <t>Número de actividades realizadas  / Actividades programadas en el periodo * 100</t>
  </si>
  <si>
    <t>Revisar y actualizar el Sistema Integrado de Gestión</t>
  </si>
  <si>
    <t>Un documento de análisis de la vigencia</t>
  </si>
  <si>
    <t>Sistema de gestión de calidad actualizado</t>
  </si>
  <si>
    <t>Reducir en un 10% el consumo de papel</t>
  </si>
  <si>
    <t>Consumo de papel vigencia actual / Comsumo de papel vigencia anterior * 100</t>
  </si>
  <si>
    <t>Incrementar el uso de los recursos tecnológicos</t>
  </si>
  <si>
    <t>Campañas realizadas</t>
  </si>
  <si>
    <t>Actos administrativos internos</t>
  </si>
  <si>
    <t>Estrategias de reducción de consumo de papel</t>
  </si>
  <si>
    <t>Realizar la revisión de los trámites y/o servicios para continuar con su racionalización</t>
  </si>
  <si>
    <t>Número de trámites y/o servicios actualizados / Número de trámites y/o servicios de la entidad * 100</t>
  </si>
  <si>
    <t>Revisar y actualizar los trámites y /o servicios en el SUIT. 3.O</t>
  </si>
  <si>
    <t>Sistema de información SUIT 3.0 actualizado</t>
  </si>
  <si>
    <t>85% del cumplimiento de plan anual de ajuste tecnológico 2015</t>
  </si>
  <si>
    <t>Número de actividades realizadas / Actividades programadas en el Plan Anual de Ajuste Tecnológico 2015 * 100</t>
  </si>
  <si>
    <t>Elaborar el ajuste tecnológico 2015</t>
  </si>
  <si>
    <t>Realizar seguimiento del plan  de ajuste tecnológico</t>
  </si>
  <si>
    <t>Documento Plan de ajuste tecnológico</t>
  </si>
  <si>
    <t>Revisar el Programa de gestión documental y actualizarlo en su totalidad para su posterior publicación</t>
  </si>
  <si>
    <t xml:space="preserve">Cumplimiento revisión  Programa de Gestión Documental </t>
  </si>
  <si>
    <t>Elaborar el documento del programa de gestión documental</t>
  </si>
  <si>
    <t>Revisar y actualizar las TRD</t>
  </si>
  <si>
    <t>Realizar el inventario documental</t>
  </si>
  <si>
    <t>Programa de gestión documental  elaborado y/o actualizado y publicado</t>
  </si>
  <si>
    <t xml:space="preserve">FINANCIEROS
(Adiciones o Modificaciones) </t>
  </si>
  <si>
    <t xml:space="preserve">CUMPLIMIENTO </t>
  </si>
  <si>
    <t>Política</t>
  </si>
  <si>
    <t>Gestión Financiera</t>
  </si>
  <si>
    <t>Garantizar eficiencia, eficacia y efectividad en el uso de los recursos financieros</t>
  </si>
  <si>
    <t>Continuar con el desarrollo de los seis componentes de la eficiencia administarativa mediante la aplicación de la normtividad vigente acorde a las necesidades y expectavivas sectoriales</t>
  </si>
  <si>
    <t>Cumplimiento del 100% de la programación y ejecución presupuestal</t>
  </si>
  <si>
    <t>100% del cumplimiento del PAC</t>
  </si>
  <si>
    <t>90% del cumplimiento del Plan Anual de Adquisiciones</t>
  </si>
  <si>
    <t>100% Adhesión a los acuerdos marco de precio</t>
  </si>
  <si>
    <t xml:space="preserve">
(Presupuesto ejecutado / Presupuesto asignado)*100</t>
  </si>
  <si>
    <t xml:space="preserve">
(PAC ejecutado / PAC asignado)*100</t>
  </si>
  <si>
    <t>(Plan de adquisiciones ejecutado/ plan adquisiciones programado)*100</t>
  </si>
  <si>
    <t>(# Acuerdos marco adheridos / # acuerdos marco que apliquen al sector)*100</t>
  </si>
  <si>
    <t>Seguimiento periódico a la ejecución presupuestal</t>
  </si>
  <si>
    <t>Reportes SIIF evaluados (informes)</t>
  </si>
  <si>
    <t>Seguimiento periódico al cumplimiento del PAC</t>
  </si>
  <si>
    <t xml:space="preserve">Reportes </t>
  </si>
  <si>
    <t>Realizar seguimiento al Plan Anual de Adquisiciones</t>
  </si>
  <si>
    <t>Plan anual de adquisiciones y actos  de contratación publicados</t>
  </si>
  <si>
    <t>Sensibilizar y cumplir con los compromisos de austeridad</t>
  </si>
  <si>
    <t>Acuerdos suscritos</t>
  </si>
  <si>
    <t>PESO DE LA ESTRATEGIA
%</t>
  </si>
  <si>
    <t>ENTIDAD</t>
  </si>
  <si>
    <t xml:space="preserve">% Acumulado) I trimestre 2015         </t>
  </si>
  <si>
    <t xml:space="preserve">% Acumulado) I trimestre 20145          </t>
  </si>
  <si>
    <t>ICETEX</t>
  </si>
  <si>
    <t>ROSA MARÍA GONZÁLEZ CARVAJAL - ASESORA TÉCNICA</t>
  </si>
  <si>
    <t>N.A</t>
  </si>
  <si>
    <t>Se encuentra incluido en el avance de "Realizar ajustes de acuerdo con el diagnostico"</t>
  </si>
  <si>
    <t>N.A.</t>
  </si>
  <si>
    <t>Se realizó el diagnostico de las necesidades de capacitación a través de los proyectos de aprendizaje de equipo, se realizó la firma del plan institucional de capacitación.</t>
  </si>
  <si>
    <t>Se entregó reporte de vacantes definitivas al Dafp.</t>
  </si>
  <si>
    <t xml:space="preserve">Se realizó el diagnóstico de necesidades de bienestar mediante una encuesta a través de la caja de compensación </t>
  </si>
  <si>
    <t>NA</t>
  </si>
  <si>
    <t>Se realizó la actualización de las funciones y requisitos del manual de funciones de la entidad de la planta global y de la planta transitoria de acuerdo con lo establecido en el Decreto 1785 de 2014.</t>
  </si>
  <si>
    <t>Se emitieron y publicaron los actos administrativos del manual de funciones.</t>
  </si>
  <si>
    <t xml:space="preserve">Inventarios actualizados mensualmente por el Outsourcing de gestion documental </t>
  </si>
  <si>
    <t>Esta actividad se adelantó en ICETEX en la vigencia 2014</t>
  </si>
  <si>
    <t>Dadas la necesidades de financiación, estás se han venido atendiendo de manera adecuada por parte de la Nación.</t>
  </si>
  <si>
    <t>De conformidad con la naturaleza especial de la Entidad, el régimen de contratación  se encuentra sujeto a las normas de derecho privado. Por consiguiente, la contratación está regulada en el Manual de Contratación, por los principios generales de la actividad contractual  y las buenas prácticas contempladas en la Ley 80 de 1993. Esta situación conlleva a que no es obligatorio la aplicación de los acuerdos marco de precio, sin embargo éstos serán analizados con el fin de revisar la pertinencia de su adhesión.</t>
  </si>
  <si>
    <t>Esta actividad se desarrolló en ICETEX en la vigencia 2014</t>
  </si>
  <si>
    <t>Esta actividad no aplica para ICETEX</t>
  </si>
  <si>
    <t>1.  Se efectúo la revision de los tramites y consecuentemente se estructura el plan de racionalizacion de tramites.  
2. Se identifica la necesidad de eliminar el reconocimiento de firma ante notario en el  procedimiento relativo a la legalización de los creditos en sus diferentes modalidades  y para ello se tienen acercamientos con la Registrraduría Nacional del Estado Civil para la implementación de verificación por huella dactilar.
3.  Se realiza la inscripción en el SUIT  de un nuevo tramite.</t>
  </si>
  <si>
    <t>N/A</t>
  </si>
  <si>
    <t xml:space="preserve">FECHA DE SEGUIMIENTO: </t>
  </si>
  <si>
    <t>Se cumplió con lo programado, especialmente en la colocación de crédito educativo.</t>
  </si>
  <si>
    <t>Se realizó el primer monitoreo y actualización del mapa de riesgo operativo
Se realizó segundo monitoreo y actualización al mapa de riesgo operativo</t>
  </si>
  <si>
    <t>Durante el trimestre se ha gestionado la contratación de la firma que realizará las encuentas  de posicionamiento de imagen para cuatro procesos específicos:  Adjudicación de Crédito, Resolucion de Quejas y Solicitudes, Constitucion de Alianzas y Gestion de Cobranzas.
Se han diseñado los guiones de cada proceso para la posterior aplicación
Entre el 14 y 18 de octubre se aplicó la encuesta a la población objetivo y se recibieron los resultados del proceso.</t>
  </si>
  <si>
    <t>Con base en el estudio realizado, se analiza puntualmente el resultado con las oportunidades de mejora encontradas en la evaluación a los trámites y servicios objeto de la encuesta, se realiza el análisis de las conclusiones y la segmentación de las oportunidades de mejora por dependencia competente, para su respectiva socialización y elaboración de planes de acción para la vigencia 2016</t>
  </si>
  <si>
    <t>Se realizó el seguimiento el 30 de abril de 2015, 31 de agosto  de 2015 y 31 de diciembre de 2015 el cual fue publicado en la página web de la Entidad, link:  https://www.icetex.gov.co/dnnpro5/es-co/elicetex/sistemaintegradodegesti%c3%b3n.aspx</t>
  </si>
  <si>
    <t xml:space="preserve"> Durante el cuarto timestre se asistió a 109 eventos como ferias, reuniones o ferias en universidades, alcaldías, colegios y municipios con participación de la ciudadanía donde se recibieron sus observaciones sobre los productos de ICETEX.
</t>
  </si>
  <si>
    <t>Se dio cumplimiento al 100% del Plan de capacitación formulado por la Entidad.</t>
  </si>
  <si>
    <t xml:space="preserve">En el I trimestre se actualizaron 39 documentos del SGC. En el II trimestre se actualizaron 35  documentos del SGC.  En el III trimestres se actualizaron 148 documentos del SGC.
En el IV trimestre se actualizaron 89 documentos del SGC.
Se realizó un benchmarking con tres entidades, evaluando buenas prácticas del Sistema Integrado de Gestión . </t>
  </si>
  <si>
    <t xml:space="preserve">1. Ante el riesgo que representa para la entidad eliminar del proceso de legalización de credito el paso relacionado con el reconocimiento de firma ante notaria  y teniendo en cuenta que la validación de huella a tavés de la Registraduría se daría en el largo plazo dada la infraestructura y recursos presupuestales que la entidad debe tener disponibles,  se escalará esta situación ante las instancias correspondientes en aras de analizar alternativas que permitan la inscripción de la totalidad de los tramites de la entidad.
2. En aras de viabilizar la inscripción de cuatro tramites pendientes ante el SUIT, los cuales tienen relación con la adjudicación de credito en sus diferentes modalidades y la legalización de los mismos mediante la firma del pagare y carta de instrucciones ante Notario y dada la prohibición señalada por el Decreto 019 de 2015, la entidad ha realizado la siguientes gestiones:
* Acercamiento con la Registraduría Nacional del Estado Civil para acceder a las bases de datos
* Estudio de las condiciones tecnicas requeridas para acceder a la informacion que administra la Registraduría.
* Contacto con tres (3) firmas certificadas por la Registraduria que asumiran el rol de aliado tecnológico para el acceso a la información de las bases de datos de autenticación biometrica.
* Analisis del procedimiento para el acceso de entidades publicas a los datos y bases de datos de la información que produce y administra la Registraduria, contenidos en la Resolución 3341 del 16 de abril de 2013, proferida por esa entidad. 5. Solicitud y recepción de cotizaciones informales sobre los costos y esquema de la prestación del servicio.
Esta actividad se SUSPENDE para ICETEX dados los cambios realizados en el segundo semestre de 2015 ala estructura de las líneas de crédito, circunstancia que conlleva a replantear el inventario de trámites actual y  a realizar la actualización de las condiciones generales de los trámites en proceso de inscripción. Una vez se estabilice la implementación de las nuevas lineas de crédito, se retomará el tema teniendo en cuenta las fases establecidas en la estrategia de racionalización de trámites.
</t>
  </si>
  <si>
    <t>Levantamiento de información y comprensión del negocio.
Construcción de primeras maquetas del sitio o wireframes.
Primer borrador del requerimiento técnico o Product Backlog.                                                       Primer borrador de la plantilla gráfica.                                             
Entrega final del product backlog
Entrega final de los wireframes
Aprobación de plantilla gráfica
Montaje de plantillas maestras en sitio de pruebas
Construcción y montaje de contenidos
Desarrollo de aplicativos
Construcción de secciones del nuevo portal
Desarrollo de servicios web adicionales
Finalización del desarrollo de Web Services, de integración con el Core.
Construcción de todos los servidores web necesarios para la integración con Serlefín.
Instalación de la aplicación en ambiente de producción dentro de la infraestructura técnica del ICETEX.
Realización de pruebas y ajustes a las incidencias encontradas</t>
  </si>
  <si>
    <t>De acuerdo a la proyección del plan anual de adquisiciones para la vigencia 2015, la entidad dio cumplimiento a satisfaccion de los bienes y servicios previstos en este. El presupuesto inicial fue ajustado de conformidad con las necesidades adicionales que se presentaron durante la vigencia.</t>
  </si>
  <si>
    <t>Al comparar el primer trimestre de la vigencia 2015 vs el primer trimestre de la vigencia 2014, se evidencia una reducción del 87% dado que  en el primer trimestre de este año no se contaba con el outsourcing de papelería y el suministro de papel entregado a las dependencias fue limitado.  Al comparar el segundo trimestre de la vigencia 2015 vs el segundo trimestre de la vigencia 2014, se evidencia una reducción del 70%, en razon a la implentacion de las campañas de concientizacón en la recucció del uso del papel, reciclaje e impresió a doble cara.
Al comparar el tercer trimestre de la vigencia 2015 vs el terver trimestre de la vigencia 2014, se evidencia una reducción del 73%, en razon a  controles implemetados por el área de recursos fisicos, la implentacion de campañas de concientizacion en la recuccion del uso del papel y reciclaje.
Al comparar el resultado correspondiente al consumo de papel del año 2015, frente a la vigencia anterior, da una reducción efectiva del 30% y un cumplimiento de meta del 100%.</t>
  </si>
  <si>
    <t>El plan anual de tecnología se cumplió en un 85%, lo cual da lugar a un cumplimiento de la meta en un 100%</t>
  </si>
  <si>
    <t>Se cuenta con el Plan estratégico de recursos humanos</t>
  </si>
  <si>
    <t>Se realizó la evaluación del Plan estratégico de recursos humanos</t>
  </si>
  <si>
    <t>Se realizó la evaluación de la efectividad de la capacitación</t>
  </si>
  <si>
    <t>Con base a la encuesta de necesidades de bienestar se fomuló el plan de bienestar para la vigencia 2015 y se adelantó el proceso contractual para garantizar el proveedor de los servicios del plan.
Se ejecutó  el contrato No. 2015-0086 .</t>
  </si>
  <si>
    <t>SEGUIMIENTO PLAN DE ACCIÓN ANUAL 2015</t>
  </si>
  <si>
    <t>CUMPLIMIENTO PLAN SECTORIAL ICETEX 2015</t>
  </si>
  <si>
    <t>POLÍTICA</t>
  </si>
  <si>
    <t>Transparencia, anticorrupción y atención al ciudadano</t>
  </si>
  <si>
    <t>Gestión de Talento Humano</t>
  </si>
  <si>
    <t>Eficiencia Adminsitrativa</t>
  </si>
  <si>
    <t>CUMPLIMIENTO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</si>
</sst>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 #,##0.00_);_(&quot;$&quot;\ * \(#,##0.00\);_(&quot;$&quot;\ * &quot;-&quot;??_);_(@_)"/>
    <numFmt numFmtId="165" formatCode="_(* #,##0.00_);_(* \(#,##0.00\);_(* &quot;-&quot;??_);_(@_)"/>
    <numFmt numFmtId="166" formatCode="[$$-240A]\ #,##0.00"/>
    <numFmt numFmtId="167" formatCode="0.0%"/>
    <numFmt numFmtId="168" formatCode="#,##0;[Red]#,##0"/>
    <numFmt numFmtId="169" formatCode="_(* #,##0_);_(* \(#,##0\);_(* &quot;-&quot;??_);_(@_)"/>
  </numFmts>
  <fonts count="17" x14ac:knownFonts="1">
    <font>
      <sz val="11"/>
      <color theme="1"/>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sz val="10"/>
      <name val="Calibri"/>
      <family val="2"/>
      <scheme val="minor"/>
    </font>
    <font>
      <b/>
      <sz val="10"/>
      <color theme="1"/>
      <name val="Calibri"/>
      <family val="2"/>
      <scheme val="minor"/>
    </font>
    <font>
      <b/>
      <sz val="10"/>
      <name val="Calibri"/>
      <family val="2"/>
      <scheme val="minor"/>
    </font>
    <font>
      <b/>
      <sz val="12"/>
      <color rgb="FF000000"/>
      <name val="Calibri"/>
      <family val="2"/>
      <scheme val="minor"/>
    </font>
    <font>
      <b/>
      <sz val="10"/>
      <color rgb="FFFFFFFF"/>
      <name val="Calibri"/>
      <family val="2"/>
      <scheme val="minor"/>
    </font>
    <font>
      <b/>
      <sz val="12"/>
      <name val="Calibri"/>
      <family val="2"/>
      <scheme val="minor"/>
    </font>
    <font>
      <b/>
      <sz val="12"/>
      <color theme="1"/>
      <name val="Calibri"/>
      <family val="2"/>
      <scheme val="minor"/>
    </font>
    <font>
      <sz val="11"/>
      <color theme="1"/>
      <name val="Calibri"/>
      <family val="2"/>
      <scheme val="minor"/>
    </font>
    <font>
      <sz val="9"/>
      <color indexed="81"/>
      <name val="Tahoma"/>
      <family val="2"/>
    </font>
    <font>
      <b/>
      <sz val="9"/>
      <color indexed="81"/>
      <name val="Tahoma"/>
      <family val="2"/>
    </font>
    <font>
      <sz val="8"/>
      <name val="Arial"/>
      <family val="2"/>
    </font>
    <font>
      <sz val="10"/>
      <color rgb="FFFF0000"/>
      <name val="Calibri"/>
      <family val="2"/>
      <scheme val="minor"/>
    </font>
    <font>
      <sz val="8"/>
      <name val="Calibri"/>
      <family val="2"/>
      <scheme val="minor"/>
    </font>
  </fonts>
  <fills count="9">
    <fill>
      <patternFill patternType="none"/>
    </fill>
    <fill>
      <patternFill patternType="gray125"/>
    </fill>
    <fill>
      <patternFill patternType="solid">
        <fgColor rgb="FFC00000"/>
        <bgColor indexed="64"/>
      </patternFill>
    </fill>
    <fill>
      <patternFill patternType="solid">
        <fgColor rgb="FFDCE6F1"/>
        <bgColor indexed="64"/>
      </patternFill>
    </fill>
    <fill>
      <patternFill patternType="solid">
        <fgColor rgb="FFC0C0C0"/>
        <bgColor indexed="64"/>
      </patternFill>
    </fill>
    <fill>
      <patternFill patternType="solid">
        <fgColor rgb="FFBFBFB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106">
    <border>
      <left/>
      <right/>
      <top/>
      <bottom/>
      <diagonal/>
    </border>
    <border>
      <left/>
      <right/>
      <top style="medium">
        <color rgb="FF000000"/>
      </top>
      <bottom/>
      <diagonal/>
    </border>
    <border>
      <left/>
      <right/>
      <top/>
      <bottom style="medium">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indexed="64"/>
      </right>
      <top/>
      <bottom/>
      <diagonal/>
    </border>
    <border>
      <left/>
      <right style="thin">
        <color rgb="FF000000"/>
      </right>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rgb="FF000000"/>
      </right>
      <top/>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bottom style="thin">
        <color rgb="FF000000"/>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indexed="64"/>
      </right>
      <top style="medium">
        <color indexed="64"/>
      </top>
      <bottom/>
      <diagonal/>
    </border>
    <border>
      <left style="thin">
        <color indexed="64"/>
      </left>
      <right style="thin">
        <color rgb="FF000000"/>
      </right>
      <top style="medium">
        <color indexed="64"/>
      </top>
      <bottom/>
      <diagonal/>
    </border>
    <border>
      <left style="thin">
        <color rgb="FF000000"/>
      </left>
      <right style="thin">
        <color indexed="64"/>
      </right>
      <top/>
      <bottom style="medium">
        <color indexed="64"/>
      </bottom>
      <diagonal/>
    </border>
    <border>
      <left style="thin">
        <color indexed="64"/>
      </left>
      <right style="thin">
        <color rgb="FF000000"/>
      </right>
      <top/>
      <bottom style="medium">
        <color indexed="64"/>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thin">
        <color rgb="FF000000"/>
      </left>
      <right/>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style="hair">
        <color rgb="FF000000"/>
      </top>
      <bottom style="thin">
        <color indexed="64"/>
      </bottom>
      <diagonal/>
    </border>
    <border>
      <left style="thin">
        <color indexed="64"/>
      </left>
      <right style="thin">
        <color indexed="64"/>
      </right>
      <top style="hair">
        <color rgb="FF000000"/>
      </top>
      <bottom style="thin">
        <color indexed="64"/>
      </bottom>
      <diagonal/>
    </border>
    <border>
      <left style="thin">
        <color rgb="FF000000"/>
      </left>
      <right style="thin">
        <color indexed="64"/>
      </right>
      <top style="hair">
        <color rgb="FF000000"/>
      </top>
      <bottom/>
      <diagonal/>
    </border>
    <border>
      <left style="thin">
        <color indexed="64"/>
      </left>
      <right style="thin">
        <color indexed="64"/>
      </right>
      <top style="hair">
        <color rgb="FF000000"/>
      </top>
      <bottom/>
      <diagonal/>
    </border>
    <border>
      <left style="thin">
        <color rgb="FF000000"/>
      </left>
      <right style="thin">
        <color rgb="FF000000"/>
      </right>
      <top style="thin">
        <color indexed="64"/>
      </top>
      <bottom style="thin">
        <color rgb="FF000000"/>
      </bottom>
      <diagonal/>
    </border>
    <border>
      <left/>
      <right style="thin">
        <color indexed="64"/>
      </right>
      <top/>
      <bottom style="thin">
        <color indexed="64"/>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165" fontId="11" fillId="0" borderId="0" applyFont="0" applyFill="0" applyBorder="0" applyAlignment="0" applyProtection="0"/>
  </cellStyleXfs>
  <cellXfs count="491">
    <xf numFmtId="0" fontId="0" fillId="0" borderId="0" xfId="0"/>
    <xf numFmtId="0" fontId="1" fillId="0" borderId="0" xfId="0" applyFont="1"/>
    <xf numFmtId="0" fontId="1" fillId="0" borderId="0" xfId="0" applyFont="1" applyFill="1"/>
    <xf numFmtId="0" fontId="3" fillId="0" borderId="11" xfId="0" applyFont="1" applyFill="1" applyBorder="1" applyAlignment="1">
      <alignment horizontal="center" vertical="center" wrapText="1" readingOrder="1"/>
    </xf>
    <xf numFmtId="0" fontId="4" fillId="0" borderId="20" xfId="0" applyFont="1" applyFill="1" applyBorder="1" applyAlignment="1">
      <alignment horizontal="justify" vertical="center" wrapText="1"/>
    </xf>
    <xf numFmtId="0" fontId="2" fillId="0" borderId="20" xfId="0" applyFont="1" applyBorder="1" applyAlignment="1">
      <alignment horizontal="justify" vertical="center" wrapText="1" readingOrder="1"/>
    </xf>
    <xf numFmtId="0" fontId="4" fillId="0" borderId="0" xfId="0" applyFont="1" applyFill="1" applyBorder="1" applyAlignment="1">
      <alignment horizontal="justify" vertical="center" wrapText="1"/>
    </xf>
    <xf numFmtId="0" fontId="2" fillId="0" borderId="0" xfId="0" applyFont="1" applyBorder="1" applyAlignment="1">
      <alignment horizontal="justify" vertical="center" wrapText="1" readingOrder="1"/>
    </xf>
    <xf numFmtId="0" fontId="5" fillId="0" borderId="0" xfId="0" applyFont="1"/>
    <xf numFmtId="0" fontId="2" fillId="0" borderId="11" xfId="0" applyFont="1" applyFill="1" applyBorder="1" applyAlignment="1">
      <alignment horizontal="center" vertical="center" textRotation="90" wrapText="1" readingOrder="1"/>
    </xf>
    <xf numFmtId="17" fontId="2" fillId="0" borderId="11" xfId="0" applyNumberFormat="1" applyFont="1" applyFill="1" applyBorder="1" applyAlignment="1">
      <alignment horizontal="center" vertical="center" wrapText="1" readingOrder="1"/>
    </xf>
    <xf numFmtId="17" fontId="2" fillId="0" borderId="20" xfId="0" applyNumberFormat="1" applyFont="1" applyFill="1" applyBorder="1" applyAlignment="1">
      <alignment horizontal="center" vertical="center" wrapText="1" readingOrder="1"/>
    </xf>
    <xf numFmtId="17" fontId="2" fillId="0" borderId="35" xfId="0" applyNumberFormat="1" applyFont="1" applyFill="1" applyBorder="1" applyAlignment="1">
      <alignment horizontal="center" vertical="center" wrapText="1" readingOrder="1"/>
    </xf>
    <xf numFmtId="0" fontId="4" fillId="0" borderId="44" xfId="0" applyFont="1" applyFill="1" applyBorder="1" applyAlignment="1">
      <alignment horizontal="justify" vertical="center" wrapText="1"/>
    </xf>
    <xf numFmtId="17" fontId="2" fillId="0" borderId="44" xfId="0" applyNumberFormat="1" applyFont="1" applyFill="1" applyBorder="1" applyAlignment="1">
      <alignment horizontal="center" vertical="center" wrapText="1" readingOrder="1"/>
    </xf>
    <xf numFmtId="0" fontId="4" fillId="0" borderId="35" xfId="0" applyFont="1" applyFill="1" applyBorder="1" applyAlignment="1">
      <alignment horizontal="justify" vertical="center" wrapText="1"/>
    </xf>
    <xf numFmtId="17" fontId="2" fillId="0" borderId="49" xfId="0" applyNumberFormat="1" applyFont="1" applyFill="1" applyBorder="1" applyAlignment="1">
      <alignment horizontal="center" vertical="center" wrapText="1" readingOrder="1"/>
    </xf>
    <xf numFmtId="17" fontId="2" fillId="0" borderId="42" xfId="0" applyNumberFormat="1" applyFont="1" applyFill="1" applyBorder="1" applyAlignment="1">
      <alignment horizontal="center" vertical="center" wrapText="1" readingOrder="1"/>
    </xf>
    <xf numFmtId="0" fontId="2" fillId="0" borderId="35" xfId="0" applyFont="1" applyBorder="1" applyAlignment="1">
      <alignment horizontal="justify" vertical="center" wrapText="1" readingOrder="1"/>
    </xf>
    <xf numFmtId="0" fontId="1" fillId="0" borderId="0" xfId="0" applyFont="1" applyAlignment="1"/>
    <xf numFmtId="0" fontId="4" fillId="0" borderId="1" xfId="0" applyFont="1" applyBorder="1" applyAlignment="1">
      <alignment horizontal="justify" vertical="center" wrapText="1"/>
    </xf>
    <xf numFmtId="0" fontId="4" fillId="0" borderId="5" xfId="0" applyFont="1" applyBorder="1" applyAlignment="1">
      <alignment horizontal="justify" vertical="center" wrapText="1"/>
    </xf>
    <xf numFmtId="0" fontId="3" fillId="0" borderId="49" xfId="0" applyFont="1" applyFill="1" applyBorder="1" applyAlignment="1">
      <alignment horizontal="center" vertical="center" wrapText="1" readingOrder="1"/>
    </xf>
    <xf numFmtId="0" fontId="3" fillId="0" borderId="42" xfId="0" applyFont="1" applyFill="1" applyBorder="1" applyAlignment="1">
      <alignment horizontal="center" vertical="center" textRotation="90" wrapText="1" readingOrder="1"/>
    </xf>
    <xf numFmtId="0" fontId="3" fillId="0" borderId="42" xfId="0" applyFont="1" applyFill="1" applyBorder="1" applyAlignment="1">
      <alignment horizontal="center" vertical="center" wrapText="1" readingOrder="1"/>
    </xf>
    <xf numFmtId="0" fontId="1" fillId="0" borderId="0" xfId="0" applyFont="1" applyAlignment="1">
      <alignment horizontal="justify" vertical="center" wrapText="1"/>
    </xf>
    <xf numFmtId="0" fontId="1" fillId="0" borderId="0" xfId="0" applyFont="1" applyAlignment="1">
      <alignment horizontal="center" vertical="center" wrapText="1"/>
    </xf>
    <xf numFmtId="0" fontId="4" fillId="0" borderId="20" xfId="0" applyFont="1" applyFill="1" applyBorder="1" applyAlignment="1">
      <alignment vertical="center" wrapText="1"/>
    </xf>
    <xf numFmtId="0" fontId="3" fillId="0" borderId="35" xfId="0" applyFont="1" applyFill="1" applyBorder="1" applyAlignment="1">
      <alignment horizontal="center" vertical="center" textRotation="90" wrapText="1" readingOrder="1"/>
    </xf>
    <xf numFmtId="0" fontId="4" fillId="0" borderId="0" xfId="0" applyFont="1" applyBorder="1" applyAlignment="1">
      <alignment horizontal="justify" vertical="center" wrapText="1"/>
    </xf>
    <xf numFmtId="0" fontId="3" fillId="0" borderId="0" xfId="0" applyFont="1" applyBorder="1" applyAlignment="1">
      <alignment horizontal="left" vertical="center" wrapText="1" readingOrder="1"/>
    </xf>
    <xf numFmtId="0" fontId="1" fillId="0" borderId="0" xfId="0" applyFont="1" applyFill="1" applyAlignment="1">
      <alignment horizontal="justify" vertical="center" wrapText="1"/>
    </xf>
    <xf numFmtId="0" fontId="2" fillId="0" borderId="0" xfId="0" applyFont="1" applyFill="1" applyBorder="1" applyAlignment="1">
      <alignment horizontal="justify" vertical="center" wrapText="1" readingOrder="1"/>
    </xf>
    <xf numFmtId="0" fontId="2" fillId="0" borderId="0" xfId="0" applyFont="1" applyFill="1" applyBorder="1" applyAlignment="1">
      <alignment horizontal="justify" vertical="center" textRotation="90" wrapText="1" readingOrder="1"/>
    </xf>
    <xf numFmtId="0" fontId="3" fillId="4" borderId="9" xfId="0" applyFont="1" applyFill="1" applyBorder="1" applyAlignment="1">
      <alignment horizontal="center" vertical="center" wrapText="1" readingOrder="1"/>
    </xf>
    <xf numFmtId="0" fontId="3" fillId="4" borderId="11" xfId="0" applyFont="1" applyFill="1" applyBorder="1" applyAlignment="1">
      <alignment horizontal="center" vertical="center" wrapText="1" readingOrder="1"/>
    </xf>
    <xf numFmtId="0" fontId="3" fillId="0" borderId="24" xfId="0" applyFont="1" applyBorder="1" applyAlignment="1">
      <alignment horizontal="left" vertical="center" wrapText="1" readingOrder="1"/>
    </xf>
    <xf numFmtId="0" fontId="3" fillId="0" borderId="73" xfId="0" applyFont="1" applyBorder="1" applyAlignment="1">
      <alignment horizontal="left" vertical="center" wrapText="1" readingOrder="1"/>
    </xf>
    <xf numFmtId="0" fontId="2" fillId="0" borderId="81" xfId="0" applyFont="1" applyBorder="1" applyAlignment="1">
      <alignment horizontal="justify" vertical="center" wrapText="1" readingOrder="1"/>
    </xf>
    <xf numFmtId="0" fontId="4" fillId="0" borderId="82" xfId="0" applyFont="1" applyBorder="1" applyAlignment="1">
      <alignment horizontal="justify" vertical="center" wrapText="1"/>
    </xf>
    <xf numFmtId="0" fontId="4" fillId="0" borderId="78" xfId="0" applyFont="1" applyBorder="1" applyAlignment="1">
      <alignment horizontal="justify" vertical="center" wrapText="1"/>
    </xf>
    <xf numFmtId="0" fontId="3" fillId="0" borderId="77" xfId="0" applyFont="1" applyBorder="1" applyAlignment="1">
      <alignment horizontal="justify" vertical="center" wrapText="1" readingOrder="1"/>
    </xf>
    <xf numFmtId="0" fontId="4" fillId="0" borderId="50" xfId="0" applyFont="1" applyFill="1" applyBorder="1" applyAlignment="1">
      <alignment horizontal="justify" vertical="center" wrapText="1"/>
    </xf>
    <xf numFmtId="0" fontId="4" fillId="0" borderId="50" xfId="0" applyFont="1" applyFill="1" applyBorder="1" applyAlignment="1">
      <alignment vertical="center" wrapText="1"/>
    </xf>
    <xf numFmtId="0" fontId="2" fillId="0" borderId="88" xfId="0" applyFont="1" applyBorder="1" applyAlignment="1">
      <alignment horizontal="justify" vertical="center" wrapText="1" readingOrder="1"/>
    </xf>
    <xf numFmtId="0" fontId="2" fillId="0" borderId="89" xfId="0" applyFont="1" applyBorder="1" applyAlignment="1">
      <alignment horizontal="justify" vertical="center" wrapText="1" readingOrder="1"/>
    </xf>
    <xf numFmtId="0" fontId="2" fillId="0" borderId="90" xfId="0" applyFont="1" applyBorder="1" applyAlignment="1">
      <alignment horizontal="justify" vertical="center" wrapText="1" readingOrder="1"/>
    </xf>
    <xf numFmtId="0" fontId="2" fillId="0" borderId="93" xfId="0" applyFont="1" applyBorder="1" applyAlignment="1">
      <alignment horizontal="justify" vertical="center" wrapText="1" readingOrder="1"/>
    </xf>
    <xf numFmtId="0" fontId="2" fillId="0" borderId="94" xfId="0" applyFont="1" applyBorder="1" applyAlignment="1">
      <alignment horizontal="justify" vertical="center" wrapText="1" readingOrder="1"/>
    </xf>
    <xf numFmtId="0" fontId="2" fillId="0" borderId="57" xfId="0" applyFont="1" applyBorder="1" applyAlignment="1">
      <alignment horizontal="justify" vertical="center" wrapText="1" readingOrder="1"/>
    </xf>
    <xf numFmtId="0" fontId="9" fillId="0" borderId="58" xfId="0" applyFont="1" applyBorder="1" applyAlignment="1">
      <alignment horizontal="center" vertical="center" wrapText="1"/>
    </xf>
    <xf numFmtId="0" fontId="2" fillId="0" borderId="93" xfId="0" applyFont="1" applyFill="1" applyBorder="1" applyAlignment="1">
      <alignment horizontal="justify" vertical="center" wrapText="1" readingOrder="1"/>
    </xf>
    <xf numFmtId="0" fontId="2" fillId="0" borderId="94" xfId="0" applyFont="1" applyFill="1" applyBorder="1" applyAlignment="1">
      <alignment horizontal="justify" vertical="center" wrapText="1" readingOrder="1"/>
    </xf>
    <xf numFmtId="0" fontId="2" fillId="0" borderId="94" xfId="0" applyFont="1" applyFill="1" applyBorder="1" applyAlignment="1">
      <alignment horizontal="justify" vertical="center" textRotation="90" wrapText="1" readingOrder="1"/>
    </xf>
    <xf numFmtId="0" fontId="4" fillId="0" borderId="94" xfId="0" applyFont="1" applyFill="1" applyBorder="1" applyAlignment="1">
      <alignment horizontal="justify" vertical="center" wrapText="1"/>
    </xf>
    <xf numFmtId="0" fontId="7" fillId="0" borderId="47" xfId="0" applyFont="1" applyBorder="1" applyAlignment="1">
      <alignment horizontal="center" vertical="center" wrapText="1" readingOrder="1"/>
    </xf>
    <xf numFmtId="0" fontId="6" fillId="6" borderId="98" xfId="0" applyFont="1" applyFill="1" applyBorder="1" applyAlignment="1">
      <alignment horizontal="center" vertical="center" wrapText="1"/>
    </xf>
    <xf numFmtId="0" fontId="1" fillId="0" borderId="0" xfId="0" applyFont="1" applyBorder="1"/>
    <xf numFmtId="0" fontId="1" fillId="0" borderId="93" xfId="0" applyFont="1" applyBorder="1"/>
    <xf numFmtId="0" fontId="1" fillId="0" borderId="94" xfId="0" applyFont="1" applyBorder="1"/>
    <xf numFmtId="17" fontId="2" fillId="7" borderId="35" xfId="0" applyNumberFormat="1" applyFont="1" applyFill="1" applyBorder="1" applyAlignment="1">
      <alignment horizontal="center" vertical="center" wrapText="1" readingOrder="1"/>
    </xf>
    <xf numFmtId="17" fontId="2" fillId="7" borderId="20" xfId="0" applyNumberFormat="1" applyFont="1" applyFill="1" applyBorder="1" applyAlignment="1">
      <alignment horizontal="center" vertical="center" wrapText="1" readingOrder="1"/>
    </xf>
    <xf numFmtId="0" fontId="3" fillId="7" borderId="35" xfId="0" applyFont="1" applyFill="1" applyBorder="1" applyAlignment="1">
      <alignment horizontal="center" vertical="center" textRotation="90" wrapText="1" readingOrder="1"/>
    </xf>
    <xf numFmtId="0" fontId="3" fillId="8" borderId="35" xfId="0" applyFont="1" applyFill="1" applyBorder="1" applyAlignment="1">
      <alignment horizontal="center" vertical="center" textRotation="90" wrapText="1" readingOrder="1"/>
    </xf>
    <xf numFmtId="0" fontId="4" fillId="8" borderId="20" xfId="0" applyFont="1" applyFill="1" applyBorder="1" applyAlignment="1">
      <alignment horizontal="justify" vertical="center" wrapText="1"/>
    </xf>
    <xf numFmtId="166" fontId="4" fillId="8" borderId="20" xfId="0" applyNumberFormat="1" applyFont="1" applyFill="1" applyBorder="1" applyAlignment="1">
      <alignment horizontal="justify" vertical="center" wrapText="1"/>
    </xf>
    <xf numFmtId="17" fontId="2" fillId="7" borderId="11" xfId="0" applyNumberFormat="1" applyFont="1" applyFill="1" applyBorder="1" applyAlignment="1">
      <alignment horizontal="center" vertical="center" wrapText="1" readingOrder="1"/>
    </xf>
    <xf numFmtId="0" fontId="3" fillId="8" borderId="99" xfId="0" applyFont="1" applyFill="1" applyBorder="1" applyAlignment="1">
      <alignment horizontal="center" vertical="center" textRotation="90" wrapText="1" readingOrder="1"/>
    </xf>
    <xf numFmtId="0" fontId="3" fillId="7" borderId="20" xfId="0" applyFont="1" applyFill="1" applyBorder="1" applyAlignment="1">
      <alignment horizontal="center" vertical="center" textRotation="90" wrapText="1" readingOrder="1"/>
    </xf>
    <xf numFmtId="0" fontId="3" fillId="8" borderId="54" xfId="0" applyFont="1" applyFill="1" applyBorder="1" applyAlignment="1">
      <alignment horizontal="center" vertical="center" textRotation="90" wrapText="1" readingOrder="1"/>
    </xf>
    <xf numFmtId="9" fontId="2" fillId="8" borderId="20" xfId="2" applyFont="1" applyFill="1" applyBorder="1" applyAlignment="1">
      <alignment horizontal="center" vertical="center" textRotation="90" wrapText="1" readingOrder="1"/>
    </xf>
    <xf numFmtId="0" fontId="2" fillId="8" borderId="20" xfId="0" applyFont="1" applyFill="1" applyBorder="1" applyAlignment="1">
      <alignment horizontal="center" vertical="center" textRotation="90" wrapText="1" readingOrder="1"/>
    </xf>
    <xf numFmtId="0" fontId="3" fillId="0" borderId="0" xfId="0" applyFont="1" applyBorder="1" applyAlignment="1">
      <alignment horizontal="justify" vertical="center" wrapText="1" readingOrder="1"/>
    </xf>
    <xf numFmtId="0" fontId="4" fillId="0" borderId="0"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44" xfId="0" applyFont="1" applyFill="1" applyBorder="1" applyAlignment="1">
      <alignment horizontal="justify" vertical="center" wrapText="1"/>
    </xf>
    <xf numFmtId="0" fontId="4" fillId="0" borderId="35" xfId="0" applyFont="1" applyFill="1" applyBorder="1" applyAlignment="1">
      <alignment horizontal="justify" vertical="center" wrapText="1"/>
    </xf>
    <xf numFmtId="0" fontId="4" fillId="0" borderId="20" xfId="0" applyFont="1" applyFill="1" applyBorder="1" applyAlignment="1">
      <alignment horizontal="justify" vertical="center" wrapText="1"/>
    </xf>
    <xf numFmtId="0" fontId="3" fillId="0" borderId="77" xfId="0" applyFont="1" applyBorder="1" applyAlignment="1">
      <alignment horizontal="justify" vertical="center" wrapText="1" readingOrder="1"/>
    </xf>
    <xf numFmtId="0" fontId="2" fillId="0" borderId="35" xfId="0" applyFont="1" applyFill="1" applyBorder="1" applyAlignment="1">
      <alignment horizontal="justify" vertical="center" wrapText="1" readingOrder="1"/>
    </xf>
    <xf numFmtId="0" fontId="2" fillId="0" borderId="20" xfId="0" applyFont="1" applyFill="1" applyBorder="1" applyAlignment="1">
      <alignment horizontal="justify" vertical="center" wrapText="1" readingOrder="1"/>
    </xf>
    <xf numFmtId="0" fontId="2" fillId="0" borderId="0" xfId="0" applyFont="1" applyFill="1" applyBorder="1" applyAlignment="1">
      <alignment horizontal="center" vertical="center" textRotation="90" wrapText="1" readingOrder="1"/>
    </xf>
    <xf numFmtId="9" fontId="1" fillId="0" borderId="0" xfId="2" applyFont="1" applyFill="1" applyBorder="1" applyAlignment="1">
      <alignment horizontal="center" vertical="center"/>
    </xf>
    <xf numFmtId="0" fontId="2" fillId="0" borderId="8" xfId="0" applyFont="1" applyBorder="1" applyAlignment="1">
      <alignment horizontal="center" vertical="center" wrapText="1" readingOrder="1"/>
    </xf>
    <xf numFmtId="0" fontId="6" fillId="8" borderId="49" xfId="0" applyFont="1" applyFill="1" applyBorder="1" applyAlignment="1">
      <alignment horizontal="center" vertical="center" textRotation="90" wrapText="1" readingOrder="1"/>
    </xf>
    <xf numFmtId="0" fontId="2" fillId="8" borderId="99" xfId="0" applyFont="1" applyFill="1" applyBorder="1" applyAlignment="1">
      <alignment horizontal="center" vertical="center" wrapText="1" readingOrder="1"/>
    </xf>
    <xf numFmtId="0" fontId="4" fillId="0" borderId="18" xfId="0" applyFont="1" applyFill="1" applyBorder="1" applyAlignment="1">
      <alignment horizontal="justify" vertical="center" wrapText="1"/>
    </xf>
    <xf numFmtId="17" fontId="2" fillId="0" borderId="10" xfId="0" applyNumberFormat="1" applyFont="1" applyFill="1" applyBorder="1" applyAlignment="1">
      <alignment horizontal="center" vertical="center" wrapText="1" readingOrder="1"/>
    </xf>
    <xf numFmtId="17" fontId="2" fillId="7" borderId="52" xfId="0" applyNumberFormat="1" applyFont="1" applyFill="1" applyBorder="1" applyAlignment="1">
      <alignment horizontal="center" vertical="center" wrapText="1" readingOrder="1"/>
    </xf>
    <xf numFmtId="0" fontId="2" fillId="7" borderId="52" xfId="0" applyFont="1" applyFill="1" applyBorder="1" applyAlignment="1">
      <alignment horizontal="center" vertical="center" textRotation="90" wrapText="1" readingOrder="1"/>
    </xf>
    <xf numFmtId="0" fontId="2" fillId="0" borderId="18" xfId="0" applyFont="1" applyBorder="1" applyAlignment="1">
      <alignment horizontal="justify" vertical="center" wrapText="1" readingOrder="1"/>
    </xf>
    <xf numFmtId="17" fontId="2" fillId="0" borderId="104" xfId="0" applyNumberFormat="1" applyFont="1" applyFill="1" applyBorder="1" applyAlignment="1">
      <alignment horizontal="center" vertical="center" wrapText="1" readingOrder="1"/>
    </xf>
    <xf numFmtId="0" fontId="4" fillId="8" borderId="35" xfId="0" applyFont="1" applyFill="1" applyBorder="1" applyAlignment="1">
      <alignment horizontal="justify" vertical="center" wrapText="1"/>
    </xf>
    <xf numFmtId="17" fontId="4" fillId="8" borderId="49" xfId="0" applyNumberFormat="1" applyFont="1" applyFill="1" applyBorder="1" applyAlignment="1">
      <alignment horizontal="center" vertical="center" wrapText="1" readingOrder="1"/>
    </xf>
    <xf numFmtId="17" fontId="4" fillId="8" borderId="11" xfId="0" applyNumberFormat="1" applyFont="1" applyFill="1" applyBorder="1" applyAlignment="1">
      <alignment horizontal="center" vertical="center" wrapText="1" readingOrder="1"/>
    </xf>
    <xf numFmtId="0" fontId="6" fillId="8" borderId="11" xfId="0" applyFont="1" applyFill="1" applyBorder="1" applyAlignment="1">
      <alignment horizontal="center" vertical="center" textRotation="90" wrapText="1" readingOrder="1"/>
    </xf>
    <xf numFmtId="0" fontId="4" fillId="8" borderId="44" xfId="0" applyFont="1" applyFill="1" applyBorder="1" applyAlignment="1">
      <alignment horizontal="justify" vertical="center" wrapText="1"/>
    </xf>
    <xf numFmtId="17" fontId="4" fillId="8" borderId="42" xfId="0" applyNumberFormat="1" applyFont="1" applyFill="1" applyBorder="1" applyAlignment="1">
      <alignment horizontal="center" vertical="center" wrapText="1" readingOrder="1"/>
    </xf>
    <xf numFmtId="0" fontId="1" fillId="8" borderId="0" xfId="0" applyFont="1" applyFill="1"/>
    <xf numFmtId="0" fontId="15" fillId="8" borderId="0" xfId="0" applyFont="1" applyFill="1" applyAlignment="1">
      <alignment wrapText="1"/>
    </xf>
    <xf numFmtId="0" fontId="15" fillId="8" borderId="0" xfId="0" applyFont="1" applyFill="1"/>
    <xf numFmtId="0" fontId="1" fillId="8" borderId="0" xfId="0" applyFont="1" applyFill="1" applyAlignment="1">
      <alignment horizontal="justify" vertical="center" wrapText="1"/>
    </xf>
    <xf numFmtId="0" fontId="5" fillId="8" borderId="0" xfId="0" applyFont="1" applyFill="1"/>
    <xf numFmtId="0" fontId="1" fillId="8" borderId="0" xfId="0" applyFont="1" applyFill="1" applyAlignment="1">
      <alignment horizontal="center" vertical="center" wrapText="1"/>
    </xf>
    <xf numFmtId="0" fontId="15" fillId="8" borderId="0" xfId="0" applyFont="1" applyFill="1" applyAlignment="1">
      <alignment horizontal="center" vertical="center" wrapText="1"/>
    </xf>
    <xf numFmtId="0" fontId="15" fillId="8" borderId="0" xfId="0" applyFont="1" applyFill="1" applyAlignment="1">
      <alignment vertical="center"/>
    </xf>
    <xf numFmtId="0" fontId="15" fillId="8" borderId="0" xfId="0" applyFont="1" applyFill="1" applyAlignment="1">
      <alignment vertical="center" wrapText="1"/>
    </xf>
    <xf numFmtId="0" fontId="2" fillId="0" borderId="35" xfId="0" applyFont="1" applyBorder="1" applyAlignment="1">
      <alignment horizontal="center" vertical="center" wrapText="1" readingOrder="1"/>
    </xf>
    <xf numFmtId="0" fontId="2" fillId="0" borderId="44" xfId="0" applyFont="1" applyBorder="1" applyAlignment="1">
      <alignment horizontal="center" vertical="center" wrapText="1" readingOrder="1"/>
    </xf>
    <xf numFmtId="0" fontId="2" fillId="0" borderId="35" xfId="0" applyFont="1" applyFill="1" applyBorder="1" applyAlignment="1">
      <alignment horizontal="center" vertical="center" wrapText="1" readingOrder="1"/>
    </xf>
    <xf numFmtId="9" fontId="2" fillId="0" borderId="20" xfId="2" applyFont="1" applyFill="1" applyBorder="1" applyAlignment="1">
      <alignment horizontal="center" vertical="center" wrapText="1" readingOrder="1"/>
    </xf>
    <xf numFmtId="0" fontId="2" fillId="8" borderId="99" xfId="0" applyFont="1" applyFill="1" applyBorder="1" applyAlignment="1">
      <alignment horizontal="center" vertical="center" textRotation="90" wrapText="1" readingOrder="1"/>
    </xf>
    <xf numFmtId="0" fontId="2" fillId="0" borderId="52" xfId="0" applyFont="1" applyFill="1" applyBorder="1" applyAlignment="1">
      <alignment horizontal="center" vertical="center" textRotation="90" wrapText="1" readingOrder="1"/>
    </xf>
    <xf numFmtId="0" fontId="2" fillId="0" borderId="100" xfId="0" applyFont="1" applyFill="1" applyBorder="1" applyAlignment="1">
      <alignment horizontal="center" vertical="center" textRotation="90" wrapText="1" readingOrder="1"/>
    </xf>
    <xf numFmtId="0" fontId="2" fillId="0" borderId="101" xfId="0" applyFont="1" applyFill="1" applyBorder="1" applyAlignment="1">
      <alignment horizontal="center" vertical="center" textRotation="90" wrapText="1" readingOrder="1"/>
    </xf>
    <xf numFmtId="0" fontId="2" fillId="0" borderId="102" xfId="0" applyFont="1" applyFill="1" applyBorder="1" applyAlignment="1">
      <alignment horizontal="center" vertical="center" textRotation="90" wrapText="1" readingOrder="1"/>
    </xf>
    <xf numFmtId="0" fontId="2" fillId="0" borderId="103" xfId="0" applyFont="1" applyFill="1" applyBorder="1" applyAlignment="1">
      <alignment horizontal="center" vertical="center" textRotation="90" wrapText="1" readingOrder="1"/>
    </xf>
    <xf numFmtId="164" fontId="14" fillId="8" borderId="20" xfId="1" applyFont="1" applyFill="1" applyBorder="1" applyAlignment="1">
      <alignment horizontal="center" vertical="center" wrapText="1"/>
    </xf>
    <xf numFmtId="0" fontId="14" fillId="8" borderId="20" xfId="0" applyFont="1" applyFill="1" applyBorder="1" applyAlignment="1">
      <alignment horizontal="center" vertical="center" wrapText="1"/>
    </xf>
    <xf numFmtId="166" fontId="14" fillId="8" borderId="20" xfId="0" applyNumberFormat="1" applyFont="1" applyFill="1" applyBorder="1" applyAlignment="1">
      <alignment horizontal="center" vertical="center" wrapText="1"/>
    </xf>
    <xf numFmtId="0" fontId="14" fillId="8" borderId="18" xfId="0" applyFont="1" applyFill="1" applyBorder="1" applyAlignment="1">
      <alignment horizontal="center" vertical="center" wrapText="1"/>
    </xf>
    <xf numFmtId="0" fontId="2" fillId="0" borderId="20" xfId="0" applyFont="1" applyBorder="1" applyAlignment="1">
      <alignment horizontal="center" vertical="center" wrapText="1" readingOrder="1"/>
    </xf>
    <xf numFmtId="168" fontId="2" fillId="0" borderId="11" xfId="0" applyNumberFormat="1" applyFont="1" applyFill="1" applyBorder="1" applyAlignment="1">
      <alignment horizontal="center" vertical="center" textRotation="90" wrapText="1" readingOrder="1"/>
    </xf>
    <xf numFmtId="0" fontId="2" fillId="7" borderId="8" xfId="0" applyFont="1" applyFill="1" applyBorder="1" applyAlignment="1">
      <alignment horizontal="center" vertical="center" wrapText="1" readingOrder="1"/>
    </xf>
    <xf numFmtId="0" fontId="2" fillId="0" borderId="18" xfId="0" applyFont="1" applyBorder="1" applyAlignment="1">
      <alignment horizontal="center" vertical="center" wrapText="1" readingOrder="1"/>
    </xf>
    <xf numFmtId="0" fontId="1" fillId="0" borderId="54" xfId="0" applyFont="1" applyFill="1" applyBorder="1" applyAlignment="1">
      <alignment horizontal="center" vertical="center" wrapText="1"/>
    </xf>
    <xf numFmtId="0" fontId="4" fillId="0" borderId="35" xfId="0" applyFont="1" applyFill="1" applyBorder="1" applyAlignment="1">
      <alignment horizontal="justify" vertical="center" wrapText="1"/>
    </xf>
    <xf numFmtId="0" fontId="4" fillId="0" borderId="44" xfId="0" applyFont="1" applyFill="1" applyBorder="1" applyAlignment="1">
      <alignment horizontal="justify" vertical="center" wrapText="1"/>
    </xf>
    <xf numFmtId="0" fontId="1" fillId="0" borderId="44" xfId="0" applyFont="1" applyFill="1" applyBorder="1" applyAlignment="1">
      <alignment horizontal="center" vertical="center" wrapText="1"/>
    </xf>
    <xf numFmtId="0" fontId="2" fillId="0" borderId="20" xfId="0" applyFont="1" applyFill="1" applyBorder="1" applyAlignment="1">
      <alignment horizontal="justify" vertical="center" wrapText="1" readingOrder="1"/>
    </xf>
    <xf numFmtId="0" fontId="4" fillId="8" borderId="42" xfId="0" applyFont="1" applyFill="1" applyBorder="1" applyAlignment="1">
      <alignment horizontal="center" vertical="center" textRotation="90" wrapText="1" readingOrder="1"/>
    </xf>
    <xf numFmtId="0" fontId="4" fillId="0" borderId="20" xfId="0" applyFont="1" applyFill="1" applyBorder="1" applyAlignment="1">
      <alignment horizontal="left" vertical="center" wrapText="1" readingOrder="1"/>
    </xf>
    <xf numFmtId="168" fontId="2" fillId="8" borderId="20" xfId="0" applyNumberFormat="1" applyFont="1" applyFill="1" applyBorder="1" applyAlignment="1">
      <alignment horizontal="center" vertical="center" textRotation="90" wrapText="1" readingOrder="1"/>
    </xf>
    <xf numFmtId="9" fontId="2" fillId="0" borderId="20" xfId="2" applyFont="1" applyFill="1" applyBorder="1" applyAlignment="1">
      <alignment horizontal="center" vertical="center" textRotation="90" wrapText="1" readingOrder="1"/>
    </xf>
    <xf numFmtId="0" fontId="1" fillId="0" borderId="35" xfId="0" applyFont="1" applyFill="1" applyBorder="1" applyAlignment="1">
      <alignment vertical="center" wrapText="1"/>
    </xf>
    <xf numFmtId="0" fontId="1" fillId="0" borderId="35" xfId="0" applyFont="1" applyFill="1" applyBorder="1" applyAlignment="1">
      <alignment horizontal="center" vertical="center" wrapText="1"/>
    </xf>
    <xf numFmtId="0" fontId="4" fillId="0" borderId="54" xfId="0" applyFont="1" applyFill="1" applyBorder="1" applyAlignment="1">
      <alignment horizontal="justify" vertical="center" wrapText="1"/>
    </xf>
    <xf numFmtId="17" fontId="2" fillId="0" borderId="54" xfId="0" applyNumberFormat="1" applyFont="1" applyFill="1" applyBorder="1" applyAlignment="1">
      <alignment horizontal="center" vertical="center" wrapText="1" readingOrder="1"/>
    </xf>
    <xf numFmtId="0" fontId="1" fillId="0" borderId="54" xfId="0" applyFont="1" applyFill="1" applyBorder="1" applyAlignment="1">
      <alignment vertical="center" wrapText="1"/>
    </xf>
    <xf numFmtId="0" fontId="1" fillId="0" borderId="99" xfId="0" applyFont="1" applyFill="1" applyBorder="1" applyAlignment="1">
      <alignment horizontal="center" vertical="center" wrapText="1"/>
    </xf>
    <xf numFmtId="0" fontId="1" fillId="0" borderId="99" xfId="0" applyFont="1" applyFill="1" applyBorder="1" applyAlignment="1">
      <alignment horizontal="justify" vertical="center" wrapText="1"/>
    </xf>
    <xf numFmtId="168" fontId="4" fillId="8" borderId="42" xfId="0" applyNumberFormat="1" applyFont="1" applyFill="1" applyBorder="1" applyAlignment="1">
      <alignment horizontal="center" vertical="center" textRotation="90" wrapText="1" readingOrder="1"/>
    </xf>
    <xf numFmtId="0" fontId="2" fillId="7" borderId="8" xfId="0" applyFont="1" applyFill="1" applyBorder="1" applyAlignment="1">
      <alignment horizontal="justify" vertical="center" wrapText="1" readingOrder="1"/>
    </xf>
    <xf numFmtId="0" fontId="3" fillId="7" borderId="59" xfId="0" applyFont="1" applyFill="1" applyBorder="1" applyAlignment="1">
      <alignment horizontal="center" vertical="center" wrapText="1" readingOrder="1"/>
    </xf>
    <xf numFmtId="1" fontId="6" fillId="0" borderId="92" xfId="0" applyNumberFormat="1" applyFont="1" applyBorder="1" applyAlignment="1">
      <alignment horizontal="center" vertical="center" wrapText="1"/>
    </xf>
    <xf numFmtId="1" fontId="2" fillId="0" borderId="11" xfId="0" applyNumberFormat="1" applyFont="1" applyFill="1" applyBorder="1" applyAlignment="1">
      <alignment horizontal="center" vertical="center" textRotation="90" wrapText="1" readingOrder="1"/>
    </xf>
    <xf numFmtId="9" fontId="2" fillId="0" borderId="11" xfId="2" applyNumberFormat="1" applyFont="1" applyFill="1" applyBorder="1" applyAlignment="1">
      <alignment horizontal="center" vertical="center" textRotation="90" wrapText="1" readingOrder="1"/>
    </xf>
    <xf numFmtId="1" fontId="3" fillId="0" borderId="59" xfId="0" applyNumberFormat="1" applyFont="1" applyFill="1" applyBorder="1" applyAlignment="1">
      <alignment horizontal="center" vertical="center" wrapText="1" readingOrder="1"/>
    </xf>
    <xf numFmtId="9" fontId="4" fillId="7" borderId="8" xfId="0" applyNumberFormat="1" applyFont="1" applyFill="1" applyBorder="1" applyAlignment="1">
      <alignment horizontal="center" vertical="center" wrapText="1" readingOrder="1"/>
    </xf>
    <xf numFmtId="0" fontId="4" fillId="8" borderId="50" xfId="0" applyFont="1" applyFill="1" applyBorder="1" applyAlignment="1">
      <alignment horizontal="justify" vertical="center" wrapText="1"/>
    </xf>
    <xf numFmtId="0" fontId="2" fillId="8" borderId="11" xfId="0" applyFont="1" applyFill="1" applyBorder="1" applyAlignment="1">
      <alignment horizontal="center" vertical="center" textRotation="90" wrapText="1" readingOrder="1"/>
    </xf>
    <xf numFmtId="1" fontId="2" fillId="8" borderId="11" xfId="0" applyNumberFormat="1" applyFont="1" applyFill="1" applyBorder="1" applyAlignment="1">
      <alignment horizontal="center" vertical="center" textRotation="90" wrapText="1" readingOrder="1"/>
    </xf>
    <xf numFmtId="17" fontId="2" fillId="8" borderId="11" xfId="0" applyNumberFormat="1" applyFont="1" applyFill="1" applyBorder="1" applyAlignment="1">
      <alignment horizontal="center" vertical="center" wrapText="1" readingOrder="1"/>
    </xf>
    <xf numFmtId="168" fontId="2" fillId="8" borderId="11" xfId="0" applyNumberFormat="1" applyFont="1" applyFill="1" applyBorder="1" applyAlignment="1">
      <alignment horizontal="center" vertical="center" textRotation="90" wrapText="1" readingOrder="1"/>
    </xf>
    <xf numFmtId="167" fontId="2" fillId="8" borderId="11" xfId="2" applyNumberFormat="1" applyFont="1" applyFill="1" applyBorder="1" applyAlignment="1">
      <alignment horizontal="center" vertical="center" textRotation="90" wrapText="1" readingOrder="1"/>
    </xf>
    <xf numFmtId="0" fontId="3" fillId="8" borderId="11" xfId="0" applyFont="1" applyFill="1" applyBorder="1" applyAlignment="1">
      <alignment horizontal="center" vertical="center" wrapText="1" readingOrder="1"/>
    </xf>
    <xf numFmtId="9" fontId="1" fillId="8" borderId="11" xfId="0" applyNumberFormat="1" applyFont="1" applyFill="1" applyBorder="1" applyAlignment="1">
      <alignment horizontal="center" vertical="center" wrapText="1"/>
    </xf>
    <xf numFmtId="1" fontId="3" fillId="8" borderId="59" xfId="0" applyNumberFormat="1" applyFont="1" applyFill="1" applyBorder="1" applyAlignment="1">
      <alignment horizontal="center" vertical="center" wrapText="1" readingOrder="1"/>
    </xf>
    <xf numFmtId="0" fontId="3" fillId="8" borderId="11" xfId="0" applyFont="1" applyFill="1" applyBorder="1" applyAlignment="1">
      <alignment horizontal="center" vertical="center" textRotation="90" wrapText="1" readingOrder="1"/>
    </xf>
    <xf numFmtId="9" fontId="2" fillId="8" borderId="11" xfId="2" applyNumberFormat="1" applyFont="1" applyFill="1" applyBorder="1" applyAlignment="1">
      <alignment horizontal="center" vertical="center" textRotation="90" wrapText="1" readingOrder="1"/>
    </xf>
    <xf numFmtId="17" fontId="2" fillId="8" borderId="49" xfId="0" applyNumberFormat="1" applyFont="1" applyFill="1" applyBorder="1" applyAlignment="1">
      <alignment horizontal="center" vertical="center" wrapText="1" readingOrder="1"/>
    </xf>
    <xf numFmtId="0" fontId="3" fillId="8" borderId="49" xfId="0" applyFont="1" applyFill="1" applyBorder="1" applyAlignment="1">
      <alignment horizontal="center" vertical="center" textRotation="90" wrapText="1" readingOrder="1"/>
    </xf>
    <xf numFmtId="0" fontId="3" fillId="8" borderId="49" xfId="0" applyFont="1" applyFill="1" applyBorder="1" applyAlignment="1">
      <alignment horizontal="center" vertical="center" wrapText="1" readingOrder="1"/>
    </xf>
    <xf numFmtId="17" fontId="2" fillId="8" borderId="42" xfId="0" applyNumberFormat="1" applyFont="1" applyFill="1" applyBorder="1" applyAlignment="1">
      <alignment horizontal="center" vertical="center" wrapText="1" readingOrder="1"/>
    </xf>
    <xf numFmtId="0" fontId="3" fillId="8" borderId="42" xfId="0" applyFont="1" applyFill="1" applyBorder="1" applyAlignment="1">
      <alignment horizontal="center" vertical="center" wrapText="1" readingOrder="1"/>
    </xf>
    <xf numFmtId="17" fontId="2" fillId="8" borderId="35" xfId="0" applyNumberFormat="1" applyFont="1" applyFill="1" applyBorder="1" applyAlignment="1">
      <alignment horizontal="center" vertical="center" wrapText="1" readingOrder="1"/>
    </xf>
    <xf numFmtId="0" fontId="1" fillId="8" borderId="20" xfId="0" applyFont="1" applyFill="1" applyBorder="1" applyAlignment="1">
      <alignment horizontal="center" vertical="center" wrapText="1"/>
    </xf>
    <xf numFmtId="168" fontId="2" fillId="8" borderId="20" xfId="0" applyNumberFormat="1" applyFont="1" applyFill="1" applyBorder="1" applyAlignment="1">
      <alignment horizontal="center" vertical="center" wrapText="1" readingOrder="1"/>
    </xf>
    <xf numFmtId="168" fontId="3" fillId="8" borderId="49" xfId="0" applyNumberFormat="1" applyFont="1" applyFill="1" applyBorder="1" applyAlignment="1">
      <alignment horizontal="center" vertical="center" textRotation="90" wrapText="1" readingOrder="1"/>
    </xf>
    <xf numFmtId="10" fontId="3" fillId="8" borderId="49" xfId="2" applyNumberFormat="1" applyFont="1" applyFill="1" applyBorder="1" applyAlignment="1">
      <alignment horizontal="center" vertical="center" textRotation="90" wrapText="1" readingOrder="1"/>
    </xf>
    <xf numFmtId="0" fontId="3" fillId="8" borderId="42" xfId="0" applyFont="1" applyFill="1" applyBorder="1" applyAlignment="1">
      <alignment horizontal="center" vertical="center" textRotation="90" wrapText="1" readingOrder="1"/>
    </xf>
    <xf numFmtId="1" fontId="10" fillId="0" borderId="0" xfId="0" applyNumberFormat="1" applyFont="1"/>
    <xf numFmtId="0" fontId="2" fillId="7" borderId="35" xfId="0" applyFont="1" applyFill="1" applyBorder="1" applyAlignment="1">
      <alignment horizontal="center" vertical="center" textRotation="90" wrapText="1" readingOrder="1"/>
    </xf>
    <xf numFmtId="0" fontId="2" fillId="8" borderId="33" xfId="0" applyFont="1" applyFill="1" applyBorder="1" applyAlignment="1">
      <alignment horizontal="center" vertical="center" wrapText="1" readingOrder="1"/>
    </xf>
    <xf numFmtId="0" fontId="2" fillId="8" borderId="8" xfId="0" applyFont="1" applyFill="1" applyBorder="1" applyAlignment="1">
      <alignment horizontal="center" vertical="center" wrapText="1" readingOrder="1"/>
    </xf>
    <xf numFmtId="0" fontId="2" fillId="8" borderId="42" xfId="0" applyFont="1" applyFill="1" applyBorder="1" applyAlignment="1">
      <alignment horizontal="center" vertical="center" wrapText="1" readingOrder="1"/>
    </xf>
    <xf numFmtId="0" fontId="2" fillId="8" borderId="11" xfId="0" applyFont="1" applyFill="1" applyBorder="1" applyAlignment="1">
      <alignment horizontal="center" vertical="center" wrapText="1" readingOrder="1"/>
    </xf>
    <xf numFmtId="0" fontId="2" fillId="7" borderId="11" xfId="0" applyFont="1" applyFill="1" applyBorder="1" applyAlignment="1">
      <alignment horizontal="center" vertical="center" wrapText="1" readingOrder="1"/>
    </xf>
    <xf numFmtId="0" fontId="4" fillId="8" borderId="27" xfId="0" applyFont="1" applyFill="1" applyBorder="1" applyAlignment="1">
      <alignment horizontal="center" vertical="center" wrapText="1"/>
    </xf>
    <xf numFmtId="0" fontId="4" fillId="8" borderId="28" xfId="0" applyFont="1" applyFill="1" applyBorder="1" applyAlignment="1">
      <alignment horizontal="justify" vertical="center" wrapText="1"/>
    </xf>
    <xf numFmtId="0" fontId="2" fillId="8" borderId="60" xfId="0" applyFont="1" applyFill="1" applyBorder="1" applyAlignment="1">
      <alignment horizontal="center" vertical="center" textRotation="90" wrapText="1" readingOrder="1"/>
    </xf>
    <xf numFmtId="17" fontId="2" fillId="8" borderId="60" xfId="0" applyNumberFormat="1" applyFont="1" applyFill="1" applyBorder="1" applyAlignment="1">
      <alignment horizontal="center" vertical="center" wrapText="1" readingOrder="1"/>
    </xf>
    <xf numFmtId="0" fontId="3" fillId="8" borderId="60" xfId="0" applyFont="1" applyFill="1" applyBorder="1" applyAlignment="1">
      <alignment horizontal="center" vertical="center" textRotation="90" wrapText="1" readingOrder="1"/>
    </xf>
    <xf numFmtId="0" fontId="2" fillId="8" borderId="60" xfId="0" applyFont="1" applyFill="1" applyBorder="1" applyAlignment="1">
      <alignment horizontal="center" vertical="center" wrapText="1" readingOrder="1"/>
    </xf>
    <xf numFmtId="9" fontId="1" fillId="8" borderId="60" xfId="0" applyNumberFormat="1" applyFont="1" applyFill="1" applyBorder="1" applyAlignment="1">
      <alignment horizontal="center" vertical="center" wrapText="1"/>
    </xf>
    <xf numFmtId="0" fontId="3" fillId="8" borderId="63" xfId="0" applyFont="1" applyFill="1" applyBorder="1" applyAlignment="1">
      <alignment horizontal="center" vertical="center" wrapText="1" readingOrder="1"/>
    </xf>
    <xf numFmtId="0" fontId="1" fillId="6" borderId="78" xfId="0" applyFont="1" applyFill="1" applyBorder="1" applyAlignment="1"/>
    <xf numFmtId="0" fontId="2" fillId="8" borderId="52" xfId="0" applyFont="1" applyFill="1" applyBorder="1" applyAlignment="1">
      <alignment horizontal="center" vertical="center" wrapText="1" readingOrder="1"/>
    </xf>
    <xf numFmtId="0" fontId="2" fillId="8" borderId="54" xfId="0" applyFont="1" applyFill="1" applyBorder="1" applyAlignment="1">
      <alignment horizontal="center" vertical="center" wrapText="1" readingOrder="1"/>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9" fontId="1" fillId="0" borderId="36" xfId="0" applyNumberFormat="1"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 fillId="0" borderId="36" xfId="0" applyFont="1" applyFill="1" applyBorder="1" applyAlignment="1">
      <alignment horizontal="center" vertical="center" wrapText="1"/>
    </xf>
    <xf numFmtId="9" fontId="1" fillId="0" borderId="52" xfId="0" applyNumberFormat="1" applyFont="1" applyFill="1" applyBorder="1" applyAlignment="1">
      <alignment horizontal="center" vertical="center" wrapText="1"/>
    </xf>
    <xf numFmtId="0" fontId="1" fillId="0" borderId="54"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4" fillId="0" borderId="35" xfId="0" applyFont="1" applyFill="1" applyBorder="1" applyAlignment="1">
      <alignment horizontal="justify" vertical="center" wrapText="1"/>
    </xf>
    <xf numFmtId="0" fontId="4" fillId="0" borderId="44" xfId="0" applyFont="1" applyFill="1" applyBorder="1" applyAlignment="1">
      <alignment horizontal="justify" vertical="center" wrapText="1"/>
    </xf>
    <xf numFmtId="0" fontId="1" fillId="0" borderId="48" xfId="0" applyFont="1" applyFill="1" applyBorder="1" applyAlignment="1">
      <alignment horizontal="justify" vertical="center" wrapText="1"/>
    </xf>
    <xf numFmtId="0" fontId="1" fillId="0" borderId="51" xfId="0" applyFont="1" applyFill="1" applyBorder="1" applyAlignment="1">
      <alignment horizontal="justify" vertical="center" wrapText="1"/>
    </xf>
    <xf numFmtId="0" fontId="1" fillId="0" borderId="35"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3" fillId="5" borderId="96" xfId="0" applyFont="1" applyFill="1" applyBorder="1" applyAlignment="1">
      <alignment horizontal="center" vertical="center" wrapText="1" readingOrder="1"/>
    </xf>
    <xf numFmtId="0" fontId="3" fillId="5" borderId="72" xfId="0" applyFont="1" applyFill="1" applyBorder="1" applyAlignment="1">
      <alignment horizontal="center" vertical="center" wrapText="1" readingOrder="1"/>
    </xf>
    <xf numFmtId="0" fontId="3" fillId="4" borderId="20" xfId="0" applyFont="1" applyFill="1" applyBorder="1" applyAlignment="1">
      <alignment horizontal="center" vertical="center" wrapText="1" readingOrder="1"/>
    </xf>
    <xf numFmtId="0" fontId="3" fillId="4" borderId="18" xfId="0" applyFont="1" applyFill="1" applyBorder="1" applyAlignment="1">
      <alignment horizontal="center" vertical="center" wrapText="1" readingOrder="1"/>
    </xf>
    <xf numFmtId="0" fontId="3" fillId="4" borderId="21" xfId="0" applyFont="1" applyFill="1" applyBorder="1" applyAlignment="1">
      <alignment horizontal="center" vertical="center" wrapText="1" readingOrder="1"/>
    </xf>
    <xf numFmtId="0" fontId="3" fillId="4" borderId="22" xfId="0" applyFont="1" applyFill="1" applyBorder="1" applyAlignment="1">
      <alignment horizontal="center" vertical="center" wrapText="1" readingOrder="1"/>
    </xf>
    <xf numFmtId="0" fontId="3" fillId="4" borderId="25" xfId="0" applyFont="1" applyFill="1" applyBorder="1" applyAlignment="1">
      <alignment horizontal="center" vertical="center" wrapText="1" readingOrder="1"/>
    </xf>
    <xf numFmtId="0" fontId="3" fillId="4" borderId="23" xfId="0" applyFont="1" applyFill="1" applyBorder="1" applyAlignment="1">
      <alignment horizontal="center" vertical="center" wrapText="1" readingOrder="1"/>
    </xf>
    <xf numFmtId="0" fontId="3" fillId="4" borderId="19" xfId="0" applyFont="1" applyFill="1" applyBorder="1" applyAlignment="1">
      <alignment horizontal="center" vertical="center" wrapText="1" readingOrder="1"/>
    </xf>
    <xf numFmtId="0" fontId="3" fillId="5" borderId="20" xfId="0" applyFont="1" applyFill="1" applyBorder="1" applyAlignment="1">
      <alignment horizontal="center" vertical="center" wrapText="1" readingOrder="1"/>
    </xf>
    <xf numFmtId="0" fontId="3" fillId="5" borderId="18" xfId="0" applyFont="1" applyFill="1" applyBorder="1" applyAlignment="1">
      <alignment horizontal="center" vertical="center" wrapText="1" readingOrder="1"/>
    </xf>
    <xf numFmtId="0" fontId="3" fillId="5" borderId="19" xfId="0" applyFont="1" applyFill="1" applyBorder="1" applyAlignment="1">
      <alignment horizontal="center" vertical="center" wrapText="1" readingOrder="1"/>
    </xf>
    <xf numFmtId="0" fontId="3" fillId="4" borderId="20" xfId="0" applyFont="1" applyFill="1" applyBorder="1" applyAlignment="1">
      <alignment horizontal="center" vertical="center" textRotation="90" wrapText="1" readingOrder="1"/>
    </xf>
    <xf numFmtId="0" fontId="3" fillId="4" borderId="18" xfId="0" applyFont="1" applyFill="1" applyBorder="1" applyAlignment="1">
      <alignment horizontal="center" vertical="center" textRotation="90" wrapText="1" readingOrder="1"/>
    </xf>
    <xf numFmtId="0" fontId="1" fillId="0" borderId="35" xfId="0" applyFont="1" applyFill="1" applyBorder="1" applyAlignment="1">
      <alignment horizontal="justify" vertical="center" wrapText="1"/>
    </xf>
    <xf numFmtId="0" fontId="1" fillId="0" borderId="44" xfId="0" applyFont="1" applyFill="1" applyBorder="1" applyAlignment="1">
      <alignment horizontal="justify" vertical="center" wrapText="1"/>
    </xf>
    <xf numFmtId="169" fontId="1" fillId="0" borderId="52" xfId="3" applyNumberFormat="1" applyFont="1" applyFill="1" applyBorder="1" applyAlignment="1">
      <alignment horizontal="center" vertical="center" wrapText="1"/>
    </xf>
    <xf numFmtId="169" fontId="1" fillId="0" borderId="54" xfId="3" applyNumberFormat="1" applyFont="1" applyFill="1" applyBorder="1" applyAlignment="1">
      <alignment horizontal="center" vertical="center" wrapText="1"/>
    </xf>
    <xf numFmtId="169" fontId="1" fillId="0" borderId="35" xfId="3" applyNumberFormat="1" applyFont="1" applyFill="1" applyBorder="1" applyAlignment="1">
      <alignment horizontal="justify" vertical="center" wrapText="1"/>
    </xf>
    <xf numFmtId="169" fontId="1" fillId="0" borderId="44" xfId="3" applyNumberFormat="1" applyFont="1" applyFill="1" applyBorder="1" applyAlignment="1">
      <alignment horizontal="justify" vertical="center" wrapText="1"/>
    </xf>
    <xf numFmtId="0" fontId="3" fillId="4" borderId="50" xfId="0" applyFont="1" applyFill="1" applyBorder="1" applyAlignment="1">
      <alignment horizontal="center" vertical="center" wrapText="1" readingOrder="1"/>
    </xf>
    <xf numFmtId="0" fontId="3" fillId="4" borderId="97" xfId="0" applyFont="1" applyFill="1" applyBorder="1" applyAlignment="1">
      <alignment horizontal="center" vertical="center" wrapText="1" readingOrder="1"/>
    </xf>
    <xf numFmtId="0" fontId="2" fillId="0" borderId="53" xfId="0" applyFont="1" applyFill="1" applyBorder="1" applyAlignment="1">
      <alignment horizontal="center" vertical="center" wrapText="1" readingOrder="1"/>
    </xf>
    <xf numFmtId="0" fontId="2" fillId="0" borderId="72" xfId="0" applyFont="1" applyFill="1" applyBorder="1" applyAlignment="1">
      <alignment horizontal="center" vertical="center" wrapText="1" readingOrder="1"/>
    </xf>
    <xf numFmtId="0" fontId="2" fillId="0" borderId="55" xfId="0" applyFont="1" applyFill="1" applyBorder="1" applyAlignment="1">
      <alignment horizontal="center" vertical="center" wrapText="1" readingOrder="1"/>
    </xf>
    <xf numFmtId="0" fontId="4" fillId="0" borderId="53" xfId="0" applyFont="1" applyBorder="1" applyAlignment="1">
      <alignment horizontal="center" vertical="center" wrapText="1"/>
    </xf>
    <xf numFmtId="0" fontId="4" fillId="0" borderId="55" xfId="0" applyFont="1" applyBorder="1" applyAlignment="1">
      <alignment horizontal="center" vertical="center" wrapText="1"/>
    </xf>
    <xf numFmtId="0" fontId="6" fillId="6" borderId="26"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2" fillId="0" borderId="36" xfId="0" applyFont="1" applyFill="1" applyBorder="1" applyAlignment="1">
      <alignment horizontal="center" vertical="center" wrapText="1" readingOrder="1"/>
    </xf>
    <xf numFmtId="0" fontId="2" fillId="0" borderId="37" xfId="0" applyFont="1" applyFill="1" applyBorder="1" applyAlignment="1">
      <alignment horizontal="center" vertical="center" wrapText="1" readingOrder="1"/>
    </xf>
    <xf numFmtId="0" fontId="2" fillId="0" borderId="25" xfId="0" applyFont="1" applyFill="1" applyBorder="1" applyAlignment="1">
      <alignment horizontal="center" vertical="center" wrapText="1" readingOrder="1"/>
    </xf>
    <xf numFmtId="0" fontId="2" fillId="0" borderId="23" xfId="0" applyFont="1" applyFill="1" applyBorder="1" applyAlignment="1">
      <alignment horizontal="center" vertical="center" wrapText="1" readingOrder="1"/>
    </xf>
    <xf numFmtId="0" fontId="2" fillId="0" borderId="45" xfId="0" applyFont="1" applyFill="1" applyBorder="1" applyAlignment="1">
      <alignment horizontal="center" vertical="center" wrapText="1" readingOrder="1"/>
    </xf>
    <xf numFmtId="0" fontId="2" fillId="0" borderId="46" xfId="0" applyFont="1" applyFill="1" applyBorder="1" applyAlignment="1">
      <alignment horizontal="center" vertical="center" wrapText="1" readingOrder="1"/>
    </xf>
    <xf numFmtId="0" fontId="2" fillId="0" borderId="36" xfId="0" applyFont="1" applyBorder="1" applyAlignment="1">
      <alignment horizontal="center" vertical="center" wrapText="1" readingOrder="1"/>
    </xf>
    <xf numFmtId="0" fontId="2" fillId="0" borderId="37" xfId="0" applyFont="1" applyBorder="1" applyAlignment="1">
      <alignment horizontal="center" vertical="center" wrapText="1" readingOrder="1"/>
    </xf>
    <xf numFmtId="0" fontId="2" fillId="0" borderId="45" xfId="0" applyFont="1" applyBorder="1" applyAlignment="1">
      <alignment horizontal="center" vertical="center" wrapText="1" readingOrder="1"/>
    </xf>
    <xf numFmtId="0" fontId="2" fillId="0" borderId="46" xfId="0" applyFont="1" applyBorder="1" applyAlignment="1">
      <alignment horizontal="center" vertical="center" wrapText="1" readingOrder="1"/>
    </xf>
    <xf numFmtId="0" fontId="2" fillId="0" borderId="52" xfId="0" applyFont="1" applyBorder="1" applyAlignment="1">
      <alignment horizontal="center" vertical="center" wrapText="1" readingOrder="1"/>
    </xf>
    <xf numFmtId="0" fontId="2" fillId="0" borderId="54" xfId="0" applyFont="1" applyBorder="1" applyAlignment="1">
      <alignment horizontal="center" vertical="center" wrapText="1" readingOrder="1"/>
    </xf>
    <xf numFmtId="0" fontId="1" fillId="0" borderId="19" xfId="0" applyFont="1" applyFill="1" applyBorder="1" applyAlignment="1">
      <alignment horizontal="center" vertical="center" wrapText="1"/>
    </xf>
    <xf numFmtId="9" fontId="2" fillId="0" borderId="52" xfId="0" applyNumberFormat="1" applyFont="1" applyBorder="1" applyAlignment="1">
      <alignment horizontal="center" vertical="center" wrapText="1" readingOrder="1"/>
    </xf>
    <xf numFmtId="0" fontId="2" fillId="0" borderId="35" xfId="0" applyFont="1" applyBorder="1" applyAlignment="1">
      <alignment horizontal="center" vertical="center" wrapText="1" readingOrder="1"/>
    </xf>
    <xf numFmtId="0" fontId="2" fillId="0" borderId="44" xfId="0" applyFont="1" applyBorder="1" applyAlignment="1">
      <alignment horizontal="center" vertical="center" wrapText="1" readingOrder="1"/>
    </xf>
    <xf numFmtId="0" fontId="2" fillId="0" borderId="35" xfId="0" applyFont="1" applyFill="1" applyBorder="1" applyAlignment="1">
      <alignment horizontal="center" vertical="center" wrapText="1" readingOrder="1"/>
    </xf>
    <xf numFmtId="0" fontId="2" fillId="0" borderId="20" xfId="0" applyFont="1" applyFill="1" applyBorder="1" applyAlignment="1">
      <alignment horizontal="center" vertical="center" wrapText="1" readingOrder="1"/>
    </xf>
    <xf numFmtId="0" fontId="2" fillId="0" borderId="44" xfId="0" applyFont="1" applyFill="1" applyBorder="1" applyAlignment="1">
      <alignment horizontal="center" vertical="center" wrapText="1" readingOrder="1"/>
    </xf>
    <xf numFmtId="0" fontId="2" fillId="0" borderId="52" xfId="0" applyFont="1" applyFill="1" applyBorder="1" applyAlignment="1">
      <alignment horizontal="center" vertical="center" wrapText="1" readingOrder="1"/>
    </xf>
    <xf numFmtId="0" fontId="2" fillId="0" borderId="19" xfId="0" applyFont="1" applyFill="1" applyBorder="1" applyAlignment="1">
      <alignment horizontal="center" vertical="center" wrapText="1" readingOrder="1"/>
    </xf>
    <xf numFmtId="0" fontId="2" fillId="0" borderId="54" xfId="0" applyFont="1" applyFill="1" applyBorder="1" applyAlignment="1">
      <alignment horizontal="center" vertical="center" wrapText="1" readingOrder="1"/>
    </xf>
    <xf numFmtId="0" fontId="2" fillId="0" borderId="35" xfId="0" applyFont="1" applyFill="1" applyBorder="1" applyAlignment="1">
      <alignment horizontal="center" vertical="center" textRotation="90" wrapText="1" readingOrder="1"/>
    </xf>
    <xf numFmtId="0" fontId="2" fillId="0" borderId="20" xfId="0" applyFont="1" applyFill="1" applyBorder="1" applyAlignment="1">
      <alignment horizontal="center" vertical="center" textRotation="90" wrapText="1" readingOrder="1"/>
    </xf>
    <xf numFmtId="0" fontId="2" fillId="0" borderId="44" xfId="0" applyFont="1" applyFill="1" applyBorder="1" applyAlignment="1">
      <alignment horizontal="center" vertical="center" textRotation="90" wrapText="1" readingOrder="1"/>
    </xf>
    <xf numFmtId="0" fontId="2" fillId="0" borderId="48" xfId="0" applyFont="1" applyFill="1" applyBorder="1" applyAlignment="1">
      <alignment horizontal="center" vertical="center" wrapText="1" readingOrder="1"/>
    </xf>
    <xf numFmtId="0" fontId="2" fillId="0" borderId="50" xfId="0" applyFont="1" applyFill="1" applyBorder="1" applyAlignment="1">
      <alignment horizontal="center" vertical="center" wrapText="1" readingOrder="1"/>
    </xf>
    <xf numFmtId="0" fontId="2" fillId="0" borderId="51" xfId="0" applyFont="1" applyFill="1" applyBorder="1" applyAlignment="1">
      <alignment horizontal="center" vertical="center" wrapText="1" readingOrder="1"/>
    </xf>
    <xf numFmtId="0" fontId="2" fillId="0" borderId="48" xfId="0" applyFont="1" applyBorder="1" applyAlignment="1">
      <alignment horizontal="center" vertical="center" wrapText="1" readingOrder="1"/>
    </xf>
    <xf numFmtId="0" fontId="2" fillId="0" borderId="51" xfId="0" applyFont="1" applyBorder="1" applyAlignment="1">
      <alignment horizontal="center" vertical="center" wrapText="1" readingOrder="1"/>
    </xf>
    <xf numFmtId="0" fontId="4" fillId="0" borderId="20" xfId="0" applyFont="1" applyFill="1" applyBorder="1" applyAlignment="1">
      <alignment horizontal="justify" vertical="center" wrapText="1"/>
    </xf>
    <xf numFmtId="0" fontId="8" fillId="2" borderId="77" xfId="0" applyFont="1" applyFill="1" applyBorder="1" applyAlignment="1">
      <alignment horizontal="center" vertical="center" wrapText="1" readingOrder="1"/>
    </xf>
    <xf numFmtId="0" fontId="8" fillId="2" borderId="0" xfId="0" applyFont="1" applyFill="1" applyBorder="1" applyAlignment="1">
      <alignment horizontal="center" vertical="center" wrapText="1" readingOrder="1"/>
    </xf>
    <xf numFmtId="0" fontId="8" fillId="2" borderId="0" xfId="0" applyFont="1" applyFill="1" applyBorder="1" applyAlignment="1">
      <alignment horizontal="left" vertical="center" wrapText="1" readingOrder="1"/>
    </xf>
    <xf numFmtId="0" fontId="8" fillId="2" borderId="78" xfId="0" applyFont="1" applyFill="1" applyBorder="1" applyAlignment="1">
      <alignment horizontal="left" vertical="center" wrapText="1" readingOrder="1"/>
    </xf>
    <xf numFmtId="0" fontId="3" fillId="3" borderId="77" xfId="0" applyFont="1" applyFill="1" applyBorder="1" applyAlignment="1">
      <alignment horizontal="center" vertical="center" wrapText="1" readingOrder="1"/>
    </xf>
    <xf numFmtId="0" fontId="3" fillId="3" borderId="0" xfId="0" applyFont="1" applyFill="1" applyBorder="1" applyAlignment="1">
      <alignment horizontal="center" vertical="center" wrapText="1" readingOrder="1"/>
    </xf>
    <xf numFmtId="0" fontId="3" fillId="3" borderId="0" xfId="0" applyFont="1" applyFill="1" applyBorder="1" applyAlignment="1">
      <alignment horizontal="left" vertical="center" wrapText="1" readingOrder="1"/>
    </xf>
    <xf numFmtId="0" fontId="3" fillId="3" borderId="78" xfId="0" applyFont="1" applyFill="1" applyBorder="1" applyAlignment="1">
      <alignment horizontal="left" vertical="center" wrapText="1" readingOrder="1"/>
    </xf>
    <xf numFmtId="0" fontId="3" fillId="0" borderId="77" xfId="0" applyFont="1" applyBorder="1" applyAlignment="1">
      <alignment horizontal="center" vertical="center" wrapText="1" readingOrder="1"/>
    </xf>
    <xf numFmtId="0" fontId="3" fillId="0" borderId="0" xfId="0" applyFont="1" applyBorder="1" applyAlignment="1">
      <alignment horizontal="center" vertical="center" wrapText="1" readingOrder="1"/>
    </xf>
    <xf numFmtId="0" fontId="3" fillId="0" borderId="0" xfId="0" applyFont="1" applyBorder="1" applyAlignment="1">
      <alignment horizontal="justify" vertical="center" wrapText="1" readingOrder="1"/>
    </xf>
    <xf numFmtId="0" fontId="6" fillId="0" borderId="3" xfId="0" applyFont="1" applyBorder="1" applyAlignment="1">
      <alignment horizontal="center" vertical="center" wrapText="1"/>
    </xf>
    <xf numFmtId="0" fontId="4" fillId="0" borderId="0" xfId="0" applyFont="1" applyBorder="1" applyAlignment="1">
      <alignment horizontal="justify" vertical="center" wrapText="1"/>
    </xf>
    <xf numFmtId="0" fontId="3" fillId="0" borderId="74" xfId="0" applyFont="1" applyBorder="1" applyAlignment="1">
      <alignment horizontal="center" vertical="center" wrapText="1" readingOrder="1"/>
    </xf>
    <xf numFmtId="0" fontId="3" fillId="0" borderId="75" xfId="0" applyFont="1" applyBorder="1" applyAlignment="1">
      <alignment horizontal="center" vertical="center" wrapText="1" readingOrder="1"/>
    </xf>
    <xf numFmtId="0" fontId="3" fillId="0" borderId="76" xfId="0" applyFont="1" applyBorder="1" applyAlignment="1">
      <alignment horizontal="center" vertical="center" wrapText="1" readingOrder="1"/>
    </xf>
    <xf numFmtId="0" fontId="3" fillId="0" borderId="78" xfId="0" applyFont="1" applyBorder="1" applyAlignment="1">
      <alignment horizontal="center" vertical="center" wrapText="1" readingOrder="1"/>
    </xf>
    <xf numFmtId="0" fontId="3" fillId="0" borderId="79" xfId="0" applyFont="1" applyBorder="1" applyAlignment="1">
      <alignment horizontal="center" vertical="center" wrapText="1" readingOrder="1"/>
    </xf>
    <xf numFmtId="0" fontId="3" fillId="0" borderId="2" xfId="0" applyFont="1" applyBorder="1" applyAlignment="1">
      <alignment horizontal="center" vertical="center" wrapText="1" readingOrder="1"/>
    </xf>
    <xf numFmtId="0" fontId="3" fillId="0" borderId="80" xfId="0" applyFont="1" applyBorder="1" applyAlignment="1">
      <alignment horizontal="center" vertical="center" wrapText="1" readingOrder="1"/>
    </xf>
    <xf numFmtId="0" fontId="4" fillId="0" borderId="1" xfId="0" applyFont="1" applyBorder="1" applyAlignment="1">
      <alignment horizontal="justify" vertical="center" wrapText="1"/>
    </xf>
    <xf numFmtId="17"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7" fillId="0" borderId="24" xfId="0" applyFont="1" applyBorder="1" applyAlignment="1">
      <alignment horizontal="left" vertical="center" wrapText="1" readingOrder="1"/>
    </xf>
    <xf numFmtId="0" fontId="3" fillId="0" borderId="73" xfId="0" applyFont="1" applyBorder="1" applyAlignment="1">
      <alignment horizontal="left" vertical="center" wrapText="1" readingOrder="1"/>
    </xf>
    <xf numFmtId="0" fontId="3" fillId="5" borderId="9" xfId="0" applyFont="1" applyFill="1" applyBorder="1" applyAlignment="1">
      <alignment horizontal="center" vertical="center" wrapText="1" readingOrder="1"/>
    </xf>
    <xf numFmtId="0" fontId="3" fillId="5" borderId="10" xfId="0" applyFont="1" applyFill="1" applyBorder="1" applyAlignment="1">
      <alignment horizontal="center" vertical="center" wrapText="1" readingOrder="1"/>
    </xf>
    <xf numFmtId="0" fontId="3" fillId="5" borderId="42" xfId="0" applyFont="1" applyFill="1" applyBorder="1" applyAlignment="1">
      <alignment horizontal="center" vertical="center" wrapText="1" readingOrder="1"/>
    </xf>
    <xf numFmtId="0" fontId="3" fillId="4" borderId="9" xfId="0" applyFont="1" applyFill="1" applyBorder="1" applyAlignment="1">
      <alignment horizontal="center" vertical="center" wrapText="1" readingOrder="1"/>
    </xf>
    <xf numFmtId="0" fontId="3" fillId="4" borderId="42" xfId="0" applyFont="1" applyFill="1" applyBorder="1" applyAlignment="1">
      <alignment horizontal="center" vertical="center" wrapText="1" readingOrder="1"/>
    </xf>
    <xf numFmtId="0" fontId="7" fillId="0" borderId="54" xfId="0" applyFont="1" applyBorder="1" applyAlignment="1">
      <alignment horizontal="center" vertical="center" wrapText="1" readingOrder="1"/>
    </xf>
    <xf numFmtId="9" fontId="2" fillId="0" borderId="18" xfId="0" applyNumberFormat="1" applyFont="1" applyBorder="1" applyAlignment="1">
      <alignment horizontal="center" vertical="center" wrapText="1" readingOrder="1"/>
    </xf>
    <xf numFmtId="9" fontId="1" fillId="0" borderId="35" xfId="0" applyNumberFormat="1" applyFont="1" applyFill="1" applyBorder="1" applyAlignment="1">
      <alignment horizontal="center" vertical="center" wrapText="1"/>
    </xf>
    <xf numFmtId="0" fontId="1" fillId="0" borderId="20" xfId="0" applyFont="1" applyFill="1" applyBorder="1" applyAlignment="1">
      <alignment horizontal="center" vertical="center" wrapText="1"/>
    </xf>
    <xf numFmtId="0" fontId="3" fillId="4" borderId="12" xfId="0" applyFont="1" applyFill="1" applyBorder="1" applyAlignment="1">
      <alignment horizontal="center" vertical="center" wrapText="1" readingOrder="1"/>
    </xf>
    <xf numFmtId="0" fontId="3" fillId="4" borderId="5" xfId="0" applyFont="1" applyFill="1" applyBorder="1" applyAlignment="1">
      <alignment horizontal="center" vertical="center" wrapText="1" readingOrder="1"/>
    </xf>
    <xf numFmtId="0" fontId="3" fillId="4" borderId="13" xfId="0" applyFont="1" applyFill="1" applyBorder="1" applyAlignment="1">
      <alignment horizontal="center" vertical="center" wrapText="1" readingOrder="1"/>
    </xf>
    <xf numFmtId="0" fontId="3" fillId="4" borderId="7" xfId="0" applyFont="1" applyFill="1" applyBorder="1" applyAlignment="1">
      <alignment horizontal="center" vertical="center" wrapText="1" readingOrder="1"/>
    </xf>
    <xf numFmtId="0" fontId="3" fillId="4" borderId="4" xfId="0" applyFont="1" applyFill="1" applyBorder="1" applyAlignment="1">
      <alignment horizontal="center" vertical="center" wrapText="1" readingOrder="1"/>
    </xf>
    <xf numFmtId="0" fontId="3" fillId="4" borderId="14" xfId="0" applyFont="1" applyFill="1" applyBorder="1" applyAlignment="1">
      <alignment horizontal="center" vertical="center" wrapText="1" readingOrder="1"/>
    </xf>
    <xf numFmtId="0" fontId="3" fillId="4" borderId="10" xfId="0" applyFont="1" applyFill="1" applyBorder="1" applyAlignment="1">
      <alignment horizontal="center" vertical="center" wrapText="1" readingOrder="1"/>
    </xf>
    <xf numFmtId="0" fontId="3" fillId="5" borderId="12" xfId="0" applyFont="1" applyFill="1" applyBorder="1" applyAlignment="1">
      <alignment horizontal="center" vertical="center" wrapText="1" readingOrder="1"/>
    </xf>
    <xf numFmtId="0" fontId="3" fillId="5" borderId="13" xfId="0" applyFont="1" applyFill="1" applyBorder="1" applyAlignment="1">
      <alignment horizontal="center" vertical="center" wrapText="1" readingOrder="1"/>
    </xf>
    <xf numFmtId="0" fontId="3" fillId="5" borderId="6" xfId="0" applyFont="1" applyFill="1" applyBorder="1" applyAlignment="1">
      <alignment horizontal="center" vertical="center" wrapText="1" readingOrder="1"/>
    </xf>
    <xf numFmtId="0" fontId="3" fillId="5" borderId="15" xfId="0" applyFont="1" applyFill="1" applyBorder="1" applyAlignment="1">
      <alignment horizontal="center" vertical="center" wrapText="1" readingOrder="1"/>
    </xf>
    <xf numFmtId="0" fontId="2" fillId="0" borderId="53" xfId="0" applyFont="1" applyBorder="1" applyAlignment="1">
      <alignment horizontal="center" vertical="center" wrapText="1" readingOrder="1"/>
    </xf>
    <xf numFmtId="0" fontId="2" fillId="0" borderId="55" xfId="0" applyFont="1" applyBorder="1" applyAlignment="1">
      <alignment horizontal="center" vertical="center" wrapText="1" readingOrder="1"/>
    </xf>
    <xf numFmtId="0" fontId="2" fillId="0" borderId="99" xfId="0" applyFont="1" applyBorder="1" applyAlignment="1">
      <alignment horizontal="center" vertical="center" wrapText="1" readingOrder="1"/>
    </xf>
    <xf numFmtId="0" fontId="2" fillId="0" borderId="72" xfId="0" applyFont="1" applyBorder="1" applyAlignment="1">
      <alignment horizontal="center" vertical="center" wrapText="1" readingOrder="1"/>
    </xf>
    <xf numFmtId="0" fontId="2" fillId="0" borderId="21" xfId="0" applyFont="1" applyBorder="1" applyAlignment="1">
      <alignment horizontal="center" vertical="center" wrapText="1" readingOrder="1"/>
    </xf>
    <xf numFmtId="0" fontId="2" fillId="0" borderId="22"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 fillId="0" borderId="105" xfId="0" applyFont="1" applyBorder="1" applyAlignment="1">
      <alignment horizontal="center" vertical="center" wrapText="1" readingOrder="1"/>
    </xf>
    <xf numFmtId="0" fontId="2" fillId="0" borderId="38" xfId="0" applyFont="1" applyFill="1" applyBorder="1" applyAlignment="1">
      <alignment horizontal="center" vertical="center" wrapText="1" readingOrder="1"/>
    </xf>
    <xf numFmtId="0" fontId="2" fillId="0" borderId="40" xfId="0" applyFont="1" applyFill="1" applyBorder="1" applyAlignment="1">
      <alignment horizontal="center" vertical="center" wrapText="1" readingOrder="1"/>
    </xf>
    <xf numFmtId="0" fontId="2" fillId="0" borderId="47" xfId="0" applyFont="1" applyFill="1" applyBorder="1" applyAlignment="1">
      <alignment horizontal="center" vertical="center" wrapText="1" readingOrder="1"/>
    </xf>
    <xf numFmtId="0" fontId="1" fillId="0" borderId="18" xfId="0" applyFont="1" applyFill="1" applyBorder="1" applyAlignment="1">
      <alignment horizontal="center" vertical="center" wrapText="1"/>
    </xf>
    <xf numFmtId="0" fontId="2" fillId="8" borderId="36" xfId="0" applyFont="1" applyFill="1" applyBorder="1" applyAlignment="1">
      <alignment horizontal="center" vertical="center" wrapText="1" readingOrder="1"/>
    </xf>
    <xf numFmtId="0" fontId="2" fillId="8" borderId="37" xfId="0" applyFont="1" applyFill="1" applyBorder="1" applyAlignment="1">
      <alignment horizontal="center" vertical="center" wrapText="1" readingOrder="1"/>
    </xf>
    <xf numFmtId="0" fontId="2" fillId="8" borderId="25" xfId="0" applyFont="1" applyFill="1" applyBorder="1" applyAlignment="1">
      <alignment horizontal="center" vertical="center" wrapText="1" readingOrder="1"/>
    </xf>
    <xf numFmtId="0" fontId="2" fillId="8" borderId="23" xfId="0" applyFont="1" applyFill="1" applyBorder="1" applyAlignment="1">
      <alignment horizontal="center" vertical="center" wrapText="1" readingOrder="1"/>
    </xf>
    <xf numFmtId="0" fontId="2" fillId="0" borderId="50" xfId="0" applyFont="1" applyFill="1" applyBorder="1" applyAlignment="1">
      <alignment horizontal="justify" vertical="center" wrapText="1" readingOrder="1"/>
    </xf>
    <xf numFmtId="0" fontId="2" fillId="0" borderId="20" xfId="0" applyFont="1" applyFill="1" applyBorder="1" applyAlignment="1">
      <alignment horizontal="justify" vertical="center" wrapText="1" readingOrder="1"/>
    </xf>
    <xf numFmtId="0" fontId="2" fillId="0" borderId="20" xfId="0" applyFont="1" applyFill="1" applyBorder="1" applyAlignment="1">
      <alignment horizontal="justify" vertical="center" textRotation="90" wrapText="1" readingOrder="1"/>
    </xf>
    <xf numFmtId="0" fontId="2" fillId="8" borderId="20" xfId="0" applyFont="1" applyFill="1" applyBorder="1" applyAlignment="1">
      <alignment horizontal="justify" vertical="center" textRotation="90" wrapText="1" readingOrder="1"/>
    </xf>
    <xf numFmtId="0" fontId="2" fillId="0" borderId="35" xfId="0" applyFont="1" applyFill="1" applyBorder="1" applyAlignment="1">
      <alignment horizontal="justify" vertical="center" textRotation="90" wrapText="1" readingOrder="1"/>
    </xf>
    <xf numFmtId="0" fontId="2" fillId="0" borderId="18" xfId="0" applyFont="1" applyFill="1" applyBorder="1" applyAlignment="1">
      <alignment horizontal="justify" vertical="center" textRotation="90" wrapText="1" readingOrder="1"/>
    </xf>
    <xf numFmtId="0" fontId="2" fillId="0" borderId="35" xfId="0" applyFont="1" applyFill="1" applyBorder="1" applyAlignment="1">
      <alignment horizontal="justify" vertical="center" wrapText="1" readingOrder="1"/>
    </xf>
    <xf numFmtId="0" fontId="2" fillId="0" borderId="18" xfId="0" applyFont="1" applyFill="1" applyBorder="1" applyAlignment="1">
      <alignment horizontal="justify" vertical="center" wrapText="1" readingOrder="1"/>
    </xf>
    <xf numFmtId="0" fontId="2" fillId="0" borderId="48" xfId="0" applyFont="1" applyFill="1" applyBorder="1" applyAlignment="1">
      <alignment horizontal="justify" vertical="center" wrapText="1" readingOrder="1"/>
    </xf>
    <xf numFmtId="0" fontId="2" fillId="0" borderId="97" xfId="0" applyFont="1" applyFill="1" applyBorder="1" applyAlignment="1">
      <alignment horizontal="justify" vertical="center" wrapText="1" readingOrder="1"/>
    </xf>
    <xf numFmtId="0" fontId="4" fillId="8" borderId="35" xfId="0" applyFont="1" applyFill="1" applyBorder="1" applyAlignment="1">
      <alignment horizontal="justify" vertical="center" wrapText="1"/>
    </xf>
    <xf numFmtId="0" fontId="4" fillId="8" borderId="18" xfId="0" applyFont="1" applyFill="1" applyBorder="1" applyAlignment="1">
      <alignment horizontal="justify" vertical="center" wrapText="1"/>
    </xf>
    <xf numFmtId="0" fontId="2" fillId="8" borderId="35" xfId="0" applyFont="1" applyFill="1" applyBorder="1" applyAlignment="1">
      <alignment horizontal="justify" vertical="center" textRotation="90" wrapText="1" readingOrder="1"/>
    </xf>
    <xf numFmtId="0" fontId="2" fillId="8" borderId="18" xfId="0" applyFont="1" applyFill="1" applyBorder="1" applyAlignment="1">
      <alignment horizontal="justify" vertical="center" textRotation="90" wrapText="1" readingOrder="1"/>
    </xf>
    <xf numFmtId="0" fontId="4" fillId="0" borderId="18" xfId="0" applyFont="1" applyFill="1" applyBorder="1" applyAlignment="1">
      <alignment horizontal="justify" vertical="center" wrapText="1"/>
    </xf>
    <xf numFmtId="0" fontId="2" fillId="0" borderId="32" xfId="0" applyFont="1" applyFill="1" applyBorder="1" applyAlignment="1">
      <alignment horizontal="justify" vertical="center" wrapText="1" readingOrder="1"/>
    </xf>
    <xf numFmtId="0" fontId="2" fillId="0" borderId="39" xfId="0" applyFont="1" applyFill="1" applyBorder="1" applyAlignment="1">
      <alignment horizontal="justify" vertical="center" wrapText="1" readingOrder="1"/>
    </xf>
    <xf numFmtId="0" fontId="2" fillId="0" borderId="41" xfId="0" applyFont="1" applyFill="1" applyBorder="1" applyAlignment="1">
      <alignment horizontal="justify" vertical="center" wrapText="1" readingOrder="1"/>
    </xf>
    <xf numFmtId="0" fontId="2" fillId="0" borderId="33" xfId="0" applyFont="1" applyFill="1" applyBorder="1" applyAlignment="1">
      <alignment horizontal="justify" vertical="center" wrapText="1" readingOrder="1"/>
    </xf>
    <xf numFmtId="0" fontId="2" fillId="0" borderId="10" xfId="0" applyFont="1" applyFill="1" applyBorder="1" applyAlignment="1">
      <alignment horizontal="justify" vertical="center" wrapText="1" readingOrder="1"/>
    </xf>
    <xf numFmtId="0" fontId="2" fillId="0" borderId="42" xfId="0" applyFont="1" applyFill="1" applyBorder="1" applyAlignment="1">
      <alignment horizontal="justify" vertical="center" wrapText="1" readingOrder="1"/>
    </xf>
    <xf numFmtId="0" fontId="2" fillId="0" borderId="33" xfId="0" applyFont="1" applyFill="1" applyBorder="1" applyAlignment="1">
      <alignment horizontal="justify" vertical="center" textRotation="90" wrapText="1" readingOrder="1"/>
    </xf>
    <xf numFmtId="0" fontId="2" fillId="0" borderId="10" xfId="0" applyFont="1" applyFill="1" applyBorder="1" applyAlignment="1">
      <alignment horizontal="justify" vertical="center" textRotation="90" wrapText="1" readingOrder="1"/>
    </xf>
    <xf numFmtId="0" fontId="2" fillId="0" borderId="42" xfId="0" applyFont="1" applyFill="1" applyBorder="1" applyAlignment="1">
      <alignment horizontal="justify" vertical="center" textRotation="90" wrapText="1" readingOrder="1"/>
    </xf>
    <xf numFmtId="0" fontId="2" fillId="0" borderId="34" xfId="0" applyFont="1" applyFill="1" applyBorder="1" applyAlignment="1">
      <alignment horizontal="justify" vertical="center" textRotation="90" wrapText="1" readingOrder="1"/>
    </xf>
    <xf numFmtId="0" fontId="2" fillId="0" borderId="6" xfId="0" applyFont="1" applyFill="1" applyBorder="1" applyAlignment="1">
      <alignment horizontal="justify" vertical="center" textRotation="90" wrapText="1" readingOrder="1"/>
    </xf>
    <xf numFmtId="0" fontId="2" fillId="0" borderId="43" xfId="0" applyFont="1" applyFill="1" applyBorder="1" applyAlignment="1">
      <alignment horizontal="justify" vertical="center" textRotation="90" wrapText="1" readingOrder="1"/>
    </xf>
    <xf numFmtId="0" fontId="2" fillId="8" borderId="44" xfId="0" applyFont="1" applyFill="1" applyBorder="1" applyAlignment="1">
      <alignment horizontal="justify" vertical="center" textRotation="90" wrapText="1" readingOrder="1"/>
    </xf>
    <xf numFmtId="0" fontId="5" fillId="4" borderId="6"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4" fillId="8" borderId="20" xfId="0" applyFont="1" applyFill="1" applyBorder="1" applyAlignment="1">
      <alignment horizontal="justify" vertical="center" wrapText="1"/>
    </xf>
    <xf numFmtId="0" fontId="3" fillId="4" borderId="9" xfId="0" applyFont="1" applyFill="1" applyBorder="1" applyAlignment="1">
      <alignment horizontal="center" vertical="center" textRotation="90" wrapText="1" readingOrder="1"/>
    </xf>
    <xf numFmtId="0" fontId="3" fillId="4" borderId="10" xfId="0" applyFont="1" applyFill="1" applyBorder="1" applyAlignment="1">
      <alignment horizontal="center" vertical="center" textRotation="90" wrapText="1" readingOrder="1"/>
    </xf>
    <xf numFmtId="0" fontId="8" fillId="2" borderId="77" xfId="0" applyFont="1" applyFill="1" applyBorder="1" applyAlignment="1">
      <alignment horizontal="justify" vertical="center" wrapText="1" readingOrder="1"/>
    </xf>
    <xf numFmtId="0" fontId="8" fillId="2" borderId="0" xfId="0" applyFont="1" applyFill="1" applyBorder="1" applyAlignment="1">
      <alignment horizontal="justify" vertical="center" wrapText="1" readingOrder="1"/>
    </xf>
    <xf numFmtId="0" fontId="8" fillId="2" borderId="78" xfId="0" applyFont="1" applyFill="1" applyBorder="1" applyAlignment="1">
      <alignment horizontal="justify" vertical="center" wrapText="1" readingOrder="1"/>
    </xf>
    <xf numFmtId="0" fontId="3" fillId="3" borderId="83" xfId="0" applyFont="1" applyFill="1" applyBorder="1" applyAlignment="1">
      <alignment horizontal="justify" vertical="center" wrapText="1" readingOrder="1"/>
    </xf>
    <xf numFmtId="0" fontId="3" fillId="3" borderId="4" xfId="0" applyFont="1" applyFill="1" applyBorder="1" applyAlignment="1">
      <alignment horizontal="justify" vertical="center" wrapText="1" readingOrder="1"/>
    </xf>
    <xf numFmtId="0" fontId="3" fillId="3" borderId="84" xfId="0" applyFont="1" applyFill="1" applyBorder="1" applyAlignment="1">
      <alignment horizontal="justify" vertical="center" wrapText="1" readingOrder="1"/>
    </xf>
    <xf numFmtId="0" fontId="3" fillId="4" borderId="85" xfId="0" applyFont="1" applyFill="1" applyBorder="1" applyAlignment="1">
      <alignment horizontal="center" vertical="center" wrapText="1" readingOrder="1"/>
    </xf>
    <xf numFmtId="0" fontId="3" fillId="4" borderId="39" xfId="0" applyFont="1" applyFill="1" applyBorder="1" applyAlignment="1">
      <alignment horizontal="center" vertical="center" wrapText="1" readingOrder="1"/>
    </xf>
    <xf numFmtId="0" fontId="3" fillId="5" borderId="86" xfId="0" applyFont="1" applyFill="1" applyBorder="1" applyAlignment="1">
      <alignment horizontal="center" vertical="center" wrapText="1" readingOrder="1"/>
    </xf>
    <xf numFmtId="0" fontId="3" fillId="5" borderId="70" xfId="0" applyFont="1" applyFill="1" applyBorder="1" applyAlignment="1">
      <alignment horizontal="center" vertical="center" wrapText="1" readingOrder="1"/>
    </xf>
    <xf numFmtId="0" fontId="3" fillId="4" borderId="6" xfId="0" applyFont="1" applyFill="1" applyBorder="1" applyAlignment="1">
      <alignment horizontal="center" vertical="center" wrapText="1" readingOrder="1"/>
    </xf>
    <xf numFmtId="0" fontId="3" fillId="4" borderId="15" xfId="0" applyFont="1" applyFill="1" applyBorder="1" applyAlignment="1">
      <alignment horizontal="center" vertical="center" wrapText="1" readingOrder="1"/>
    </xf>
    <xf numFmtId="0" fontId="3" fillId="0" borderId="77" xfId="0" applyFont="1" applyBorder="1" applyAlignment="1">
      <alignment horizontal="justify" vertical="center" wrapText="1" readingOrder="1"/>
    </xf>
    <xf numFmtId="0" fontId="6" fillId="0" borderId="3" xfId="0" applyFont="1" applyBorder="1" applyAlignment="1">
      <alignment horizontal="justify" vertical="center" wrapText="1"/>
    </xf>
    <xf numFmtId="0" fontId="2" fillId="8" borderId="33" xfId="0" applyFont="1" applyFill="1" applyBorder="1" applyAlignment="1">
      <alignment horizontal="center" vertical="center" wrapText="1" readingOrder="1"/>
    </xf>
    <xf numFmtId="0" fontId="2" fillId="8" borderId="42" xfId="0" applyFont="1" applyFill="1" applyBorder="1" applyAlignment="1">
      <alignment horizontal="center" vertical="center" wrapText="1" readingOrder="1"/>
    </xf>
    <xf numFmtId="0" fontId="16" fillId="8" borderId="33" xfId="0" applyFont="1" applyFill="1" applyBorder="1" applyAlignment="1">
      <alignment horizontal="center" vertical="center" wrapText="1" readingOrder="1"/>
    </xf>
    <xf numFmtId="0" fontId="16" fillId="8" borderId="10" xfId="0" applyFont="1" applyFill="1" applyBorder="1" applyAlignment="1">
      <alignment horizontal="center" vertical="center" wrapText="1" readingOrder="1"/>
    </xf>
    <xf numFmtId="0" fontId="16" fillId="8" borderId="42" xfId="0" applyFont="1" applyFill="1" applyBorder="1" applyAlignment="1">
      <alignment horizontal="center" vertical="center" wrapText="1" readingOrder="1"/>
    </xf>
    <xf numFmtId="0" fontId="2" fillId="0" borderId="33" xfId="0" applyFont="1" applyFill="1" applyBorder="1" applyAlignment="1">
      <alignment horizontal="center" vertical="center" wrapText="1" readingOrder="1"/>
    </xf>
    <xf numFmtId="0" fontId="2" fillId="0" borderId="42" xfId="0" applyFont="1" applyFill="1" applyBorder="1" applyAlignment="1">
      <alignment horizontal="center" vertical="center" wrapText="1" readingOrder="1"/>
    </xf>
    <xf numFmtId="0" fontId="4" fillId="0" borderId="35"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2" fillId="0" borderId="65" xfId="0" applyFont="1" applyFill="1" applyBorder="1" applyAlignment="1">
      <alignment horizontal="center" vertical="center" wrapText="1" readingOrder="1"/>
    </xf>
    <xf numFmtId="0" fontId="2" fillId="0" borderId="67" xfId="0" applyFont="1" applyFill="1" applyBorder="1" applyAlignment="1">
      <alignment horizontal="center" vertical="center" wrapText="1" readingOrder="1"/>
    </xf>
    <xf numFmtId="0" fontId="3" fillId="8" borderId="34" xfId="0" applyFont="1" applyFill="1" applyBorder="1" applyAlignment="1">
      <alignment horizontal="center" vertical="center" wrapText="1" readingOrder="1"/>
    </xf>
    <xf numFmtId="0" fontId="3" fillId="8" borderId="68" xfId="0" applyFont="1" applyFill="1" applyBorder="1" applyAlignment="1">
      <alignment horizontal="center" vertical="center" wrapText="1" readingOrder="1"/>
    </xf>
    <xf numFmtId="0" fontId="3" fillId="8" borderId="6" xfId="0" applyFont="1" applyFill="1" applyBorder="1" applyAlignment="1">
      <alignment horizontal="center" vertical="center" wrapText="1" readingOrder="1"/>
    </xf>
    <xf numFmtId="0" fontId="3" fillId="8" borderId="15" xfId="0" applyFont="1" applyFill="1" applyBorder="1" applyAlignment="1">
      <alignment horizontal="center" vertical="center" wrapText="1" readingOrder="1"/>
    </xf>
    <xf numFmtId="0" fontId="3" fillId="8" borderId="43" xfId="0" applyFont="1" applyFill="1" applyBorder="1" applyAlignment="1">
      <alignment horizontal="center" vertical="center" wrapText="1" readingOrder="1"/>
    </xf>
    <xf numFmtId="0" fontId="3" fillId="8" borderId="57" xfId="0" applyFont="1" applyFill="1" applyBorder="1" applyAlignment="1">
      <alignment horizontal="center" vertical="center" wrapText="1" readingOrder="1"/>
    </xf>
    <xf numFmtId="9" fontId="1" fillId="8" borderId="33" xfId="0" applyNumberFormat="1"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42" xfId="0" applyFont="1" applyFill="1" applyBorder="1" applyAlignment="1">
      <alignment horizontal="center" vertical="center" wrapText="1"/>
    </xf>
    <xf numFmtId="0" fontId="3" fillId="0" borderId="69" xfId="0" applyFont="1" applyFill="1" applyBorder="1" applyAlignment="1">
      <alignment horizontal="center" vertical="center" wrapText="1" readingOrder="1"/>
    </xf>
    <xf numFmtId="0" fontId="3" fillId="0" borderId="58" xfId="0" applyFont="1" applyFill="1" applyBorder="1" applyAlignment="1">
      <alignment horizontal="center" vertical="center" wrapText="1" readingOrder="1"/>
    </xf>
    <xf numFmtId="0" fontId="3" fillId="8" borderId="69" xfId="0" applyFont="1" applyFill="1" applyBorder="1" applyAlignment="1">
      <alignment horizontal="center" vertical="center" wrapText="1" readingOrder="1"/>
    </xf>
    <xf numFmtId="0" fontId="3" fillId="8" borderId="70" xfId="0" applyFont="1" applyFill="1" applyBorder="1" applyAlignment="1">
      <alignment horizontal="center" vertical="center" wrapText="1" readingOrder="1"/>
    </xf>
    <xf numFmtId="0" fontId="3" fillId="8" borderId="58" xfId="0" applyFont="1" applyFill="1" applyBorder="1" applyAlignment="1">
      <alignment horizontal="center" vertical="center" wrapText="1" readingOrder="1"/>
    </xf>
    <xf numFmtId="0" fontId="3" fillId="0" borderId="34" xfId="0" applyFont="1" applyFill="1" applyBorder="1" applyAlignment="1">
      <alignment horizontal="center" vertical="center" wrapText="1" readingOrder="1"/>
    </xf>
    <xf numFmtId="0" fontId="3" fillId="0" borderId="68" xfId="0" applyFont="1" applyFill="1" applyBorder="1" applyAlignment="1">
      <alignment horizontal="center" vertical="center" wrapText="1" readingOrder="1"/>
    </xf>
    <xf numFmtId="0" fontId="3" fillId="0" borderId="6" xfId="0" applyFont="1" applyFill="1" applyBorder="1" applyAlignment="1">
      <alignment horizontal="center" vertical="center" wrapText="1" readingOrder="1"/>
    </xf>
    <xf numFmtId="0" fontId="3" fillId="0" borderId="15" xfId="0" applyFont="1" applyFill="1" applyBorder="1" applyAlignment="1">
      <alignment horizontal="center" vertical="center" wrapText="1" readingOrder="1"/>
    </xf>
    <xf numFmtId="0" fontId="3" fillId="0" borderId="43" xfId="0" applyFont="1" applyFill="1" applyBorder="1" applyAlignment="1">
      <alignment horizontal="center" vertical="center" wrapText="1" readingOrder="1"/>
    </xf>
    <xf numFmtId="0" fontId="3" fillId="0" borderId="57" xfId="0" applyFont="1" applyFill="1" applyBorder="1" applyAlignment="1">
      <alignment horizontal="center" vertical="center" wrapText="1" readingOrder="1"/>
    </xf>
    <xf numFmtId="9" fontId="1" fillId="0" borderId="33"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3" fillId="0" borderId="70" xfId="0" applyFont="1" applyFill="1" applyBorder="1" applyAlignment="1">
      <alignment horizontal="center" vertical="center" wrapText="1" readingOrder="1"/>
    </xf>
    <xf numFmtId="0" fontId="3" fillId="8" borderId="61" xfId="0" applyFont="1" applyFill="1" applyBorder="1" applyAlignment="1">
      <alignment horizontal="center" vertical="center" wrapText="1" readingOrder="1"/>
    </xf>
    <xf numFmtId="0" fontId="3" fillId="8" borderId="62" xfId="0" applyFont="1" applyFill="1" applyBorder="1" applyAlignment="1">
      <alignment horizontal="center" vertical="center" wrapText="1" readingOrder="1"/>
    </xf>
    <xf numFmtId="0" fontId="4" fillId="8" borderId="35"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4" fillId="8" borderId="44" xfId="0" applyFont="1" applyFill="1" applyBorder="1" applyAlignment="1">
      <alignment horizontal="center" vertical="center" wrapText="1"/>
    </xf>
    <xf numFmtId="0" fontId="2" fillId="8" borderId="65" xfId="0" applyFont="1" applyFill="1" applyBorder="1" applyAlignment="1">
      <alignment horizontal="center" vertical="center" wrapText="1" readingOrder="1"/>
    </xf>
    <xf numFmtId="0" fontId="2" fillId="8" borderId="56" xfId="0" applyFont="1" applyFill="1" applyBorder="1" applyAlignment="1">
      <alignment horizontal="center" vertical="center" wrapText="1" readingOrder="1"/>
    </xf>
    <xf numFmtId="0" fontId="2" fillId="8" borderId="67" xfId="0" applyFont="1" applyFill="1" applyBorder="1" applyAlignment="1">
      <alignment horizontal="center" vertical="center" wrapText="1" readingOrder="1"/>
    </xf>
    <xf numFmtId="0" fontId="2" fillId="8" borderId="32" xfId="0" applyFont="1" applyFill="1" applyBorder="1" applyAlignment="1">
      <alignment horizontal="center" vertical="center" wrapText="1" readingOrder="1"/>
    </xf>
    <xf numFmtId="0" fontId="2" fillId="8" borderId="39" xfId="0" applyFont="1" applyFill="1" applyBorder="1" applyAlignment="1">
      <alignment horizontal="center" vertical="center" wrapText="1" readingOrder="1"/>
    </xf>
    <xf numFmtId="0" fontId="2" fillId="8" borderId="41" xfId="0" applyFont="1" applyFill="1" applyBorder="1" applyAlignment="1">
      <alignment horizontal="center" vertical="center" wrapText="1" readingOrder="1"/>
    </xf>
    <xf numFmtId="0" fontId="2" fillId="8" borderId="10" xfId="0" applyFont="1" applyFill="1" applyBorder="1" applyAlignment="1">
      <alignment horizontal="center" vertical="center" wrapText="1" readingOrder="1"/>
    </xf>
    <xf numFmtId="0" fontId="2" fillId="8" borderId="33" xfId="0" applyFont="1" applyFill="1" applyBorder="1" applyAlignment="1">
      <alignment horizontal="center" vertical="center" textRotation="90" wrapText="1" readingOrder="1"/>
    </xf>
    <xf numFmtId="0" fontId="2" fillId="8" borderId="10" xfId="0" applyFont="1" applyFill="1" applyBorder="1" applyAlignment="1">
      <alignment horizontal="center" vertical="center" textRotation="90" wrapText="1" readingOrder="1"/>
    </xf>
    <xf numFmtId="0" fontId="2" fillId="8" borderId="42" xfId="0" applyFont="1" applyFill="1" applyBorder="1" applyAlignment="1">
      <alignment horizontal="center" vertical="center" textRotation="90" wrapText="1" readingOrder="1"/>
    </xf>
    <xf numFmtId="0" fontId="2" fillId="8" borderId="64" xfId="0" applyFont="1" applyFill="1" applyBorder="1" applyAlignment="1">
      <alignment horizontal="center" vertical="center" textRotation="90" wrapText="1" readingOrder="1"/>
    </xf>
    <xf numFmtId="0" fontId="2" fillId="8" borderId="30" xfId="0" applyFont="1" applyFill="1" applyBorder="1" applyAlignment="1">
      <alignment horizontal="center" vertical="center" textRotation="90" wrapText="1" readingOrder="1"/>
    </xf>
    <xf numFmtId="0" fontId="2" fillId="8" borderId="66" xfId="0" applyFont="1" applyFill="1" applyBorder="1" applyAlignment="1">
      <alignment horizontal="center" vertical="center" textRotation="90" wrapText="1" readingOrder="1"/>
    </xf>
    <xf numFmtId="0" fontId="2" fillId="0" borderId="64" xfId="0" applyFont="1" applyFill="1" applyBorder="1" applyAlignment="1">
      <alignment horizontal="center" vertical="center" textRotation="90" wrapText="1" readingOrder="1"/>
    </xf>
    <xf numFmtId="0" fontId="2" fillId="0" borderId="66" xfId="0" applyFont="1" applyFill="1" applyBorder="1" applyAlignment="1">
      <alignment horizontal="center" vertical="center" textRotation="90" wrapText="1" readingOrder="1"/>
    </xf>
    <xf numFmtId="0" fontId="1" fillId="8" borderId="34" xfId="0" applyFont="1" applyFill="1" applyBorder="1" applyAlignment="1">
      <alignment horizontal="center" vertical="center" wrapText="1"/>
    </xf>
    <xf numFmtId="0" fontId="1" fillId="8" borderId="37"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4" fillId="8" borderId="32" xfId="0" applyFont="1" applyFill="1" applyBorder="1" applyAlignment="1">
      <alignment horizontal="center" vertical="center" wrapText="1" readingOrder="1"/>
    </xf>
    <xf numFmtId="0" fontId="4" fillId="8" borderId="39" xfId="0" applyFont="1" applyFill="1" applyBorder="1" applyAlignment="1">
      <alignment horizontal="center" vertical="center" wrapText="1" readingOrder="1"/>
    </xf>
    <xf numFmtId="0" fontId="4" fillId="8" borderId="41" xfId="0" applyFont="1" applyFill="1" applyBorder="1" applyAlignment="1">
      <alignment horizontal="center" vertical="center" wrapText="1" readingOrder="1"/>
    </xf>
    <xf numFmtId="0" fontId="4" fillId="8" borderId="33" xfId="0" applyFont="1" applyFill="1" applyBorder="1" applyAlignment="1">
      <alignment horizontal="center" vertical="center" wrapText="1" readingOrder="1"/>
    </xf>
    <xf numFmtId="0" fontId="4" fillId="8" borderId="10" xfId="0" applyFont="1" applyFill="1" applyBorder="1" applyAlignment="1">
      <alignment horizontal="center" vertical="center" wrapText="1" readingOrder="1"/>
    </xf>
    <xf numFmtId="0" fontId="4" fillId="8" borderId="42" xfId="0" applyFont="1" applyFill="1" applyBorder="1" applyAlignment="1">
      <alignment horizontal="center" vertical="center" wrapText="1" readingOrder="1"/>
    </xf>
    <xf numFmtId="0" fontId="4" fillId="8" borderId="34" xfId="0" applyFont="1" applyFill="1" applyBorder="1" applyAlignment="1">
      <alignment horizontal="center" vertical="center" wrapText="1"/>
    </xf>
    <xf numFmtId="0" fontId="4" fillId="8" borderId="37"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4" fillId="8" borderId="43" xfId="0" applyFont="1" applyFill="1" applyBorder="1" applyAlignment="1">
      <alignment horizontal="center" vertical="center" wrapText="1"/>
    </xf>
    <xf numFmtId="0" fontId="4" fillId="8" borderId="46" xfId="0" applyFont="1" applyFill="1" applyBorder="1" applyAlignment="1">
      <alignment horizontal="center" vertical="center" wrapText="1"/>
    </xf>
    <xf numFmtId="0" fontId="4" fillId="8" borderId="33" xfId="0" applyFont="1" applyFill="1" applyBorder="1" applyAlignment="1">
      <alignment horizontal="center" vertical="center" textRotation="90" wrapText="1" readingOrder="1"/>
    </xf>
    <xf numFmtId="0" fontId="4" fillId="8" borderId="10" xfId="0" applyFont="1" applyFill="1" applyBorder="1" applyAlignment="1">
      <alignment horizontal="center" vertical="center" textRotation="90" wrapText="1" readingOrder="1"/>
    </xf>
    <xf numFmtId="0" fontId="4" fillId="8" borderId="42" xfId="0" applyFont="1" applyFill="1" applyBorder="1" applyAlignment="1">
      <alignment horizontal="center" vertical="center" textRotation="90" wrapText="1" readingOrder="1"/>
    </xf>
    <xf numFmtId="0" fontId="2" fillId="0" borderId="32" xfId="0" applyFont="1" applyFill="1" applyBorder="1" applyAlignment="1">
      <alignment horizontal="center" vertical="center" wrapText="1" readingOrder="1"/>
    </xf>
    <xf numFmtId="0" fontId="2" fillId="0" borderId="41" xfId="0" applyFont="1" applyFill="1" applyBorder="1" applyAlignment="1">
      <alignment horizontal="center" vertical="center" wrapText="1" readingOrder="1"/>
    </xf>
    <xf numFmtId="0" fontId="2" fillId="0" borderId="33" xfId="0" applyFont="1" applyFill="1" applyBorder="1" applyAlignment="1">
      <alignment horizontal="center" vertical="center" textRotation="90" wrapText="1" readingOrder="1"/>
    </xf>
    <xf numFmtId="0" fontId="2" fillId="0" borderId="42" xfId="0" applyFont="1" applyFill="1" applyBorder="1" applyAlignment="1">
      <alignment horizontal="center" vertical="center" textRotation="90" wrapText="1" readingOrder="1"/>
    </xf>
    <xf numFmtId="0" fontId="4" fillId="8" borderId="28" xfId="0" applyFont="1" applyFill="1" applyBorder="1" applyAlignment="1">
      <alignment horizontal="center" vertical="center" wrapText="1"/>
    </xf>
    <xf numFmtId="0" fontId="7" fillId="0" borderId="61" xfId="0" applyFont="1" applyBorder="1" applyAlignment="1">
      <alignment horizontal="center" vertical="center" wrapText="1" readingOrder="1"/>
    </xf>
    <xf numFmtId="0" fontId="7" fillId="0" borderId="95" xfId="0" applyFont="1" applyBorder="1" applyAlignment="1">
      <alignment horizontal="center" vertical="center" wrapText="1" readingOrder="1"/>
    </xf>
    <xf numFmtId="0" fontId="7" fillId="0" borderId="62" xfId="0" applyFont="1" applyBorder="1" applyAlignment="1">
      <alignment horizontal="center" vertical="center" wrapText="1" readingOrder="1"/>
    </xf>
    <xf numFmtId="0" fontId="3" fillId="3" borderId="83" xfId="0" applyFont="1" applyFill="1" applyBorder="1" applyAlignment="1">
      <alignment horizontal="center" vertical="center" wrapText="1" readingOrder="1"/>
    </xf>
    <xf numFmtId="0" fontId="3" fillId="3" borderId="4" xfId="0" applyFont="1" applyFill="1" applyBorder="1" applyAlignment="1">
      <alignment horizontal="center" vertical="center" wrapText="1" readingOrder="1"/>
    </xf>
    <xf numFmtId="0" fontId="3" fillId="3" borderId="4" xfId="0" applyFont="1" applyFill="1" applyBorder="1" applyAlignment="1">
      <alignment horizontal="left" vertical="center" wrapText="1" readingOrder="1"/>
    </xf>
    <xf numFmtId="0" fontId="3" fillId="3" borderId="84" xfId="0" applyFont="1" applyFill="1" applyBorder="1" applyAlignment="1">
      <alignment horizontal="left" vertical="center" wrapText="1" readingOrder="1"/>
    </xf>
    <xf numFmtId="0" fontId="2" fillId="4" borderId="85" xfId="0" applyFont="1" applyFill="1" applyBorder="1" applyAlignment="1">
      <alignment horizontal="center" vertical="center" wrapText="1" readingOrder="1"/>
    </xf>
    <xf numFmtId="0" fontId="2" fillId="4" borderId="39" xfId="0" applyFont="1" applyFill="1" applyBorder="1" applyAlignment="1">
      <alignment horizontal="center" vertical="center" wrapText="1" readingOrder="1"/>
    </xf>
    <xf numFmtId="0" fontId="3" fillId="4" borderId="43" xfId="0" applyFont="1" applyFill="1" applyBorder="1" applyAlignment="1">
      <alignment horizontal="center" vertical="center" wrapText="1" readingOrder="1"/>
    </xf>
    <xf numFmtId="0" fontId="3" fillId="4" borderId="57" xfId="0" applyFont="1" applyFill="1" applyBorder="1" applyAlignment="1">
      <alignment horizontal="center" vertical="center" wrapText="1" readingOrder="1"/>
    </xf>
    <xf numFmtId="0" fontId="3" fillId="0" borderId="91" xfId="0" applyFont="1" applyBorder="1" applyAlignment="1">
      <alignment horizontal="justify" vertical="center" wrapText="1" readingOrder="1"/>
    </xf>
    <xf numFmtId="0" fontId="3" fillId="0" borderId="89" xfId="0" applyFont="1" applyBorder="1" applyAlignment="1">
      <alignment horizontal="justify" vertical="center" wrapText="1" readingOrder="1"/>
    </xf>
    <xf numFmtId="0" fontId="3" fillId="0" borderId="90" xfId="0" applyFont="1" applyBorder="1" applyAlignment="1">
      <alignment horizontal="justify" vertical="center" wrapText="1" readingOrder="1"/>
    </xf>
    <xf numFmtId="0" fontId="3" fillId="8" borderId="16" xfId="0" applyFont="1" applyFill="1" applyBorder="1" applyAlignment="1">
      <alignment horizontal="center" vertical="center" wrapText="1" readingOrder="1"/>
    </xf>
    <xf numFmtId="0" fontId="3" fillId="8" borderId="17" xfId="0" applyFont="1" applyFill="1" applyBorder="1" applyAlignment="1">
      <alignment horizontal="center" vertical="center" wrapText="1" readingOrder="1"/>
    </xf>
    <xf numFmtId="0" fontId="3" fillId="0" borderId="16" xfId="0" applyFont="1" applyFill="1" applyBorder="1" applyAlignment="1">
      <alignment horizontal="center" vertical="center" wrapText="1" readingOrder="1"/>
    </xf>
    <xf numFmtId="0" fontId="3" fillId="0" borderId="17" xfId="0" applyFont="1" applyFill="1" applyBorder="1" applyAlignment="1">
      <alignment horizontal="center" vertical="center" wrapText="1" readingOrder="1"/>
    </xf>
    <xf numFmtId="0" fontId="3" fillId="4" borderId="11" xfId="0" applyFont="1" applyFill="1" applyBorder="1" applyAlignment="1">
      <alignment horizontal="center" vertical="center" wrapText="1" readingOrder="1"/>
    </xf>
    <xf numFmtId="0" fontId="3" fillId="5" borderId="7" xfId="0" applyFont="1" applyFill="1" applyBorder="1" applyAlignment="1">
      <alignment horizontal="center" vertical="center" wrapText="1" readingOrder="1"/>
    </xf>
    <xf numFmtId="0" fontId="3" fillId="5" borderId="14" xfId="0" applyFont="1" applyFill="1" applyBorder="1" applyAlignment="1">
      <alignment horizontal="center" vertical="center" wrapText="1" readingOrder="1"/>
    </xf>
    <xf numFmtId="0" fontId="3" fillId="7" borderId="16" xfId="0" applyFont="1" applyFill="1" applyBorder="1" applyAlignment="1">
      <alignment horizontal="center" vertical="center" wrapText="1" readingOrder="1"/>
    </xf>
    <xf numFmtId="0" fontId="3" fillId="7" borderId="17" xfId="0" applyFont="1" applyFill="1" applyBorder="1" applyAlignment="1">
      <alignment horizontal="center" vertical="center" wrapText="1" readingOrder="1"/>
    </xf>
    <xf numFmtId="0" fontId="3" fillId="4" borderId="71" xfId="0" applyFont="1" applyFill="1" applyBorder="1" applyAlignment="1">
      <alignment horizontal="center" vertical="center" wrapText="1" readingOrder="1"/>
    </xf>
    <xf numFmtId="0" fontId="3" fillId="4" borderId="31" xfId="0" applyFont="1" applyFill="1" applyBorder="1" applyAlignment="1">
      <alignment horizontal="center" vertical="center" wrapText="1" readingOrder="1"/>
    </xf>
    <xf numFmtId="0" fontId="3" fillId="5" borderId="11" xfId="0" applyFont="1" applyFill="1" applyBorder="1" applyAlignment="1">
      <alignment horizontal="center" vertical="center" wrapText="1" readingOrder="1"/>
    </xf>
    <xf numFmtId="0" fontId="3" fillId="4" borderId="87" xfId="0" applyFont="1" applyFill="1" applyBorder="1" applyAlignment="1">
      <alignment horizontal="center" vertical="center" wrapText="1" readingOrder="1"/>
    </xf>
    <xf numFmtId="0" fontId="3" fillId="5" borderId="59" xfId="0" applyFont="1" applyFill="1" applyBorder="1" applyAlignment="1">
      <alignment horizontal="center" vertical="center" wrapText="1" readingOrder="1"/>
    </xf>
    <xf numFmtId="0" fontId="3" fillId="4" borderId="11" xfId="0" applyFont="1" applyFill="1" applyBorder="1" applyAlignment="1">
      <alignment horizontal="center" vertical="center" textRotation="90" wrapText="1" readingOrder="1"/>
    </xf>
    <xf numFmtId="0" fontId="10" fillId="0" borderId="0" xfId="0" applyFont="1" applyAlignment="1" applyProtection="1">
      <alignment horizontal="center"/>
    </xf>
    <xf numFmtId="0" fontId="0" fillId="0" borderId="0" xfId="0" applyProtection="1"/>
    <xf numFmtId="0" fontId="10" fillId="6" borderId="20" xfId="0" applyFont="1" applyFill="1" applyBorder="1" applyAlignment="1" applyProtection="1">
      <alignment horizontal="center" vertical="center"/>
    </xf>
    <xf numFmtId="0" fontId="0" fillId="0" borderId="20" xfId="0" applyBorder="1" applyProtection="1"/>
    <xf numFmtId="9" fontId="0" fillId="0" borderId="20" xfId="3" applyNumberFormat="1" applyFont="1" applyBorder="1" applyProtection="1"/>
    <xf numFmtId="9" fontId="0" fillId="0" borderId="20" xfId="2" applyFont="1" applyBorder="1" applyProtection="1"/>
    <xf numFmtId="0" fontId="10" fillId="6" borderId="20" xfId="0" applyFont="1" applyFill="1" applyBorder="1" applyProtection="1"/>
    <xf numFmtId="9" fontId="10" fillId="6" borderId="20" xfId="2" applyFont="1" applyFill="1" applyBorder="1" applyProtection="1"/>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9"/>
  <sheetViews>
    <sheetView tabSelected="1" workbookViewId="0">
      <selection activeCell="B8" sqref="B8"/>
    </sheetView>
  </sheetViews>
  <sheetFormatPr baseColWidth="10" defaultRowHeight="15" x14ac:dyDescent="0.25"/>
  <cols>
    <col min="1" max="1" width="50.42578125" style="484" customWidth="1"/>
    <col min="2" max="2" width="25.85546875" style="484" customWidth="1"/>
    <col min="3" max="16384" width="11.42578125" style="484"/>
  </cols>
  <sheetData>
    <row r="2" spans="1:2" ht="15.75" x14ac:dyDescent="0.25">
      <c r="A2" s="483" t="s">
        <v>186</v>
      </c>
      <c r="B2" s="483"/>
    </row>
    <row r="4" spans="1:2" ht="15.75" x14ac:dyDescent="0.25">
      <c r="A4" s="485" t="s">
        <v>187</v>
      </c>
      <c r="B4" s="485" t="s">
        <v>63</v>
      </c>
    </row>
    <row r="5" spans="1:2" x14ac:dyDescent="0.25">
      <c r="A5" s="486" t="s">
        <v>188</v>
      </c>
      <c r="B5" s="487">
        <v>1</v>
      </c>
    </row>
    <row r="6" spans="1:2" x14ac:dyDescent="0.25">
      <c r="A6" s="486" t="s">
        <v>189</v>
      </c>
      <c r="B6" s="487">
        <v>1</v>
      </c>
    </row>
    <row r="7" spans="1:2" x14ac:dyDescent="0.25">
      <c r="A7" s="486" t="s">
        <v>190</v>
      </c>
      <c r="B7" s="488">
        <v>0.93799999999999994</v>
      </c>
    </row>
    <row r="8" spans="1:2" x14ac:dyDescent="0.25">
      <c r="A8" s="486" t="s">
        <v>125</v>
      </c>
      <c r="B8" s="488">
        <v>1</v>
      </c>
    </row>
    <row r="9" spans="1:2" ht="15.75" x14ac:dyDescent="0.25">
      <c r="A9" s="489" t="s">
        <v>191</v>
      </c>
      <c r="B9" s="490">
        <f>+AVERAGE(B5:B8)</f>
        <v>0.98449999999999993</v>
      </c>
    </row>
  </sheetData>
  <sheetProtection password="DCF9" sheet="1" objects="1" scenarios="1"/>
  <mergeCells count="1">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2:AB35"/>
  <sheetViews>
    <sheetView zoomScale="90" zoomScaleNormal="90" workbookViewId="0">
      <selection activeCell="G17" sqref="G17:G20"/>
    </sheetView>
  </sheetViews>
  <sheetFormatPr baseColWidth="10" defaultRowHeight="12.75" x14ac:dyDescent="0.2"/>
  <cols>
    <col min="1" max="1" width="11.42578125" style="98"/>
    <col min="2" max="2" width="18" style="1" customWidth="1"/>
    <col min="3" max="3" width="17.28515625" style="1" customWidth="1"/>
    <col min="4" max="4" width="5.85546875" style="1" customWidth="1"/>
    <col min="5" max="5" width="6.7109375" style="1" customWidth="1"/>
    <col min="6" max="6" width="7.28515625" style="1" customWidth="1"/>
    <col min="7" max="7" width="6.7109375" style="1" customWidth="1"/>
    <col min="8" max="9" width="0" style="1" hidden="1" customWidth="1"/>
    <col min="10" max="10" width="20.7109375" style="1" hidden="1" customWidth="1"/>
    <col min="11" max="12" width="0" style="1" hidden="1" customWidth="1"/>
    <col min="13" max="13" width="18" style="1" hidden="1" customWidth="1"/>
    <col min="14" max="14" width="19" style="1" hidden="1" customWidth="1"/>
    <col min="15" max="15" width="19.85546875" style="1" hidden="1" customWidth="1"/>
    <col min="16" max="16" width="19.7109375" style="1" hidden="1" customWidth="1"/>
    <col min="17" max="17" width="19.42578125" style="1" hidden="1" customWidth="1"/>
    <col min="18" max="18" width="37.140625" style="1" hidden="1" customWidth="1"/>
    <col min="19" max="19" width="18.5703125" style="1" hidden="1" customWidth="1"/>
    <col min="20" max="21" width="0" style="1" hidden="1" customWidth="1"/>
    <col min="22" max="22" width="16.140625" style="1" hidden="1" customWidth="1"/>
    <col min="23" max="23" width="20.140625" style="1" customWidth="1"/>
    <col min="24" max="16384" width="11.42578125" style="1"/>
  </cols>
  <sheetData>
    <row r="2" spans="2:23" ht="13.5" thickBot="1" x14ac:dyDescent="0.25"/>
    <row r="3" spans="2:23" ht="15" customHeight="1" x14ac:dyDescent="0.2">
      <c r="B3" s="280" t="s">
        <v>185</v>
      </c>
      <c r="C3" s="281"/>
      <c r="D3" s="281"/>
      <c r="E3" s="281"/>
      <c r="F3" s="281"/>
      <c r="G3" s="281"/>
      <c r="H3" s="281"/>
      <c r="I3" s="281"/>
      <c r="J3" s="281"/>
      <c r="K3" s="281"/>
      <c r="L3" s="281"/>
      <c r="M3" s="281"/>
      <c r="N3" s="281"/>
      <c r="O3" s="281"/>
      <c r="P3" s="281"/>
      <c r="Q3" s="281"/>
      <c r="R3" s="281"/>
      <c r="S3" s="281"/>
      <c r="T3" s="281"/>
      <c r="U3" s="281"/>
      <c r="V3" s="281"/>
      <c r="W3" s="282"/>
    </row>
    <row r="4" spans="2:23" x14ac:dyDescent="0.2">
      <c r="B4" s="275"/>
      <c r="C4" s="276"/>
      <c r="D4" s="276"/>
      <c r="E4" s="276"/>
      <c r="F4" s="276"/>
      <c r="G4" s="276"/>
      <c r="H4" s="276"/>
      <c r="I4" s="276"/>
      <c r="J4" s="276"/>
      <c r="K4" s="276"/>
      <c r="L4" s="276"/>
      <c r="M4" s="276"/>
      <c r="N4" s="276"/>
      <c r="O4" s="276"/>
      <c r="P4" s="276"/>
      <c r="Q4" s="276"/>
      <c r="R4" s="276"/>
      <c r="S4" s="276"/>
      <c r="T4" s="276"/>
      <c r="U4" s="276"/>
      <c r="V4" s="276"/>
      <c r="W4" s="283"/>
    </row>
    <row r="5" spans="2:23" x14ac:dyDescent="0.2">
      <c r="B5" s="275"/>
      <c r="C5" s="276"/>
      <c r="D5" s="276"/>
      <c r="E5" s="276"/>
      <c r="F5" s="276"/>
      <c r="G5" s="276"/>
      <c r="H5" s="276"/>
      <c r="I5" s="276"/>
      <c r="J5" s="276"/>
      <c r="K5" s="276"/>
      <c r="L5" s="276"/>
      <c r="M5" s="276"/>
      <c r="N5" s="276"/>
      <c r="O5" s="276"/>
      <c r="P5" s="276"/>
      <c r="Q5" s="276"/>
      <c r="R5" s="276"/>
      <c r="S5" s="276"/>
      <c r="T5" s="276"/>
      <c r="U5" s="276"/>
      <c r="V5" s="276"/>
      <c r="W5" s="283"/>
    </row>
    <row r="6" spans="2:23" ht="13.5" thickBot="1" x14ac:dyDescent="0.25">
      <c r="B6" s="284"/>
      <c r="C6" s="285"/>
      <c r="D6" s="285"/>
      <c r="E6" s="285"/>
      <c r="F6" s="285"/>
      <c r="G6" s="285"/>
      <c r="H6" s="285"/>
      <c r="I6" s="285"/>
      <c r="J6" s="285"/>
      <c r="K6" s="285"/>
      <c r="L6" s="285"/>
      <c r="M6" s="285"/>
      <c r="N6" s="285"/>
      <c r="O6" s="285"/>
      <c r="P6" s="285"/>
      <c r="Q6" s="285"/>
      <c r="R6" s="285"/>
      <c r="S6" s="285"/>
      <c r="T6" s="285"/>
      <c r="U6" s="285"/>
      <c r="V6" s="285"/>
      <c r="W6" s="286"/>
    </row>
    <row r="7" spans="2:23" x14ac:dyDescent="0.2">
      <c r="B7" s="38"/>
      <c r="C7" s="20"/>
      <c r="D7" s="20"/>
      <c r="E7" s="20"/>
      <c r="F7" s="20"/>
      <c r="G7" s="20"/>
      <c r="H7" s="20"/>
      <c r="I7" s="20"/>
      <c r="J7" s="20"/>
      <c r="K7" s="20"/>
      <c r="L7" s="20"/>
      <c r="M7" s="20"/>
      <c r="N7" s="20"/>
      <c r="O7" s="20"/>
      <c r="P7" s="20"/>
      <c r="Q7" s="20"/>
      <c r="R7" s="20"/>
      <c r="S7" s="20"/>
      <c r="T7" s="20"/>
      <c r="U7" s="287"/>
      <c r="V7" s="287"/>
      <c r="W7" s="39"/>
    </row>
    <row r="8" spans="2:23" ht="33" customHeight="1" x14ac:dyDescent="0.2">
      <c r="B8" s="275" t="s">
        <v>145</v>
      </c>
      <c r="C8" s="276"/>
      <c r="D8" s="290" t="s">
        <v>148</v>
      </c>
      <c r="E8" s="290"/>
      <c r="F8" s="290"/>
      <c r="G8" s="290"/>
      <c r="H8" s="290"/>
      <c r="I8" s="290"/>
      <c r="J8" s="290"/>
      <c r="K8" s="30"/>
      <c r="L8" s="30"/>
      <c r="M8" s="30"/>
      <c r="N8" s="29"/>
      <c r="O8" s="29"/>
      <c r="P8" s="277" t="s">
        <v>167</v>
      </c>
      <c r="Q8" s="277"/>
      <c r="R8" s="288">
        <v>42369</v>
      </c>
      <c r="S8" s="289"/>
      <c r="T8" s="29"/>
      <c r="U8" s="279"/>
      <c r="V8" s="279"/>
      <c r="W8" s="40"/>
    </row>
    <row r="9" spans="2:23" ht="30.75" customHeight="1" x14ac:dyDescent="0.2">
      <c r="B9" s="275" t="s">
        <v>1</v>
      </c>
      <c r="C9" s="276"/>
      <c r="D9" s="291" t="s">
        <v>149</v>
      </c>
      <c r="E9" s="291"/>
      <c r="F9" s="291"/>
      <c r="G9" s="291"/>
      <c r="H9" s="291"/>
      <c r="I9" s="291"/>
      <c r="J9" s="291"/>
      <c r="K9" s="30"/>
      <c r="L9" s="30"/>
      <c r="M9" s="30"/>
      <c r="N9" s="29"/>
      <c r="O9" s="29"/>
      <c r="P9" s="277" t="s">
        <v>2</v>
      </c>
      <c r="Q9" s="277"/>
      <c r="R9" s="278">
        <v>2015</v>
      </c>
      <c r="S9" s="278"/>
      <c r="T9" s="29"/>
      <c r="U9" s="279"/>
      <c r="V9" s="279"/>
      <c r="W9" s="40"/>
    </row>
    <row r="10" spans="2:23" x14ac:dyDescent="0.2">
      <c r="B10" s="41"/>
      <c r="C10" s="29"/>
      <c r="D10" s="29"/>
      <c r="E10" s="29"/>
      <c r="F10" s="29"/>
      <c r="G10" s="29"/>
      <c r="H10" s="29"/>
      <c r="I10" s="29"/>
      <c r="J10" s="29"/>
      <c r="K10" s="29"/>
      <c r="L10" s="29"/>
      <c r="M10" s="29"/>
      <c r="N10" s="29"/>
      <c r="O10" s="29"/>
      <c r="P10" s="29"/>
      <c r="Q10" s="29"/>
      <c r="R10" s="21"/>
      <c r="S10" s="21"/>
      <c r="T10" s="29"/>
      <c r="U10" s="279"/>
      <c r="V10" s="279"/>
      <c r="W10" s="40"/>
    </row>
    <row r="11" spans="2:23" ht="27" customHeight="1" x14ac:dyDescent="0.2">
      <c r="B11" s="267" t="s">
        <v>30</v>
      </c>
      <c r="C11" s="268"/>
      <c r="D11" s="269" t="s">
        <v>31</v>
      </c>
      <c r="E11" s="269"/>
      <c r="F11" s="269"/>
      <c r="G11" s="269"/>
      <c r="H11" s="269"/>
      <c r="I11" s="269"/>
      <c r="J11" s="269"/>
      <c r="K11" s="269"/>
      <c r="L11" s="269"/>
      <c r="M11" s="269"/>
      <c r="N11" s="269"/>
      <c r="O11" s="269"/>
      <c r="P11" s="269"/>
      <c r="Q11" s="269"/>
      <c r="R11" s="269"/>
      <c r="S11" s="269"/>
      <c r="T11" s="269"/>
      <c r="U11" s="269"/>
      <c r="V11" s="269"/>
      <c r="W11" s="270"/>
    </row>
    <row r="12" spans="2:23" ht="28.5" customHeight="1" x14ac:dyDescent="0.2">
      <c r="B12" s="271" t="s">
        <v>3</v>
      </c>
      <c r="C12" s="272"/>
      <c r="D12" s="273" t="s">
        <v>32</v>
      </c>
      <c r="E12" s="273"/>
      <c r="F12" s="273"/>
      <c r="G12" s="273"/>
      <c r="H12" s="273"/>
      <c r="I12" s="273"/>
      <c r="J12" s="273"/>
      <c r="K12" s="273"/>
      <c r="L12" s="273"/>
      <c r="M12" s="273"/>
      <c r="N12" s="273"/>
      <c r="O12" s="273"/>
      <c r="P12" s="273"/>
      <c r="Q12" s="273"/>
      <c r="R12" s="273"/>
      <c r="S12" s="273"/>
      <c r="T12" s="273"/>
      <c r="U12" s="273"/>
      <c r="V12" s="273"/>
      <c r="W12" s="274"/>
    </row>
    <row r="13" spans="2:23" ht="18" customHeight="1" x14ac:dyDescent="0.2">
      <c r="B13" s="227" t="s">
        <v>4</v>
      </c>
      <c r="C13" s="209" t="s">
        <v>5</v>
      </c>
      <c r="D13" s="209" t="s">
        <v>6</v>
      </c>
      <c r="E13" s="209"/>
      <c r="F13" s="209"/>
      <c r="G13" s="209"/>
      <c r="H13" s="211" t="s">
        <v>7</v>
      </c>
      <c r="I13" s="212"/>
      <c r="J13" s="209" t="s">
        <v>9</v>
      </c>
      <c r="K13" s="209" t="s">
        <v>10</v>
      </c>
      <c r="L13" s="209"/>
      <c r="M13" s="209" t="s">
        <v>11</v>
      </c>
      <c r="N13" s="209"/>
      <c r="O13" s="209"/>
      <c r="P13" s="209"/>
      <c r="Q13" s="209"/>
      <c r="R13" s="209" t="s">
        <v>12</v>
      </c>
      <c r="S13" s="209" t="s">
        <v>13</v>
      </c>
      <c r="T13" s="216" t="s">
        <v>14</v>
      </c>
      <c r="U13" s="216"/>
      <c r="V13" s="217" t="s">
        <v>48</v>
      </c>
      <c r="W13" s="207" t="s">
        <v>15</v>
      </c>
    </row>
    <row r="14" spans="2:23" ht="25.5" customHeight="1" x14ac:dyDescent="0.2">
      <c r="B14" s="227"/>
      <c r="C14" s="209"/>
      <c r="D14" s="209" t="s">
        <v>29</v>
      </c>
      <c r="E14" s="209"/>
      <c r="F14" s="209"/>
      <c r="G14" s="209"/>
      <c r="H14" s="213"/>
      <c r="I14" s="214"/>
      <c r="J14" s="209"/>
      <c r="K14" s="209"/>
      <c r="L14" s="209"/>
      <c r="M14" s="209"/>
      <c r="N14" s="209"/>
      <c r="O14" s="209"/>
      <c r="P14" s="209"/>
      <c r="Q14" s="209"/>
      <c r="R14" s="209"/>
      <c r="S14" s="209"/>
      <c r="T14" s="216"/>
      <c r="U14" s="216"/>
      <c r="V14" s="218"/>
      <c r="W14" s="208"/>
    </row>
    <row r="15" spans="2:23" x14ac:dyDescent="0.2">
      <c r="B15" s="227"/>
      <c r="C15" s="209"/>
      <c r="D15" s="219" t="s">
        <v>16</v>
      </c>
      <c r="E15" s="219" t="s">
        <v>17</v>
      </c>
      <c r="F15" s="219" t="s">
        <v>18</v>
      </c>
      <c r="G15" s="219" t="s">
        <v>19</v>
      </c>
      <c r="H15" s="213"/>
      <c r="I15" s="214"/>
      <c r="J15" s="209"/>
      <c r="K15" s="209" t="s">
        <v>20</v>
      </c>
      <c r="L15" s="209" t="s">
        <v>21</v>
      </c>
      <c r="M15" s="209" t="s">
        <v>22</v>
      </c>
      <c r="N15" s="209" t="s">
        <v>23</v>
      </c>
      <c r="O15" s="210" t="s">
        <v>52</v>
      </c>
      <c r="P15" s="216" t="s">
        <v>26</v>
      </c>
      <c r="Q15" s="210" t="s">
        <v>51</v>
      </c>
      <c r="R15" s="209"/>
      <c r="S15" s="209"/>
      <c r="T15" s="216"/>
      <c r="U15" s="216"/>
      <c r="V15" s="218"/>
      <c r="W15" s="208"/>
    </row>
    <row r="16" spans="2:23" ht="57" customHeight="1" thickBot="1" x14ac:dyDescent="0.25">
      <c r="B16" s="228"/>
      <c r="C16" s="210"/>
      <c r="D16" s="220"/>
      <c r="E16" s="220"/>
      <c r="F16" s="220"/>
      <c r="G16" s="220"/>
      <c r="H16" s="213"/>
      <c r="I16" s="214"/>
      <c r="J16" s="210"/>
      <c r="K16" s="210"/>
      <c r="L16" s="210"/>
      <c r="M16" s="210"/>
      <c r="N16" s="210"/>
      <c r="O16" s="215"/>
      <c r="P16" s="217"/>
      <c r="Q16" s="215"/>
      <c r="R16" s="210"/>
      <c r="S16" s="210"/>
      <c r="T16" s="217"/>
      <c r="U16" s="217"/>
      <c r="V16" s="218"/>
      <c r="W16" s="208"/>
    </row>
    <row r="17" spans="1:28" s="2" customFormat="1" ht="87.75" customHeight="1" thickBot="1" x14ac:dyDescent="0.25">
      <c r="A17" s="98"/>
      <c r="B17" s="261" t="s">
        <v>33</v>
      </c>
      <c r="C17" s="252" t="s">
        <v>34</v>
      </c>
      <c r="D17" s="255">
        <v>25</v>
      </c>
      <c r="E17" s="255">
        <v>50</v>
      </c>
      <c r="F17" s="255">
        <v>75</v>
      </c>
      <c r="G17" s="258">
        <v>100</v>
      </c>
      <c r="H17" s="201" t="s">
        <v>35</v>
      </c>
      <c r="I17" s="201"/>
      <c r="J17" s="15" t="s">
        <v>39</v>
      </c>
      <c r="K17" s="60">
        <v>42005</v>
      </c>
      <c r="L17" s="60">
        <v>42339</v>
      </c>
      <c r="M17" s="62" t="s">
        <v>150</v>
      </c>
      <c r="N17" s="62" t="s">
        <v>150</v>
      </c>
      <c r="O17" s="62" t="s">
        <v>150</v>
      </c>
      <c r="P17" s="62" t="s">
        <v>150</v>
      </c>
      <c r="Q17" s="62" t="s">
        <v>150</v>
      </c>
      <c r="R17" s="172" t="s">
        <v>163</v>
      </c>
      <c r="S17" s="62" t="s">
        <v>150</v>
      </c>
      <c r="T17" s="236">
        <f>G17</f>
        <v>100</v>
      </c>
      <c r="U17" s="237"/>
      <c r="V17" s="197">
        <v>0.25</v>
      </c>
      <c r="W17" s="229">
        <f>T17*V17</f>
        <v>25</v>
      </c>
    </row>
    <row r="18" spans="1:28" s="2" customFormat="1" ht="347.25" customHeight="1" thickBot="1" x14ac:dyDescent="0.25">
      <c r="A18" s="99"/>
      <c r="B18" s="262"/>
      <c r="C18" s="253"/>
      <c r="D18" s="256"/>
      <c r="E18" s="256"/>
      <c r="F18" s="256"/>
      <c r="G18" s="259"/>
      <c r="H18" s="266" t="s">
        <v>36</v>
      </c>
      <c r="I18" s="266"/>
      <c r="J18" s="4" t="s">
        <v>40</v>
      </c>
      <c r="K18" s="11">
        <v>42005</v>
      </c>
      <c r="L18" s="11">
        <v>42339</v>
      </c>
      <c r="M18" s="132">
        <v>491434183</v>
      </c>
      <c r="N18" s="132">
        <f>368575637+122858546</f>
        <v>491434183</v>
      </c>
      <c r="O18" s="132">
        <v>50922277</v>
      </c>
      <c r="P18" s="132">
        <f>+M18-N18</f>
        <v>0</v>
      </c>
      <c r="Q18" s="70">
        <f>+N18/M18</f>
        <v>1</v>
      </c>
      <c r="R18" s="131" t="s">
        <v>177</v>
      </c>
      <c r="S18" s="28" t="s">
        <v>150</v>
      </c>
      <c r="T18" s="238"/>
      <c r="U18" s="239"/>
      <c r="V18" s="248"/>
      <c r="W18" s="230"/>
      <c r="Z18" s="81"/>
      <c r="AA18" s="81"/>
      <c r="AB18" s="82"/>
    </row>
    <row r="19" spans="1:28" s="2" customFormat="1" ht="67.5" customHeight="1" x14ac:dyDescent="0.2">
      <c r="A19" s="98"/>
      <c r="B19" s="262"/>
      <c r="C19" s="253"/>
      <c r="D19" s="256"/>
      <c r="E19" s="256"/>
      <c r="F19" s="256"/>
      <c r="G19" s="259"/>
      <c r="H19" s="266" t="s">
        <v>37</v>
      </c>
      <c r="I19" s="266"/>
      <c r="J19" s="4" t="s">
        <v>41</v>
      </c>
      <c r="K19" s="61">
        <v>42005</v>
      </c>
      <c r="L19" s="61">
        <v>42339</v>
      </c>
      <c r="M19" s="68" t="s">
        <v>150</v>
      </c>
      <c r="N19" s="68" t="s">
        <v>150</v>
      </c>
      <c r="O19" s="68" t="s">
        <v>150</v>
      </c>
      <c r="P19" s="68" t="s">
        <v>150</v>
      </c>
      <c r="Q19" s="68" t="s">
        <v>150</v>
      </c>
      <c r="R19" s="172" t="s">
        <v>163</v>
      </c>
      <c r="S19" s="68" t="s">
        <v>150</v>
      </c>
      <c r="T19" s="238"/>
      <c r="U19" s="239"/>
      <c r="V19" s="248"/>
      <c r="W19" s="230"/>
    </row>
    <row r="20" spans="1:28" ht="62.25" customHeight="1" thickBot="1" x14ac:dyDescent="0.25">
      <c r="B20" s="263"/>
      <c r="C20" s="254"/>
      <c r="D20" s="257"/>
      <c r="E20" s="257"/>
      <c r="F20" s="257"/>
      <c r="G20" s="260"/>
      <c r="H20" s="202" t="s">
        <v>38</v>
      </c>
      <c r="I20" s="202"/>
      <c r="J20" s="13" t="s">
        <v>42</v>
      </c>
      <c r="K20" s="14">
        <v>42005</v>
      </c>
      <c r="L20" s="14">
        <v>42339</v>
      </c>
      <c r="M20" s="67" t="s">
        <v>150</v>
      </c>
      <c r="N20" s="67" t="s">
        <v>150</v>
      </c>
      <c r="O20" s="67" t="s">
        <v>150</v>
      </c>
      <c r="P20" s="67" t="s">
        <v>150</v>
      </c>
      <c r="Q20" s="67" t="s">
        <v>150</v>
      </c>
      <c r="R20" s="85" t="s">
        <v>151</v>
      </c>
      <c r="S20" s="67" t="s">
        <v>150</v>
      </c>
      <c r="T20" s="240"/>
      <c r="U20" s="241"/>
      <c r="V20" s="198"/>
      <c r="W20" s="231"/>
    </row>
    <row r="21" spans="1:28" ht="122.25" customHeight="1" x14ac:dyDescent="0.2">
      <c r="A21" s="99"/>
      <c r="B21" s="264" t="s">
        <v>43</v>
      </c>
      <c r="C21" s="250" t="s">
        <v>44</v>
      </c>
      <c r="D21" s="246">
        <v>30</v>
      </c>
      <c r="E21" s="246">
        <v>50</v>
      </c>
      <c r="F21" s="246">
        <v>75</v>
      </c>
      <c r="G21" s="246">
        <v>100</v>
      </c>
      <c r="H21" s="201" t="s">
        <v>45</v>
      </c>
      <c r="I21" s="201"/>
      <c r="J21" s="201" t="s">
        <v>47</v>
      </c>
      <c r="K21" s="12">
        <v>42005</v>
      </c>
      <c r="L21" s="12">
        <v>42339</v>
      </c>
      <c r="M21" s="63" t="s">
        <v>150</v>
      </c>
      <c r="N21" s="63" t="s">
        <v>150</v>
      </c>
      <c r="O21" s="63" t="s">
        <v>150</v>
      </c>
      <c r="P21" s="63" t="s">
        <v>150</v>
      </c>
      <c r="Q21" s="63" t="s">
        <v>150</v>
      </c>
      <c r="R21" s="187" t="s">
        <v>173</v>
      </c>
      <c r="S21" s="63" t="s">
        <v>150</v>
      </c>
      <c r="T21" s="242">
        <f>G21</f>
        <v>100</v>
      </c>
      <c r="U21" s="243"/>
      <c r="V21" s="249">
        <v>0.25</v>
      </c>
      <c r="W21" s="232">
        <f>T21*V21</f>
        <v>25</v>
      </c>
    </row>
    <row r="22" spans="1:28" ht="171.75" customHeight="1" thickBot="1" x14ac:dyDescent="0.25">
      <c r="B22" s="265"/>
      <c r="C22" s="251"/>
      <c r="D22" s="247"/>
      <c r="E22" s="247"/>
      <c r="F22" s="247"/>
      <c r="G22" s="247"/>
      <c r="H22" s="202" t="s">
        <v>46</v>
      </c>
      <c r="I22" s="202"/>
      <c r="J22" s="202"/>
      <c r="K22" s="14">
        <v>42005</v>
      </c>
      <c r="L22" s="14">
        <v>42339</v>
      </c>
      <c r="M22" s="69" t="s">
        <v>150</v>
      </c>
      <c r="N22" s="69" t="s">
        <v>150</v>
      </c>
      <c r="O22" s="69" t="s">
        <v>150</v>
      </c>
      <c r="P22" s="69" t="s">
        <v>150</v>
      </c>
      <c r="Q22" s="69" t="s">
        <v>150</v>
      </c>
      <c r="R22" s="188"/>
      <c r="S22" s="69" t="s">
        <v>150</v>
      </c>
      <c r="T22" s="244"/>
      <c r="U22" s="245"/>
      <c r="V22" s="247"/>
      <c r="W22" s="233"/>
    </row>
    <row r="23" spans="1:28" x14ac:dyDescent="0.2">
      <c r="B23" s="56" t="s">
        <v>49</v>
      </c>
      <c r="C23" s="234" t="s">
        <v>50</v>
      </c>
      <c r="D23" s="235"/>
      <c r="E23" s="235"/>
      <c r="F23" s="235"/>
      <c r="G23" s="235"/>
      <c r="H23" s="235"/>
      <c r="I23" s="235"/>
      <c r="J23" s="235"/>
      <c r="K23" s="235"/>
      <c r="L23" s="235"/>
      <c r="M23" s="235"/>
      <c r="N23" s="235"/>
      <c r="O23" s="235"/>
      <c r="P23" s="235"/>
      <c r="Q23" s="57"/>
      <c r="R23" s="57"/>
      <c r="S23" s="57"/>
      <c r="T23" s="57"/>
      <c r="U23" s="57"/>
      <c r="V23" s="57"/>
      <c r="W23" s="186"/>
    </row>
    <row r="24" spans="1:28" x14ac:dyDescent="0.2">
      <c r="B24" s="227" t="s">
        <v>4</v>
      </c>
      <c r="C24" s="209" t="s">
        <v>5</v>
      </c>
      <c r="D24" s="209" t="s">
        <v>6</v>
      </c>
      <c r="E24" s="209"/>
      <c r="F24" s="209"/>
      <c r="G24" s="209"/>
      <c r="H24" s="211" t="s">
        <v>7</v>
      </c>
      <c r="I24" s="212"/>
      <c r="J24" s="209" t="s">
        <v>9</v>
      </c>
      <c r="K24" s="209" t="s">
        <v>10</v>
      </c>
      <c r="L24" s="209"/>
      <c r="M24" s="209" t="s">
        <v>11</v>
      </c>
      <c r="N24" s="209"/>
      <c r="O24" s="209"/>
      <c r="P24" s="209"/>
      <c r="Q24" s="209"/>
      <c r="R24" s="209" t="s">
        <v>12</v>
      </c>
      <c r="S24" s="209" t="s">
        <v>13</v>
      </c>
      <c r="T24" s="216" t="s">
        <v>14</v>
      </c>
      <c r="U24" s="216"/>
      <c r="V24" s="217" t="s">
        <v>48</v>
      </c>
      <c r="W24" s="207" t="s">
        <v>15</v>
      </c>
    </row>
    <row r="25" spans="1:28" x14ac:dyDescent="0.2">
      <c r="B25" s="227"/>
      <c r="C25" s="209"/>
      <c r="D25" s="209" t="s">
        <v>29</v>
      </c>
      <c r="E25" s="209"/>
      <c r="F25" s="209"/>
      <c r="G25" s="209"/>
      <c r="H25" s="213"/>
      <c r="I25" s="214"/>
      <c r="J25" s="209"/>
      <c r="K25" s="209"/>
      <c r="L25" s="209"/>
      <c r="M25" s="209"/>
      <c r="N25" s="209"/>
      <c r="O25" s="209"/>
      <c r="P25" s="209"/>
      <c r="Q25" s="209"/>
      <c r="R25" s="209"/>
      <c r="S25" s="209"/>
      <c r="T25" s="216"/>
      <c r="U25" s="216"/>
      <c r="V25" s="218"/>
      <c r="W25" s="208"/>
    </row>
    <row r="26" spans="1:28" ht="51" customHeight="1" x14ac:dyDescent="0.2">
      <c r="A26" s="100"/>
      <c r="B26" s="227"/>
      <c r="C26" s="209"/>
      <c r="D26" s="219" t="s">
        <v>16</v>
      </c>
      <c r="E26" s="219" t="s">
        <v>17</v>
      </c>
      <c r="F26" s="219" t="s">
        <v>18</v>
      </c>
      <c r="G26" s="219" t="s">
        <v>19</v>
      </c>
      <c r="H26" s="213"/>
      <c r="I26" s="214"/>
      <c r="J26" s="209"/>
      <c r="K26" s="209" t="s">
        <v>20</v>
      </c>
      <c r="L26" s="209" t="s">
        <v>21</v>
      </c>
      <c r="M26" s="209" t="s">
        <v>22</v>
      </c>
      <c r="N26" s="209" t="s">
        <v>23</v>
      </c>
      <c r="O26" s="210" t="s">
        <v>52</v>
      </c>
      <c r="P26" s="216" t="s">
        <v>26</v>
      </c>
      <c r="Q26" s="210" t="s">
        <v>51</v>
      </c>
      <c r="R26" s="209"/>
      <c r="S26" s="209"/>
      <c r="T26" s="216"/>
      <c r="U26" s="216"/>
      <c r="V26" s="218"/>
      <c r="W26" s="208"/>
    </row>
    <row r="27" spans="1:28" ht="13.5" thickBot="1" x14ac:dyDescent="0.25">
      <c r="B27" s="228"/>
      <c r="C27" s="210"/>
      <c r="D27" s="220"/>
      <c r="E27" s="220"/>
      <c r="F27" s="220"/>
      <c r="G27" s="220"/>
      <c r="H27" s="213"/>
      <c r="I27" s="214"/>
      <c r="J27" s="210"/>
      <c r="K27" s="210"/>
      <c r="L27" s="210"/>
      <c r="M27" s="210"/>
      <c r="N27" s="210"/>
      <c r="O27" s="215"/>
      <c r="P27" s="217"/>
      <c r="Q27" s="215"/>
      <c r="R27" s="210"/>
      <c r="S27" s="210"/>
      <c r="T27" s="217"/>
      <c r="U27" s="217"/>
      <c r="V27" s="218"/>
      <c r="W27" s="208"/>
    </row>
    <row r="28" spans="1:28" ht="130.5" customHeight="1" x14ac:dyDescent="0.2">
      <c r="A28" s="99"/>
      <c r="B28" s="203" t="s">
        <v>53</v>
      </c>
      <c r="C28" s="221" t="s">
        <v>54</v>
      </c>
      <c r="D28" s="205" t="s">
        <v>166</v>
      </c>
      <c r="E28" s="205" t="s">
        <v>166</v>
      </c>
      <c r="F28" s="223">
        <v>35</v>
      </c>
      <c r="G28" s="225">
        <v>100</v>
      </c>
      <c r="H28" s="221" t="s">
        <v>55</v>
      </c>
      <c r="I28" s="221"/>
      <c r="J28" s="126" t="s">
        <v>56</v>
      </c>
      <c r="K28" s="12">
        <v>42005</v>
      </c>
      <c r="L28" s="165">
        <v>42339</v>
      </c>
      <c r="M28" s="132">
        <v>17022468</v>
      </c>
      <c r="N28" s="71">
        <v>17022468</v>
      </c>
      <c r="O28" s="166" t="s">
        <v>152</v>
      </c>
      <c r="P28" s="132">
        <f>+M28-N28</f>
        <v>0</v>
      </c>
      <c r="Q28" s="133">
        <f>+N28/M28</f>
        <v>1</v>
      </c>
      <c r="R28" s="134" t="s">
        <v>170</v>
      </c>
      <c r="S28" s="135" t="s">
        <v>152</v>
      </c>
      <c r="T28" s="192">
        <f>G28</f>
        <v>100</v>
      </c>
      <c r="U28" s="193"/>
      <c r="V28" s="197">
        <v>0.25</v>
      </c>
      <c r="W28" s="199">
        <f>+T28*V28</f>
        <v>25</v>
      </c>
    </row>
    <row r="29" spans="1:28" ht="171" customHeight="1" thickBot="1" x14ac:dyDescent="0.25">
      <c r="B29" s="204"/>
      <c r="C29" s="222"/>
      <c r="D29" s="206"/>
      <c r="E29" s="206"/>
      <c r="F29" s="224"/>
      <c r="G29" s="226"/>
      <c r="H29" s="222"/>
      <c r="I29" s="222"/>
      <c r="J29" s="136" t="s">
        <v>57</v>
      </c>
      <c r="K29" s="137">
        <v>42005</v>
      </c>
      <c r="L29" s="137">
        <v>42339</v>
      </c>
      <c r="M29" s="125" t="s">
        <v>152</v>
      </c>
      <c r="N29" s="125" t="s">
        <v>152</v>
      </c>
      <c r="O29" s="125" t="s">
        <v>152</v>
      </c>
      <c r="P29" s="125" t="s">
        <v>152</v>
      </c>
      <c r="Q29" s="125" t="s">
        <v>152</v>
      </c>
      <c r="R29" s="138" t="s">
        <v>171</v>
      </c>
      <c r="S29" s="139" t="s">
        <v>152</v>
      </c>
      <c r="T29" s="194"/>
      <c r="U29" s="195"/>
      <c r="V29" s="198"/>
      <c r="W29" s="200"/>
    </row>
    <row r="30" spans="1:28" ht="91.5" customHeight="1" x14ac:dyDescent="0.2">
      <c r="B30" s="203" t="s">
        <v>58</v>
      </c>
      <c r="C30" s="205" t="s">
        <v>34</v>
      </c>
      <c r="D30" s="205">
        <v>25</v>
      </c>
      <c r="E30" s="205">
        <v>75</v>
      </c>
      <c r="F30" s="205">
        <v>75</v>
      </c>
      <c r="G30" s="205">
        <v>100</v>
      </c>
      <c r="H30" s="201" t="s">
        <v>59</v>
      </c>
      <c r="I30" s="201"/>
      <c r="J30" s="126" t="s">
        <v>61</v>
      </c>
      <c r="K30" s="12">
        <v>42005</v>
      </c>
      <c r="L30" s="12">
        <v>42339</v>
      </c>
      <c r="M30" s="135" t="s">
        <v>152</v>
      </c>
      <c r="N30" s="135" t="s">
        <v>152</v>
      </c>
      <c r="O30" s="135" t="s">
        <v>152</v>
      </c>
      <c r="P30" s="135" t="s">
        <v>152</v>
      </c>
      <c r="Q30" s="135" t="s">
        <v>152</v>
      </c>
      <c r="R30" s="140" t="s">
        <v>169</v>
      </c>
      <c r="S30" s="135" t="s">
        <v>152</v>
      </c>
      <c r="T30" s="196">
        <f>G30</f>
        <v>100</v>
      </c>
      <c r="U30" s="193"/>
      <c r="V30" s="197">
        <v>0.25</v>
      </c>
      <c r="W30" s="199">
        <f>T30*V30</f>
        <v>25</v>
      </c>
    </row>
    <row r="31" spans="1:28" ht="146.25" customHeight="1" thickBot="1" x14ac:dyDescent="0.25">
      <c r="A31" s="99"/>
      <c r="B31" s="204"/>
      <c r="C31" s="206"/>
      <c r="D31" s="206"/>
      <c r="E31" s="206"/>
      <c r="F31" s="206"/>
      <c r="G31" s="206"/>
      <c r="H31" s="202" t="s">
        <v>60</v>
      </c>
      <c r="I31" s="202"/>
      <c r="J31" s="127" t="s">
        <v>62</v>
      </c>
      <c r="K31" s="14">
        <v>42005</v>
      </c>
      <c r="L31" s="14">
        <v>42339</v>
      </c>
      <c r="M31" s="128" t="s">
        <v>152</v>
      </c>
      <c r="N31" s="128" t="s">
        <v>152</v>
      </c>
      <c r="O31" s="128" t="s">
        <v>152</v>
      </c>
      <c r="P31" s="128" t="s">
        <v>152</v>
      </c>
      <c r="Q31" s="128" t="s">
        <v>152</v>
      </c>
      <c r="R31" s="140" t="s">
        <v>172</v>
      </c>
      <c r="S31" s="128" t="s">
        <v>152</v>
      </c>
      <c r="T31" s="194"/>
      <c r="U31" s="195"/>
      <c r="V31" s="198"/>
      <c r="W31" s="200"/>
    </row>
    <row r="32" spans="1:28" ht="35.25" customHeight="1" thickBot="1" x14ac:dyDescent="0.25">
      <c r="B32" s="58"/>
      <c r="C32" s="59"/>
      <c r="D32" s="59"/>
      <c r="E32" s="59"/>
      <c r="F32" s="59"/>
      <c r="G32" s="59"/>
      <c r="H32" s="59"/>
      <c r="I32" s="59"/>
      <c r="J32" s="59"/>
      <c r="K32" s="59"/>
      <c r="L32" s="59"/>
      <c r="M32" s="59"/>
      <c r="N32" s="59"/>
      <c r="O32" s="59"/>
      <c r="P32" s="59"/>
      <c r="Q32" s="59"/>
      <c r="R32" s="59"/>
      <c r="S32" s="59"/>
      <c r="T32" s="189" t="s">
        <v>63</v>
      </c>
      <c r="U32" s="190"/>
      <c r="V32" s="190">
        <f>W17+W21+W28+W30</f>
        <v>100</v>
      </c>
      <c r="W32" s="191"/>
    </row>
    <row r="35" spans="23:23" ht="15.75" x14ac:dyDescent="0.25">
      <c r="W35" s="171"/>
    </row>
  </sheetData>
  <sheetProtection password="DCF9" sheet="1" objects="1" scenarios="1"/>
  <mergeCells count="115">
    <mergeCell ref="B9:C9"/>
    <mergeCell ref="P9:Q9"/>
    <mergeCell ref="R9:S9"/>
    <mergeCell ref="U9:V9"/>
    <mergeCell ref="U10:V10"/>
    <mergeCell ref="B3:W6"/>
    <mergeCell ref="U7:V7"/>
    <mergeCell ref="B8:C8"/>
    <mergeCell ref="P8:Q8"/>
    <mergeCell ref="R8:S8"/>
    <mergeCell ref="U8:V8"/>
    <mergeCell ref="D8:J8"/>
    <mergeCell ref="D9:J9"/>
    <mergeCell ref="B11:C11"/>
    <mergeCell ref="D11:W11"/>
    <mergeCell ref="B12:C12"/>
    <mergeCell ref="D12:W12"/>
    <mergeCell ref="B13:B16"/>
    <mergeCell ref="C13:C16"/>
    <mergeCell ref="D13:G13"/>
    <mergeCell ref="J13:J16"/>
    <mergeCell ref="K13:L14"/>
    <mergeCell ref="P15:P16"/>
    <mergeCell ref="M15:M16"/>
    <mergeCell ref="N15:N16"/>
    <mergeCell ref="W13:W16"/>
    <mergeCell ref="G15:G16"/>
    <mergeCell ref="K15:K16"/>
    <mergeCell ref="L15:L16"/>
    <mergeCell ref="M13:Q14"/>
    <mergeCell ref="R13:R16"/>
    <mergeCell ref="S13:S16"/>
    <mergeCell ref="T13:U16"/>
    <mergeCell ref="D14:G14"/>
    <mergeCell ref="D15:D16"/>
    <mergeCell ref="E15:E16"/>
    <mergeCell ref="F15:F16"/>
    <mergeCell ref="E17:E20"/>
    <mergeCell ref="F17:F20"/>
    <mergeCell ref="G17:G20"/>
    <mergeCell ref="H20:I20"/>
    <mergeCell ref="B17:B20"/>
    <mergeCell ref="B21:B22"/>
    <mergeCell ref="H17:I17"/>
    <mergeCell ref="H18:I18"/>
    <mergeCell ref="H19:I19"/>
    <mergeCell ref="M26:M27"/>
    <mergeCell ref="N26:N27"/>
    <mergeCell ref="B24:B27"/>
    <mergeCell ref="W17:W20"/>
    <mergeCell ref="W21:W22"/>
    <mergeCell ref="C23:P23"/>
    <mergeCell ref="H13:I16"/>
    <mergeCell ref="Q15:Q16"/>
    <mergeCell ref="O15:O16"/>
    <mergeCell ref="V13:V16"/>
    <mergeCell ref="T17:U20"/>
    <mergeCell ref="T21:U22"/>
    <mergeCell ref="D21:D22"/>
    <mergeCell ref="E21:E22"/>
    <mergeCell ref="F21:F22"/>
    <mergeCell ref="G21:G22"/>
    <mergeCell ref="V17:V20"/>
    <mergeCell ref="V21:V22"/>
    <mergeCell ref="H21:I21"/>
    <mergeCell ref="H22:I22"/>
    <mergeCell ref="J21:J22"/>
    <mergeCell ref="C21:C22"/>
    <mergeCell ref="C17:C20"/>
    <mergeCell ref="D17:D20"/>
    <mergeCell ref="D25:G25"/>
    <mergeCell ref="D26:D27"/>
    <mergeCell ref="E26:E27"/>
    <mergeCell ref="F26:F27"/>
    <mergeCell ref="G26:G27"/>
    <mergeCell ref="B28:B29"/>
    <mergeCell ref="C28:C29"/>
    <mergeCell ref="H28:I29"/>
    <mergeCell ref="D28:D29"/>
    <mergeCell ref="E28:E29"/>
    <mergeCell ref="F28:F29"/>
    <mergeCell ref="G28:G29"/>
    <mergeCell ref="H30:I30"/>
    <mergeCell ref="H31:I31"/>
    <mergeCell ref="B30:B31"/>
    <mergeCell ref="C30:C31"/>
    <mergeCell ref="D30:D31"/>
    <mergeCell ref="E30:E31"/>
    <mergeCell ref="F30:F31"/>
    <mergeCell ref="G30:G31"/>
    <mergeCell ref="W24:W27"/>
    <mergeCell ref="C24:C27"/>
    <mergeCell ref="D24:G24"/>
    <mergeCell ref="H24:I27"/>
    <mergeCell ref="J24:J27"/>
    <mergeCell ref="K24:L25"/>
    <mergeCell ref="K26:K27"/>
    <mergeCell ref="L26:L27"/>
    <mergeCell ref="O26:O27"/>
    <mergeCell ref="P26:P27"/>
    <mergeCell ref="Q26:Q27"/>
    <mergeCell ref="M24:Q25"/>
    <mergeCell ref="R24:R27"/>
    <mergeCell ref="S24:S27"/>
    <mergeCell ref="T24:U27"/>
    <mergeCell ref="V24:V27"/>
    <mergeCell ref="R21:R22"/>
    <mergeCell ref="T32:U32"/>
    <mergeCell ref="V32:W32"/>
    <mergeCell ref="T28:U29"/>
    <mergeCell ref="T30:U31"/>
    <mergeCell ref="V28:V29"/>
    <mergeCell ref="V30:V31"/>
    <mergeCell ref="W28:W29"/>
    <mergeCell ref="W30:W3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W31"/>
  <sheetViews>
    <sheetView zoomScale="80" zoomScaleNormal="80" workbookViewId="0">
      <selection activeCell="D21" sqref="D21:D23"/>
    </sheetView>
  </sheetViews>
  <sheetFormatPr baseColWidth="10" defaultRowHeight="12.75" x14ac:dyDescent="0.25"/>
  <cols>
    <col min="1" max="1" width="11.42578125" style="101"/>
    <col min="2" max="2" width="21.42578125" style="25" customWidth="1"/>
    <col min="3" max="3" width="22.42578125" style="25" customWidth="1"/>
    <col min="4" max="4" width="5.5703125" style="25" customWidth="1"/>
    <col min="5" max="5" width="5.140625" style="25" customWidth="1"/>
    <col min="6" max="6" width="4.42578125" style="25" customWidth="1"/>
    <col min="7" max="7" width="4" style="25" customWidth="1"/>
    <col min="8" max="8" width="0" style="25" hidden="1" customWidth="1"/>
    <col min="9" max="9" width="13.85546875" style="25" hidden="1" customWidth="1"/>
    <col min="10" max="10" width="17.42578125" style="25" hidden="1" customWidth="1"/>
    <col min="11" max="12" width="0" style="25" hidden="1" customWidth="1"/>
    <col min="13" max="13" width="13.85546875" style="25" hidden="1" customWidth="1"/>
    <col min="14" max="14" width="15" style="25" hidden="1" customWidth="1"/>
    <col min="15" max="15" width="16.42578125" style="25" hidden="1" customWidth="1"/>
    <col min="16" max="16" width="15.7109375" style="25" hidden="1" customWidth="1"/>
    <col min="17" max="17" width="0" style="25" hidden="1" customWidth="1"/>
    <col min="18" max="18" width="28.140625" style="25" hidden="1" customWidth="1"/>
    <col min="19" max="20" width="0" style="25" hidden="1" customWidth="1"/>
    <col min="21" max="21" width="3.5703125" style="25" hidden="1" customWidth="1"/>
    <col min="22" max="22" width="0" style="25" hidden="1" customWidth="1"/>
    <col min="23" max="23" width="16.28515625" style="25" customWidth="1"/>
    <col min="24" max="16384" width="11.42578125" style="25"/>
  </cols>
  <sheetData>
    <row r="2" spans="1:23" ht="13.5" thickBot="1" x14ac:dyDescent="0.3"/>
    <row r="3" spans="1:23" ht="15" customHeight="1" x14ac:dyDescent="0.25">
      <c r="B3" s="280" t="s">
        <v>185</v>
      </c>
      <c r="C3" s="281"/>
      <c r="D3" s="281"/>
      <c r="E3" s="281"/>
      <c r="F3" s="281"/>
      <c r="G3" s="281"/>
      <c r="H3" s="281"/>
      <c r="I3" s="281"/>
      <c r="J3" s="281"/>
      <c r="K3" s="281"/>
      <c r="L3" s="281"/>
      <c r="M3" s="281"/>
      <c r="N3" s="281"/>
      <c r="O3" s="281"/>
      <c r="P3" s="281"/>
      <c r="Q3" s="281"/>
      <c r="R3" s="281"/>
      <c r="S3" s="281"/>
      <c r="T3" s="281"/>
      <c r="U3" s="281"/>
      <c r="V3" s="281"/>
      <c r="W3" s="282"/>
    </row>
    <row r="4" spans="1:23" x14ac:dyDescent="0.25">
      <c r="B4" s="275"/>
      <c r="C4" s="276"/>
      <c r="D4" s="276"/>
      <c r="E4" s="276"/>
      <c r="F4" s="276"/>
      <c r="G4" s="276"/>
      <c r="H4" s="276"/>
      <c r="I4" s="276"/>
      <c r="J4" s="276"/>
      <c r="K4" s="276"/>
      <c r="L4" s="276"/>
      <c r="M4" s="276"/>
      <c r="N4" s="276"/>
      <c r="O4" s="276"/>
      <c r="P4" s="276"/>
      <c r="Q4" s="276"/>
      <c r="R4" s="276"/>
      <c r="S4" s="276"/>
      <c r="T4" s="276"/>
      <c r="U4" s="276"/>
      <c r="V4" s="276"/>
      <c r="W4" s="283"/>
    </row>
    <row r="5" spans="1:23" x14ac:dyDescent="0.25">
      <c r="B5" s="275"/>
      <c r="C5" s="276"/>
      <c r="D5" s="276"/>
      <c r="E5" s="276"/>
      <c r="F5" s="276"/>
      <c r="G5" s="276"/>
      <c r="H5" s="276"/>
      <c r="I5" s="276"/>
      <c r="J5" s="276"/>
      <c r="K5" s="276"/>
      <c r="L5" s="276"/>
      <c r="M5" s="276"/>
      <c r="N5" s="276"/>
      <c r="O5" s="276"/>
      <c r="P5" s="276"/>
      <c r="Q5" s="276"/>
      <c r="R5" s="276"/>
      <c r="S5" s="276"/>
      <c r="T5" s="276"/>
      <c r="U5" s="276"/>
      <c r="V5" s="276"/>
      <c r="W5" s="283"/>
    </row>
    <row r="6" spans="1:23" ht="13.5" thickBot="1" x14ac:dyDescent="0.3">
      <c r="B6" s="284"/>
      <c r="C6" s="285"/>
      <c r="D6" s="285"/>
      <c r="E6" s="285"/>
      <c r="F6" s="285"/>
      <c r="G6" s="285"/>
      <c r="H6" s="285"/>
      <c r="I6" s="285"/>
      <c r="J6" s="285"/>
      <c r="K6" s="285"/>
      <c r="L6" s="285"/>
      <c r="M6" s="285"/>
      <c r="N6" s="285"/>
      <c r="O6" s="285"/>
      <c r="P6" s="285"/>
      <c r="Q6" s="285"/>
      <c r="R6" s="285"/>
      <c r="S6" s="285"/>
      <c r="T6" s="285"/>
      <c r="U6" s="285"/>
      <c r="V6" s="285"/>
      <c r="W6" s="286"/>
    </row>
    <row r="7" spans="1:23" x14ac:dyDescent="0.25">
      <c r="B7" s="38"/>
      <c r="C7" s="74"/>
      <c r="D7" s="74"/>
      <c r="E7" s="74"/>
      <c r="F7" s="74"/>
      <c r="G7" s="74"/>
      <c r="H7" s="74"/>
      <c r="I7" s="74"/>
      <c r="J7" s="74"/>
      <c r="K7" s="74"/>
      <c r="L7" s="74"/>
      <c r="M7" s="74"/>
      <c r="N7" s="74"/>
      <c r="O7" s="74"/>
      <c r="P7" s="74"/>
      <c r="Q7" s="74"/>
      <c r="R7" s="74"/>
      <c r="S7" s="74"/>
      <c r="T7" s="74"/>
      <c r="U7" s="287"/>
      <c r="V7" s="287"/>
      <c r="W7" s="39"/>
    </row>
    <row r="8" spans="1:23" ht="27" customHeight="1" x14ac:dyDescent="0.25">
      <c r="B8" s="373" t="s">
        <v>145</v>
      </c>
      <c r="C8" s="277"/>
      <c r="D8" s="290" t="s">
        <v>148</v>
      </c>
      <c r="E8" s="290"/>
      <c r="F8" s="290"/>
      <c r="G8" s="290"/>
      <c r="H8" s="290"/>
      <c r="I8" s="290"/>
      <c r="J8" s="290"/>
      <c r="K8" s="72"/>
      <c r="L8" s="72"/>
      <c r="M8" s="72"/>
      <c r="N8" s="73"/>
      <c r="O8" s="73"/>
      <c r="P8" s="277" t="s">
        <v>0</v>
      </c>
      <c r="Q8" s="277"/>
      <c r="R8" s="288">
        <v>42369</v>
      </c>
      <c r="S8" s="289"/>
      <c r="T8" s="73"/>
      <c r="U8" s="279"/>
      <c r="V8" s="279"/>
      <c r="W8" s="40"/>
    </row>
    <row r="9" spans="1:23" ht="49.5" customHeight="1" x14ac:dyDescent="0.25">
      <c r="B9" s="373" t="s">
        <v>1</v>
      </c>
      <c r="C9" s="277"/>
      <c r="D9" s="291" t="s">
        <v>149</v>
      </c>
      <c r="E9" s="291"/>
      <c r="F9" s="291"/>
      <c r="G9" s="291"/>
      <c r="H9" s="291"/>
      <c r="I9" s="291"/>
      <c r="J9" s="291"/>
      <c r="K9" s="72"/>
      <c r="L9" s="72"/>
      <c r="M9" s="72"/>
      <c r="N9" s="73"/>
      <c r="O9" s="73"/>
      <c r="P9" s="277" t="s">
        <v>2</v>
      </c>
      <c r="Q9" s="277"/>
      <c r="R9" s="374">
        <v>2015</v>
      </c>
      <c r="S9" s="374"/>
      <c r="T9" s="73"/>
      <c r="U9" s="279"/>
      <c r="V9" s="279"/>
      <c r="W9" s="40"/>
    </row>
    <row r="10" spans="1:23" x14ac:dyDescent="0.25">
      <c r="B10" s="78"/>
      <c r="C10" s="73"/>
      <c r="D10" s="73"/>
      <c r="E10" s="73"/>
      <c r="F10" s="73"/>
      <c r="G10" s="73"/>
      <c r="H10" s="73"/>
      <c r="I10" s="73"/>
      <c r="J10" s="73"/>
      <c r="K10" s="73"/>
      <c r="L10" s="73"/>
      <c r="M10" s="73"/>
      <c r="N10" s="73"/>
      <c r="O10" s="73"/>
      <c r="P10" s="73"/>
      <c r="Q10" s="73"/>
      <c r="R10" s="21"/>
      <c r="S10" s="21"/>
      <c r="T10" s="73"/>
      <c r="U10" s="279"/>
      <c r="V10" s="279"/>
      <c r="W10" s="40"/>
    </row>
    <row r="11" spans="1:23" ht="33" customHeight="1" x14ac:dyDescent="0.25">
      <c r="B11" s="361" t="s">
        <v>30</v>
      </c>
      <c r="C11" s="362"/>
      <c r="D11" s="362" t="s">
        <v>64</v>
      </c>
      <c r="E11" s="362"/>
      <c r="F11" s="362"/>
      <c r="G11" s="362"/>
      <c r="H11" s="362"/>
      <c r="I11" s="362"/>
      <c r="J11" s="362"/>
      <c r="K11" s="362"/>
      <c r="L11" s="362"/>
      <c r="M11" s="362"/>
      <c r="N11" s="362"/>
      <c r="O11" s="362"/>
      <c r="P11" s="362"/>
      <c r="Q11" s="362"/>
      <c r="R11" s="362"/>
      <c r="S11" s="362"/>
      <c r="T11" s="362"/>
      <c r="U11" s="362"/>
      <c r="V11" s="362"/>
      <c r="W11" s="363"/>
    </row>
    <row r="12" spans="1:23" ht="37.5" customHeight="1" x14ac:dyDescent="0.25">
      <c r="B12" s="364" t="s">
        <v>3</v>
      </c>
      <c r="C12" s="365"/>
      <c r="D12" s="365" t="s">
        <v>65</v>
      </c>
      <c r="E12" s="365"/>
      <c r="F12" s="365"/>
      <c r="G12" s="365"/>
      <c r="H12" s="365"/>
      <c r="I12" s="365"/>
      <c r="J12" s="365"/>
      <c r="K12" s="365"/>
      <c r="L12" s="365"/>
      <c r="M12" s="365"/>
      <c r="N12" s="365"/>
      <c r="O12" s="365"/>
      <c r="P12" s="365"/>
      <c r="Q12" s="365"/>
      <c r="R12" s="365"/>
      <c r="S12" s="365"/>
      <c r="T12" s="365"/>
      <c r="U12" s="365"/>
      <c r="V12" s="365"/>
      <c r="W12" s="366"/>
    </row>
    <row r="13" spans="1:23" ht="25.5" customHeight="1" x14ac:dyDescent="0.25">
      <c r="B13" s="367" t="s">
        <v>4</v>
      </c>
      <c r="C13" s="295" t="s">
        <v>5</v>
      </c>
      <c r="D13" s="301" t="s">
        <v>6</v>
      </c>
      <c r="E13" s="302"/>
      <c r="F13" s="302"/>
      <c r="G13" s="303"/>
      <c r="H13" s="301" t="s">
        <v>7</v>
      </c>
      <c r="I13" s="303"/>
      <c r="J13" s="295" t="s">
        <v>9</v>
      </c>
      <c r="K13" s="301" t="s">
        <v>10</v>
      </c>
      <c r="L13" s="303"/>
      <c r="M13" s="301" t="s">
        <v>11</v>
      </c>
      <c r="N13" s="302"/>
      <c r="O13" s="302"/>
      <c r="P13" s="302"/>
      <c r="Q13" s="303"/>
      <c r="R13" s="295" t="s">
        <v>12</v>
      </c>
      <c r="S13" s="295" t="s">
        <v>13</v>
      </c>
      <c r="T13" s="308" t="s">
        <v>14</v>
      </c>
      <c r="U13" s="309"/>
      <c r="V13" s="292" t="s">
        <v>144</v>
      </c>
      <c r="W13" s="369" t="s">
        <v>15</v>
      </c>
    </row>
    <row r="14" spans="1:23" x14ac:dyDescent="0.25">
      <c r="B14" s="368"/>
      <c r="C14" s="307"/>
      <c r="D14" s="304" t="s">
        <v>29</v>
      </c>
      <c r="E14" s="305"/>
      <c r="F14" s="305"/>
      <c r="G14" s="306"/>
      <c r="H14" s="371" t="s">
        <v>8</v>
      </c>
      <c r="I14" s="372"/>
      <c r="J14" s="307"/>
      <c r="K14" s="304"/>
      <c r="L14" s="306"/>
      <c r="M14" s="304"/>
      <c r="N14" s="305"/>
      <c r="O14" s="305"/>
      <c r="P14" s="305"/>
      <c r="Q14" s="306"/>
      <c r="R14" s="307"/>
      <c r="S14" s="307"/>
      <c r="T14" s="310"/>
      <c r="U14" s="311"/>
      <c r="V14" s="293"/>
      <c r="W14" s="370"/>
    </row>
    <row r="15" spans="1:23" ht="60" customHeight="1" x14ac:dyDescent="0.25">
      <c r="B15" s="368"/>
      <c r="C15" s="307"/>
      <c r="D15" s="359" t="s">
        <v>16</v>
      </c>
      <c r="E15" s="359" t="s">
        <v>17</v>
      </c>
      <c r="F15" s="359" t="s">
        <v>18</v>
      </c>
      <c r="G15" s="359" t="s">
        <v>19</v>
      </c>
      <c r="H15" s="356"/>
      <c r="I15" s="357"/>
      <c r="J15" s="307"/>
      <c r="K15" s="295" t="s">
        <v>20</v>
      </c>
      <c r="L15" s="295" t="s">
        <v>21</v>
      </c>
      <c r="M15" s="295" t="s">
        <v>22</v>
      </c>
      <c r="N15" s="295" t="s">
        <v>23</v>
      </c>
      <c r="O15" s="295" t="s">
        <v>122</v>
      </c>
      <c r="P15" s="292" t="s">
        <v>26</v>
      </c>
      <c r="Q15" s="295" t="s">
        <v>27</v>
      </c>
      <c r="R15" s="307"/>
      <c r="S15" s="307"/>
      <c r="T15" s="310"/>
      <c r="U15" s="311"/>
      <c r="V15" s="293"/>
      <c r="W15" s="370"/>
    </row>
    <row r="16" spans="1:23" ht="39" customHeight="1" thickBot="1" x14ac:dyDescent="0.25">
      <c r="A16" s="100"/>
      <c r="B16" s="368"/>
      <c r="C16" s="307"/>
      <c r="D16" s="360"/>
      <c r="E16" s="360"/>
      <c r="F16" s="360"/>
      <c r="G16" s="360"/>
      <c r="H16" s="356"/>
      <c r="I16" s="357"/>
      <c r="J16" s="307"/>
      <c r="K16" s="307"/>
      <c r="L16" s="307"/>
      <c r="M16" s="307"/>
      <c r="N16" s="307"/>
      <c r="O16" s="296"/>
      <c r="P16" s="293"/>
      <c r="Q16" s="296"/>
      <c r="R16" s="307"/>
      <c r="S16" s="307"/>
      <c r="T16" s="310"/>
      <c r="U16" s="311"/>
      <c r="V16" s="294"/>
      <c r="W16" s="370"/>
    </row>
    <row r="17" spans="1:23" s="31" customFormat="1" ht="55.5" customHeight="1" x14ac:dyDescent="0.25">
      <c r="A17" s="101"/>
      <c r="B17" s="343" t="s">
        <v>66</v>
      </c>
      <c r="C17" s="346" t="s">
        <v>67</v>
      </c>
      <c r="D17" s="349">
        <v>10</v>
      </c>
      <c r="E17" s="349">
        <f>36+10</f>
        <v>46</v>
      </c>
      <c r="F17" s="352">
        <v>65</v>
      </c>
      <c r="G17" s="340">
        <v>100</v>
      </c>
      <c r="H17" s="201" t="s">
        <v>68</v>
      </c>
      <c r="I17" s="201"/>
      <c r="J17" s="201" t="s">
        <v>72</v>
      </c>
      <c r="K17" s="88">
        <v>42005</v>
      </c>
      <c r="L17" s="88">
        <v>42339</v>
      </c>
      <c r="M17" s="89" t="s">
        <v>152</v>
      </c>
      <c r="N17" s="89" t="s">
        <v>152</v>
      </c>
      <c r="O17" s="89" t="s">
        <v>152</v>
      </c>
      <c r="P17" s="89" t="s">
        <v>152</v>
      </c>
      <c r="Q17" s="89" t="s">
        <v>152</v>
      </c>
      <c r="R17" s="89" t="s">
        <v>164</v>
      </c>
      <c r="S17" s="121" t="s">
        <v>152</v>
      </c>
      <c r="T17" s="236">
        <f>G17</f>
        <v>100</v>
      </c>
      <c r="U17" s="237"/>
      <c r="V17" s="299">
        <v>0.25</v>
      </c>
      <c r="W17" s="320">
        <f>T17*V17</f>
        <v>25</v>
      </c>
    </row>
    <row r="18" spans="1:23" s="31" customFormat="1" ht="106.5" customHeight="1" x14ac:dyDescent="0.25">
      <c r="A18" s="101"/>
      <c r="B18" s="344"/>
      <c r="C18" s="347"/>
      <c r="D18" s="350"/>
      <c r="E18" s="350"/>
      <c r="F18" s="353"/>
      <c r="G18" s="331"/>
      <c r="H18" s="266" t="s">
        <v>69</v>
      </c>
      <c r="I18" s="266"/>
      <c r="J18" s="266"/>
      <c r="K18" s="11">
        <v>42005</v>
      </c>
      <c r="L18" s="11">
        <v>42339</v>
      </c>
      <c r="M18" s="71" t="s">
        <v>152</v>
      </c>
      <c r="N18" s="71" t="s">
        <v>152</v>
      </c>
      <c r="O18" s="71" t="s">
        <v>152</v>
      </c>
      <c r="P18" s="71" t="s">
        <v>152</v>
      </c>
      <c r="Q18" s="71" t="s">
        <v>152</v>
      </c>
      <c r="R18" s="80" t="s">
        <v>153</v>
      </c>
      <c r="S18" s="121" t="s">
        <v>152</v>
      </c>
      <c r="T18" s="238"/>
      <c r="U18" s="239"/>
      <c r="V18" s="300"/>
      <c r="W18" s="321"/>
    </row>
    <row r="19" spans="1:23" s="31" customFormat="1" ht="38.25" x14ac:dyDescent="0.25">
      <c r="A19" s="101"/>
      <c r="B19" s="344"/>
      <c r="C19" s="347"/>
      <c r="D19" s="350"/>
      <c r="E19" s="350"/>
      <c r="F19" s="353"/>
      <c r="G19" s="331"/>
      <c r="H19" s="266" t="s">
        <v>70</v>
      </c>
      <c r="I19" s="266"/>
      <c r="J19" s="77" t="s">
        <v>73</v>
      </c>
      <c r="K19" s="11">
        <v>42005</v>
      </c>
      <c r="L19" s="11">
        <v>42339</v>
      </c>
      <c r="M19" s="167">
        <v>311184651</v>
      </c>
      <c r="N19" s="167">
        <v>204134700</v>
      </c>
      <c r="O19" s="71" t="s">
        <v>152</v>
      </c>
      <c r="P19" s="167">
        <f>+M19-N19</f>
        <v>107049951</v>
      </c>
      <c r="Q19" s="110">
        <f>+N19/M19</f>
        <v>0.6559921877380771</v>
      </c>
      <c r="R19" s="80" t="s">
        <v>174</v>
      </c>
      <c r="S19" s="121" t="s">
        <v>152</v>
      </c>
      <c r="T19" s="238"/>
      <c r="U19" s="239"/>
      <c r="V19" s="300"/>
      <c r="W19" s="321"/>
    </row>
    <row r="20" spans="1:23" s="31" customFormat="1" ht="33.75" customHeight="1" thickBot="1" x14ac:dyDescent="0.3">
      <c r="A20" s="101"/>
      <c r="B20" s="345"/>
      <c r="C20" s="348"/>
      <c r="D20" s="351"/>
      <c r="E20" s="351"/>
      <c r="F20" s="354"/>
      <c r="G20" s="355"/>
      <c r="H20" s="202" t="s">
        <v>71</v>
      </c>
      <c r="I20" s="202"/>
      <c r="J20" s="75" t="s">
        <v>74</v>
      </c>
      <c r="K20" s="14">
        <v>42005</v>
      </c>
      <c r="L20" s="14">
        <v>42339</v>
      </c>
      <c r="M20" s="111" t="s">
        <v>152</v>
      </c>
      <c r="N20" s="111" t="s">
        <v>152</v>
      </c>
      <c r="O20" s="111" t="s">
        <v>152</v>
      </c>
      <c r="P20" s="111" t="s">
        <v>152</v>
      </c>
      <c r="Q20" s="111" t="s">
        <v>152</v>
      </c>
      <c r="R20" s="129" t="s">
        <v>183</v>
      </c>
      <c r="S20" s="121" t="s">
        <v>152</v>
      </c>
      <c r="T20" s="240"/>
      <c r="U20" s="241"/>
      <c r="V20" s="206"/>
      <c r="W20" s="322"/>
    </row>
    <row r="21" spans="1:23" s="31" customFormat="1" ht="25.5" x14ac:dyDescent="0.25">
      <c r="A21" s="101"/>
      <c r="B21" s="336" t="s">
        <v>75</v>
      </c>
      <c r="C21" s="334" t="s">
        <v>76</v>
      </c>
      <c r="D21" s="332">
        <v>10</v>
      </c>
      <c r="E21" s="332">
        <v>20</v>
      </c>
      <c r="F21" s="332">
        <v>40</v>
      </c>
      <c r="G21" s="340">
        <v>100</v>
      </c>
      <c r="H21" s="338" t="s">
        <v>77</v>
      </c>
      <c r="I21" s="338"/>
      <c r="J21" s="76" t="s">
        <v>74</v>
      </c>
      <c r="K21" s="16">
        <v>42005</v>
      </c>
      <c r="L21" s="16">
        <v>42339</v>
      </c>
      <c r="M21" s="112" t="s">
        <v>152</v>
      </c>
      <c r="N21" s="112" t="s">
        <v>152</v>
      </c>
      <c r="O21" s="112" t="s">
        <v>152</v>
      </c>
      <c r="P21" s="112" t="s">
        <v>152</v>
      </c>
      <c r="Q21" s="112" t="s">
        <v>152</v>
      </c>
      <c r="R21" s="79" t="s">
        <v>181</v>
      </c>
      <c r="S21" s="109" t="s">
        <v>152</v>
      </c>
      <c r="T21" s="324">
        <f>G21</f>
        <v>100</v>
      </c>
      <c r="U21" s="325"/>
      <c r="V21" s="299">
        <v>0.25</v>
      </c>
      <c r="W21" s="320">
        <f>T21*V21</f>
        <v>25</v>
      </c>
    </row>
    <row r="22" spans="1:23" ht="25.5" x14ac:dyDescent="0.25">
      <c r="B22" s="328"/>
      <c r="C22" s="329"/>
      <c r="D22" s="330"/>
      <c r="E22" s="330"/>
      <c r="F22" s="330"/>
      <c r="G22" s="331"/>
      <c r="H22" s="358" t="s">
        <v>78</v>
      </c>
      <c r="I22" s="358"/>
      <c r="J22" s="77" t="s">
        <v>80</v>
      </c>
      <c r="K22" s="10">
        <v>42005</v>
      </c>
      <c r="L22" s="10">
        <v>42339</v>
      </c>
      <c r="M22" s="113" t="s">
        <v>152</v>
      </c>
      <c r="N22" s="114" t="s">
        <v>152</v>
      </c>
      <c r="O22" s="114" t="s">
        <v>152</v>
      </c>
      <c r="P22" s="114" t="s">
        <v>152</v>
      </c>
      <c r="Q22" s="114" t="s">
        <v>152</v>
      </c>
      <c r="R22" s="5" t="s">
        <v>154</v>
      </c>
      <c r="S22" s="121" t="s">
        <v>152</v>
      </c>
      <c r="T22" s="326"/>
      <c r="U22" s="327"/>
      <c r="V22" s="300"/>
      <c r="W22" s="321"/>
    </row>
    <row r="23" spans="1:23" ht="39" thickBot="1" x14ac:dyDescent="0.3">
      <c r="B23" s="337"/>
      <c r="C23" s="335"/>
      <c r="D23" s="333"/>
      <c r="E23" s="333"/>
      <c r="F23" s="333"/>
      <c r="G23" s="341"/>
      <c r="H23" s="339" t="s">
        <v>79</v>
      </c>
      <c r="I23" s="339"/>
      <c r="J23" s="86" t="s">
        <v>81</v>
      </c>
      <c r="K23" s="87">
        <v>42005</v>
      </c>
      <c r="L23" s="87">
        <v>42339</v>
      </c>
      <c r="M23" s="115" t="s">
        <v>152</v>
      </c>
      <c r="N23" s="116" t="s">
        <v>152</v>
      </c>
      <c r="O23" s="116" t="s">
        <v>152</v>
      </c>
      <c r="P23" s="116" t="s">
        <v>152</v>
      </c>
      <c r="Q23" s="116" t="s">
        <v>152</v>
      </c>
      <c r="R23" s="90" t="s">
        <v>182</v>
      </c>
      <c r="S23" s="124" t="s">
        <v>152</v>
      </c>
      <c r="T23" s="326"/>
      <c r="U23" s="327"/>
      <c r="V23" s="323"/>
      <c r="W23" s="322"/>
    </row>
    <row r="24" spans="1:23" ht="54" customHeight="1" thickBot="1" x14ac:dyDescent="0.3">
      <c r="B24" s="328" t="s">
        <v>82</v>
      </c>
      <c r="C24" s="329" t="s">
        <v>83</v>
      </c>
      <c r="D24" s="330">
        <v>10</v>
      </c>
      <c r="E24" s="330">
        <v>27</v>
      </c>
      <c r="F24" s="330">
        <v>83</v>
      </c>
      <c r="G24" s="331">
        <v>100</v>
      </c>
      <c r="H24" s="266" t="s">
        <v>84</v>
      </c>
      <c r="I24" s="266"/>
      <c r="J24" s="77" t="s">
        <v>85</v>
      </c>
      <c r="K24" s="91">
        <v>42005</v>
      </c>
      <c r="L24" s="91">
        <v>42339</v>
      </c>
      <c r="M24" s="121" t="s">
        <v>152</v>
      </c>
      <c r="N24" s="121" t="s">
        <v>152</v>
      </c>
      <c r="O24" s="121" t="s">
        <v>152</v>
      </c>
      <c r="P24" s="121" t="s">
        <v>152</v>
      </c>
      <c r="Q24" s="121" t="s">
        <v>152</v>
      </c>
      <c r="R24" s="5" t="s">
        <v>155</v>
      </c>
      <c r="S24" s="121" t="s">
        <v>152</v>
      </c>
      <c r="T24" s="316">
        <f>G24</f>
        <v>100</v>
      </c>
      <c r="U24" s="317"/>
      <c r="V24" s="298">
        <v>0.25</v>
      </c>
      <c r="W24" s="312">
        <f>T24*V24</f>
        <v>25</v>
      </c>
    </row>
    <row r="25" spans="1:23" ht="149.25" customHeight="1" thickBot="1" x14ac:dyDescent="0.3">
      <c r="B25" s="337"/>
      <c r="C25" s="335"/>
      <c r="D25" s="333"/>
      <c r="E25" s="333"/>
      <c r="F25" s="333"/>
      <c r="G25" s="341"/>
      <c r="H25" s="342" t="s">
        <v>86</v>
      </c>
      <c r="I25" s="342"/>
      <c r="J25" s="86" t="s">
        <v>87</v>
      </c>
      <c r="K25" s="87">
        <v>42005</v>
      </c>
      <c r="L25" s="87">
        <v>42339</v>
      </c>
      <c r="M25" s="167">
        <v>396950839</v>
      </c>
      <c r="N25" s="167">
        <v>344052962</v>
      </c>
      <c r="O25" s="120" t="s">
        <v>156</v>
      </c>
      <c r="P25" s="167">
        <f>+M25-N25</f>
        <v>52897877</v>
      </c>
      <c r="Q25" s="110">
        <f>+N25/M25</f>
        <v>0.86673947551475006</v>
      </c>
      <c r="R25" s="18" t="s">
        <v>184</v>
      </c>
      <c r="S25" s="108" t="s">
        <v>152</v>
      </c>
      <c r="T25" s="244"/>
      <c r="U25" s="245"/>
      <c r="V25" s="247"/>
      <c r="W25" s="313"/>
    </row>
    <row r="26" spans="1:23" ht="93.75" customHeight="1" x14ac:dyDescent="0.25">
      <c r="B26" s="328" t="s">
        <v>88</v>
      </c>
      <c r="C26" s="329" t="s">
        <v>89</v>
      </c>
      <c r="D26" s="330">
        <v>100</v>
      </c>
      <c r="E26" s="331"/>
      <c r="F26" s="331"/>
      <c r="G26" s="331"/>
      <c r="H26" s="266" t="s">
        <v>90</v>
      </c>
      <c r="I26" s="266"/>
      <c r="J26" s="77" t="s">
        <v>91</v>
      </c>
      <c r="K26" s="11">
        <v>42005</v>
      </c>
      <c r="L26" s="11">
        <v>42064</v>
      </c>
      <c r="M26" s="117" t="s">
        <v>156</v>
      </c>
      <c r="N26" s="117" t="s">
        <v>156</v>
      </c>
      <c r="O26" s="118" t="s">
        <v>156</v>
      </c>
      <c r="P26" s="117" t="s">
        <v>156</v>
      </c>
      <c r="Q26" s="117" t="s">
        <v>156</v>
      </c>
      <c r="R26" s="64" t="s">
        <v>157</v>
      </c>
      <c r="S26" s="107" t="s">
        <v>152</v>
      </c>
      <c r="T26" s="242">
        <f>D26</f>
        <v>100</v>
      </c>
      <c r="U26" s="243"/>
      <c r="V26" s="249">
        <v>0.25</v>
      </c>
      <c r="W26" s="312">
        <f>T26*V26</f>
        <v>25</v>
      </c>
    </row>
    <row r="27" spans="1:23" ht="67.5" customHeight="1" x14ac:dyDescent="0.25">
      <c r="B27" s="328"/>
      <c r="C27" s="329"/>
      <c r="D27" s="330"/>
      <c r="E27" s="331"/>
      <c r="F27" s="331"/>
      <c r="G27" s="331"/>
      <c r="H27" s="266" t="s">
        <v>92</v>
      </c>
      <c r="I27" s="266"/>
      <c r="J27" s="77" t="s">
        <v>93</v>
      </c>
      <c r="K27" s="11">
        <v>42005</v>
      </c>
      <c r="L27" s="11">
        <v>42064</v>
      </c>
      <c r="M27" s="117" t="s">
        <v>156</v>
      </c>
      <c r="N27" s="117" t="s">
        <v>156</v>
      </c>
      <c r="O27" s="119" t="s">
        <v>156</v>
      </c>
      <c r="P27" s="117" t="s">
        <v>156</v>
      </c>
      <c r="Q27" s="117" t="s">
        <v>156</v>
      </c>
      <c r="R27" s="65" t="s">
        <v>158</v>
      </c>
      <c r="S27" s="121" t="s">
        <v>152</v>
      </c>
      <c r="T27" s="318"/>
      <c r="U27" s="319"/>
      <c r="V27" s="314"/>
      <c r="W27" s="315"/>
    </row>
    <row r="28" spans="1:23" ht="46.5" customHeight="1" thickBot="1" x14ac:dyDescent="0.3">
      <c r="B28" s="51"/>
      <c r="C28" s="52"/>
      <c r="D28" s="53"/>
      <c r="E28" s="53"/>
      <c r="F28" s="53"/>
      <c r="G28" s="53"/>
      <c r="H28" s="54"/>
      <c r="I28" s="54"/>
      <c r="J28" s="54"/>
      <c r="K28" s="48"/>
      <c r="L28" s="48"/>
      <c r="M28" s="48"/>
      <c r="N28" s="48"/>
      <c r="O28" s="48"/>
      <c r="P28" s="48"/>
      <c r="Q28" s="48"/>
      <c r="R28" s="48"/>
      <c r="S28" s="48"/>
      <c r="T28" s="297" t="s">
        <v>63</v>
      </c>
      <c r="U28" s="297"/>
      <c r="V28" s="297"/>
      <c r="W28" s="55">
        <f>W17+W21+W24+W26</f>
        <v>100</v>
      </c>
    </row>
    <row r="29" spans="1:23" x14ac:dyDescent="0.25">
      <c r="B29" s="32"/>
      <c r="C29" s="32"/>
      <c r="D29" s="33"/>
      <c r="E29" s="33"/>
      <c r="F29" s="33"/>
      <c r="G29" s="33"/>
      <c r="H29" s="6"/>
      <c r="I29" s="6"/>
      <c r="J29" s="6"/>
      <c r="K29" s="7"/>
      <c r="L29" s="7"/>
      <c r="M29" s="7"/>
      <c r="N29" s="7"/>
      <c r="O29" s="7"/>
      <c r="P29" s="7"/>
      <c r="Q29" s="7"/>
      <c r="R29" s="7"/>
      <c r="S29" s="7"/>
      <c r="T29" s="7"/>
      <c r="U29" s="7"/>
      <c r="V29" s="7"/>
      <c r="W29" s="7"/>
    </row>
    <row r="30" spans="1:23" x14ac:dyDescent="0.25">
      <c r="B30" s="32"/>
      <c r="C30" s="32"/>
      <c r="D30" s="33"/>
      <c r="E30" s="33"/>
      <c r="F30" s="33"/>
      <c r="G30" s="33"/>
      <c r="H30" s="6"/>
      <c r="I30" s="6"/>
      <c r="J30" s="6"/>
      <c r="K30" s="7"/>
      <c r="L30" s="7"/>
      <c r="M30" s="7"/>
      <c r="N30" s="7"/>
      <c r="O30" s="7"/>
      <c r="P30" s="7"/>
      <c r="Q30" s="7"/>
      <c r="R30" s="7"/>
      <c r="S30" s="7"/>
      <c r="T30" s="7"/>
      <c r="U30" s="7"/>
      <c r="V30" s="7"/>
      <c r="W30" s="7"/>
    </row>
    <row r="31" spans="1:23" x14ac:dyDescent="0.25">
      <c r="B31" s="32"/>
      <c r="C31" s="32"/>
      <c r="D31" s="33"/>
      <c r="E31" s="33"/>
      <c r="F31" s="33"/>
      <c r="G31" s="33"/>
      <c r="H31" s="6"/>
      <c r="I31" s="6"/>
      <c r="J31" s="6"/>
      <c r="K31" s="7"/>
      <c r="L31" s="7"/>
      <c r="M31" s="7"/>
      <c r="N31" s="7"/>
      <c r="O31" s="7"/>
      <c r="P31" s="7"/>
      <c r="Q31" s="7"/>
      <c r="R31" s="7"/>
      <c r="S31" s="7"/>
      <c r="T31" s="7"/>
      <c r="U31" s="7"/>
      <c r="V31" s="7"/>
      <c r="W31" s="7"/>
    </row>
  </sheetData>
  <sheetProtection password="DCF9" sheet="1" objects="1" scenarios="1"/>
  <mergeCells count="93">
    <mergeCell ref="U10:V10"/>
    <mergeCell ref="B3:W6"/>
    <mergeCell ref="U7:V7"/>
    <mergeCell ref="B8:C8"/>
    <mergeCell ref="P8:Q8"/>
    <mergeCell ref="R8:S8"/>
    <mergeCell ref="U8:V8"/>
    <mergeCell ref="B9:C9"/>
    <mergeCell ref="P9:Q9"/>
    <mergeCell ref="R9:S9"/>
    <mergeCell ref="U9:V9"/>
    <mergeCell ref="D8:J8"/>
    <mergeCell ref="D9:J9"/>
    <mergeCell ref="B11:C11"/>
    <mergeCell ref="D11:W11"/>
    <mergeCell ref="B12:C12"/>
    <mergeCell ref="D12:W12"/>
    <mergeCell ref="B13:B16"/>
    <mergeCell ref="C13:C16"/>
    <mergeCell ref="D13:G13"/>
    <mergeCell ref="H13:I13"/>
    <mergeCell ref="J13:J16"/>
    <mergeCell ref="K13:L14"/>
    <mergeCell ref="W13:W16"/>
    <mergeCell ref="D14:G14"/>
    <mergeCell ref="H14:I14"/>
    <mergeCell ref="D15:D16"/>
    <mergeCell ref="E15:E16"/>
    <mergeCell ref="F15:F16"/>
    <mergeCell ref="G17:G20"/>
    <mergeCell ref="P15:P16"/>
    <mergeCell ref="H16:I16"/>
    <mergeCell ref="H22:I22"/>
    <mergeCell ref="H17:I17"/>
    <mergeCell ref="H18:I18"/>
    <mergeCell ref="H19:I19"/>
    <mergeCell ref="H20:I20"/>
    <mergeCell ref="J17:J18"/>
    <mergeCell ref="G15:G16"/>
    <mergeCell ref="H15:I15"/>
    <mergeCell ref="K15:K16"/>
    <mergeCell ref="L15:L16"/>
    <mergeCell ref="M15:M16"/>
    <mergeCell ref="N15:N16"/>
    <mergeCell ref="B17:B20"/>
    <mergeCell ref="C17:C20"/>
    <mergeCell ref="D17:D20"/>
    <mergeCell ref="E17:E20"/>
    <mergeCell ref="F17:F20"/>
    <mergeCell ref="E21:E23"/>
    <mergeCell ref="D21:D23"/>
    <mergeCell ref="C21:C23"/>
    <mergeCell ref="B21:B23"/>
    <mergeCell ref="H24:I24"/>
    <mergeCell ref="B24:B25"/>
    <mergeCell ref="C24:C25"/>
    <mergeCell ref="D24:D25"/>
    <mergeCell ref="E24:E25"/>
    <mergeCell ref="H21:I21"/>
    <mergeCell ref="H23:I23"/>
    <mergeCell ref="G21:G23"/>
    <mergeCell ref="F21:F23"/>
    <mergeCell ref="F24:F25"/>
    <mergeCell ref="G24:G25"/>
    <mergeCell ref="H25:I25"/>
    <mergeCell ref="H26:I26"/>
    <mergeCell ref="H27:I27"/>
    <mergeCell ref="B26:B27"/>
    <mergeCell ref="C26:C27"/>
    <mergeCell ref="D26:D27"/>
    <mergeCell ref="E26:E27"/>
    <mergeCell ref="F26:F27"/>
    <mergeCell ref="G26:G27"/>
    <mergeCell ref="W17:W20"/>
    <mergeCell ref="V21:V23"/>
    <mergeCell ref="W21:W23"/>
    <mergeCell ref="T17:U20"/>
    <mergeCell ref="T21:U23"/>
    <mergeCell ref="W24:W25"/>
    <mergeCell ref="V26:V27"/>
    <mergeCell ref="W26:W27"/>
    <mergeCell ref="T24:U25"/>
    <mergeCell ref="T26:U27"/>
    <mergeCell ref="V13:V16"/>
    <mergeCell ref="Q15:Q16"/>
    <mergeCell ref="O15:O16"/>
    <mergeCell ref="T28:V28"/>
    <mergeCell ref="V24:V25"/>
    <mergeCell ref="V17:V20"/>
    <mergeCell ref="M13:Q14"/>
    <mergeCell ref="R13:R16"/>
    <mergeCell ref="S13:S16"/>
    <mergeCell ref="T13:U1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W28"/>
  <sheetViews>
    <sheetView zoomScale="70" zoomScaleNormal="70" workbookViewId="0">
      <selection activeCell="B3" sqref="B3:W6"/>
    </sheetView>
  </sheetViews>
  <sheetFormatPr baseColWidth="10" defaultRowHeight="12.75" x14ac:dyDescent="0.2"/>
  <cols>
    <col min="1" max="1" width="14.28515625" style="98" customWidth="1"/>
    <col min="2" max="2" width="20" style="1" customWidth="1"/>
    <col min="3" max="3" width="26" style="1" customWidth="1"/>
    <col min="4" max="7" width="8.85546875" style="1" customWidth="1"/>
    <col min="8" max="9" width="0" style="1" hidden="1" customWidth="1"/>
    <col min="10" max="10" width="20.28515625" style="1" hidden="1" customWidth="1"/>
    <col min="11" max="12" width="0" style="1" hidden="1" customWidth="1"/>
    <col min="13" max="13" width="14.85546875" style="1" hidden="1" customWidth="1"/>
    <col min="14" max="14" width="13" style="1" hidden="1" customWidth="1"/>
    <col min="15" max="15" width="14.85546875" style="1" hidden="1" customWidth="1"/>
    <col min="16" max="16" width="12.85546875" style="1" hidden="1" customWidth="1"/>
    <col min="17" max="17" width="0" style="1" hidden="1" customWidth="1"/>
    <col min="18" max="18" width="38.85546875" style="1" hidden="1" customWidth="1"/>
    <col min="19" max="19" width="57.7109375" style="1" hidden="1" customWidth="1"/>
    <col min="20" max="22" width="0" style="1" hidden="1" customWidth="1"/>
    <col min="23" max="23" width="20" style="19" customWidth="1"/>
    <col min="24" max="16384" width="11.42578125" style="1"/>
  </cols>
  <sheetData>
    <row r="2" spans="1:23" ht="13.5" thickBot="1" x14ac:dyDescent="0.25"/>
    <row r="3" spans="1:23" ht="15" customHeight="1" x14ac:dyDescent="0.2">
      <c r="B3" s="280" t="s">
        <v>185</v>
      </c>
      <c r="C3" s="281"/>
      <c r="D3" s="281"/>
      <c r="E3" s="281"/>
      <c r="F3" s="281"/>
      <c r="G3" s="281"/>
      <c r="H3" s="281"/>
      <c r="I3" s="281"/>
      <c r="J3" s="281"/>
      <c r="K3" s="281"/>
      <c r="L3" s="281"/>
      <c r="M3" s="281"/>
      <c r="N3" s="281"/>
      <c r="O3" s="281"/>
      <c r="P3" s="281"/>
      <c r="Q3" s="281"/>
      <c r="R3" s="281"/>
      <c r="S3" s="281"/>
      <c r="T3" s="281"/>
      <c r="U3" s="281"/>
      <c r="V3" s="281"/>
      <c r="W3" s="282"/>
    </row>
    <row r="4" spans="1:23" x14ac:dyDescent="0.2">
      <c r="B4" s="275"/>
      <c r="C4" s="276"/>
      <c r="D4" s="276"/>
      <c r="E4" s="276"/>
      <c r="F4" s="276"/>
      <c r="G4" s="276"/>
      <c r="H4" s="276"/>
      <c r="I4" s="276"/>
      <c r="J4" s="276"/>
      <c r="K4" s="276"/>
      <c r="L4" s="276"/>
      <c r="M4" s="276"/>
      <c r="N4" s="276"/>
      <c r="O4" s="276"/>
      <c r="P4" s="276"/>
      <c r="Q4" s="276"/>
      <c r="R4" s="276"/>
      <c r="S4" s="276"/>
      <c r="T4" s="276"/>
      <c r="U4" s="276"/>
      <c r="V4" s="276"/>
      <c r="W4" s="283"/>
    </row>
    <row r="5" spans="1:23" x14ac:dyDescent="0.2">
      <c r="B5" s="275"/>
      <c r="C5" s="276"/>
      <c r="D5" s="276"/>
      <c r="E5" s="276"/>
      <c r="F5" s="276"/>
      <c r="G5" s="276"/>
      <c r="H5" s="276"/>
      <c r="I5" s="276"/>
      <c r="J5" s="276"/>
      <c r="K5" s="276"/>
      <c r="L5" s="276"/>
      <c r="M5" s="276"/>
      <c r="N5" s="276"/>
      <c r="O5" s="276"/>
      <c r="P5" s="276"/>
      <c r="Q5" s="276"/>
      <c r="R5" s="276"/>
      <c r="S5" s="276"/>
      <c r="T5" s="276"/>
      <c r="U5" s="276"/>
      <c r="V5" s="276"/>
      <c r="W5" s="283"/>
    </row>
    <row r="6" spans="1:23" ht="13.5" thickBot="1" x14ac:dyDescent="0.25">
      <c r="B6" s="284"/>
      <c r="C6" s="285"/>
      <c r="D6" s="285"/>
      <c r="E6" s="285"/>
      <c r="F6" s="285"/>
      <c r="G6" s="285"/>
      <c r="H6" s="285"/>
      <c r="I6" s="285"/>
      <c r="J6" s="285"/>
      <c r="K6" s="285"/>
      <c r="L6" s="285"/>
      <c r="M6" s="285"/>
      <c r="N6" s="285"/>
      <c r="O6" s="285"/>
      <c r="P6" s="285"/>
      <c r="Q6" s="285"/>
      <c r="R6" s="285"/>
      <c r="S6" s="285"/>
      <c r="T6" s="285"/>
      <c r="U6" s="285"/>
      <c r="V6" s="285"/>
      <c r="W6" s="286"/>
    </row>
    <row r="7" spans="1:23" x14ac:dyDescent="0.2">
      <c r="B7" s="38"/>
      <c r="C7" s="20"/>
      <c r="D7" s="20"/>
      <c r="E7" s="20"/>
      <c r="F7" s="20"/>
      <c r="G7" s="20"/>
      <c r="H7" s="20"/>
      <c r="I7" s="20"/>
      <c r="J7" s="20"/>
      <c r="K7" s="20"/>
      <c r="L7" s="20"/>
      <c r="M7" s="20"/>
      <c r="N7" s="20"/>
      <c r="O7" s="20"/>
      <c r="P7" s="20"/>
      <c r="Q7" s="20"/>
      <c r="R7" s="20"/>
      <c r="S7" s="20"/>
      <c r="T7" s="20"/>
      <c r="U7" s="287"/>
      <c r="V7" s="287"/>
      <c r="W7" s="39"/>
    </row>
    <row r="8" spans="1:23" ht="15.75" x14ac:dyDescent="0.2">
      <c r="B8" s="275" t="s">
        <v>145</v>
      </c>
      <c r="C8" s="276"/>
      <c r="D8" s="290" t="s">
        <v>148</v>
      </c>
      <c r="E8" s="290"/>
      <c r="F8" s="290"/>
      <c r="G8" s="290"/>
      <c r="H8" s="290"/>
      <c r="I8" s="290"/>
      <c r="J8" s="290"/>
      <c r="K8" s="30"/>
      <c r="L8" s="30"/>
      <c r="M8" s="30"/>
      <c r="N8" s="29"/>
      <c r="O8" s="29"/>
      <c r="P8" s="277" t="s">
        <v>0</v>
      </c>
      <c r="Q8" s="277"/>
      <c r="R8" s="288">
        <v>42369</v>
      </c>
      <c r="S8" s="289"/>
      <c r="T8" s="29"/>
      <c r="U8" s="279"/>
      <c r="V8" s="279"/>
      <c r="W8" s="40"/>
    </row>
    <row r="9" spans="1:23" x14ac:dyDescent="0.2">
      <c r="B9" s="275" t="s">
        <v>1</v>
      </c>
      <c r="C9" s="276"/>
      <c r="D9" s="291" t="s">
        <v>149</v>
      </c>
      <c r="E9" s="291"/>
      <c r="F9" s="291"/>
      <c r="G9" s="291"/>
      <c r="H9" s="291"/>
      <c r="I9" s="291"/>
      <c r="J9" s="291"/>
      <c r="K9" s="30"/>
      <c r="L9" s="30"/>
      <c r="M9" s="30"/>
      <c r="N9" s="29"/>
      <c r="O9" s="29"/>
      <c r="P9" s="277" t="s">
        <v>2</v>
      </c>
      <c r="Q9" s="277"/>
      <c r="R9" s="374">
        <v>2015</v>
      </c>
      <c r="S9" s="374"/>
      <c r="T9" s="29"/>
      <c r="U9" s="279"/>
      <c r="V9" s="279"/>
      <c r="W9" s="40"/>
    </row>
    <row r="10" spans="1:23" x14ac:dyDescent="0.2">
      <c r="B10" s="41"/>
      <c r="C10" s="29"/>
      <c r="D10" s="29"/>
      <c r="E10" s="29"/>
      <c r="F10" s="29"/>
      <c r="G10" s="29"/>
      <c r="H10" s="29"/>
      <c r="I10" s="29"/>
      <c r="J10" s="29"/>
      <c r="K10" s="29"/>
      <c r="L10" s="29"/>
      <c r="M10" s="29"/>
      <c r="N10" s="29"/>
      <c r="O10" s="29"/>
      <c r="P10" s="29"/>
      <c r="Q10" s="29"/>
      <c r="R10" s="21"/>
      <c r="S10" s="21"/>
      <c r="T10" s="29"/>
      <c r="U10" s="279"/>
      <c r="V10" s="279"/>
      <c r="W10" s="40"/>
    </row>
    <row r="11" spans="1:23" s="8" customFormat="1" ht="28.5" customHeight="1" x14ac:dyDescent="0.2">
      <c r="A11" s="102"/>
      <c r="B11" s="267" t="s">
        <v>94</v>
      </c>
      <c r="C11" s="268"/>
      <c r="D11" s="269" t="s">
        <v>95</v>
      </c>
      <c r="E11" s="269"/>
      <c r="F11" s="269"/>
      <c r="G11" s="269"/>
      <c r="H11" s="269"/>
      <c r="I11" s="269"/>
      <c r="J11" s="269"/>
      <c r="K11" s="269"/>
      <c r="L11" s="269"/>
      <c r="M11" s="269"/>
      <c r="N11" s="269"/>
      <c r="O11" s="269"/>
      <c r="P11" s="269"/>
      <c r="Q11" s="269"/>
      <c r="R11" s="269"/>
      <c r="S11" s="269"/>
      <c r="T11" s="269"/>
      <c r="U11" s="269"/>
      <c r="V11" s="269"/>
      <c r="W11" s="270"/>
    </row>
    <row r="12" spans="1:23" ht="71.25" customHeight="1" x14ac:dyDescent="0.2">
      <c r="B12" s="457" t="s">
        <v>3</v>
      </c>
      <c r="C12" s="458"/>
      <c r="D12" s="459" t="s">
        <v>127</v>
      </c>
      <c r="E12" s="459"/>
      <c r="F12" s="459"/>
      <c r="G12" s="459"/>
      <c r="H12" s="459"/>
      <c r="I12" s="459"/>
      <c r="J12" s="459"/>
      <c r="K12" s="459"/>
      <c r="L12" s="459"/>
      <c r="M12" s="459"/>
      <c r="N12" s="459"/>
      <c r="O12" s="459"/>
      <c r="P12" s="459"/>
      <c r="Q12" s="459"/>
      <c r="R12" s="459"/>
      <c r="S12" s="459"/>
      <c r="T12" s="459"/>
      <c r="U12" s="459"/>
      <c r="V12" s="459"/>
      <c r="W12" s="460"/>
    </row>
    <row r="13" spans="1:23" s="26" customFormat="1" ht="25.5" customHeight="1" x14ac:dyDescent="0.25">
      <c r="A13" s="103"/>
      <c r="B13" s="461" t="s">
        <v>4</v>
      </c>
      <c r="C13" s="295" t="s">
        <v>5</v>
      </c>
      <c r="D13" s="301" t="s">
        <v>6</v>
      </c>
      <c r="E13" s="302"/>
      <c r="F13" s="302"/>
      <c r="G13" s="303"/>
      <c r="H13" s="301" t="s">
        <v>7</v>
      </c>
      <c r="I13" s="303"/>
      <c r="J13" s="295" t="s">
        <v>9</v>
      </c>
      <c r="K13" s="301" t="s">
        <v>10</v>
      </c>
      <c r="L13" s="303"/>
      <c r="M13" s="301" t="s">
        <v>11</v>
      </c>
      <c r="N13" s="302"/>
      <c r="O13" s="302"/>
      <c r="P13" s="302"/>
      <c r="Q13" s="303"/>
      <c r="R13" s="295" t="s">
        <v>12</v>
      </c>
      <c r="S13" s="295" t="s">
        <v>13</v>
      </c>
      <c r="T13" s="308" t="s">
        <v>14</v>
      </c>
      <c r="U13" s="309"/>
      <c r="V13" s="292" t="s">
        <v>144</v>
      </c>
      <c r="W13" s="369" t="s">
        <v>15</v>
      </c>
    </row>
    <row r="14" spans="1:23" s="26" customFormat="1" ht="15" customHeight="1" x14ac:dyDescent="0.25">
      <c r="A14" s="103"/>
      <c r="B14" s="462"/>
      <c r="C14" s="307"/>
      <c r="D14" s="304" t="s">
        <v>146</v>
      </c>
      <c r="E14" s="305"/>
      <c r="F14" s="305"/>
      <c r="G14" s="306"/>
      <c r="H14" s="371"/>
      <c r="I14" s="372"/>
      <c r="J14" s="307"/>
      <c r="K14" s="304"/>
      <c r="L14" s="306"/>
      <c r="M14" s="304"/>
      <c r="N14" s="305"/>
      <c r="O14" s="305"/>
      <c r="P14" s="305"/>
      <c r="Q14" s="306"/>
      <c r="R14" s="307"/>
      <c r="S14" s="307"/>
      <c r="T14" s="310"/>
      <c r="U14" s="311"/>
      <c r="V14" s="293"/>
      <c r="W14" s="370"/>
    </row>
    <row r="15" spans="1:23" s="26" customFormat="1" ht="39" customHeight="1" x14ac:dyDescent="0.25">
      <c r="A15" s="103"/>
      <c r="B15" s="462"/>
      <c r="C15" s="307"/>
      <c r="D15" s="359" t="s">
        <v>16</v>
      </c>
      <c r="E15" s="359" t="s">
        <v>17</v>
      </c>
      <c r="F15" s="359" t="s">
        <v>18</v>
      </c>
      <c r="G15" s="359" t="s">
        <v>19</v>
      </c>
      <c r="H15" s="371"/>
      <c r="I15" s="372"/>
      <c r="J15" s="307"/>
      <c r="K15" s="295" t="s">
        <v>20</v>
      </c>
      <c r="L15" s="295" t="s">
        <v>21</v>
      </c>
      <c r="M15" s="295" t="s">
        <v>22</v>
      </c>
      <c r="N15" s="295" t="s">
        <v>23</v>
      </c>
      <c r="O15" s="295" t="s">
        <v>122</v>
      </c>
      <c r="P15" s="292" t="s">
        <v>26</v>
      </c>
      <c r="Q15" s="295" t="s">
        <v>27</v>
      </c>
      <c r="R15" s="307"/>
      <c r="S15" s="307"/>
      <c r="T15" s="310"/>
      <c r="U15" s="311"/>
      <c r="V15" s="293"/>
      <c r="W15" s="370"/>
    </row>
    <row r="16" spans="1:23" s="26" customFormat="1" ht="15.75" customHeight="1" thickBot="1" x14ac:dyDescent="0.3">
      <c r="A16" s="104"/>
      <c r="B16" s="462"/>
      <c r="C16" s="307"/>
      <c r="D16" s="360"/>
      <c r="E16" s="360"/>
      <c r="F16" s="360"/>
      <c r="G16" s="360"/>
      <c r="H16" s="463"/>
      <c r="I16" s="464"/>
      <c r="J16" s="307"/>
      <c r="K16" s="307"/>
      <c r="L16" s="307"/>
      <c r="M16" s="307"/>
      <c r="N16" s="307"/>
      <c r="O16" s="307"/>
      <c r="P16" s="293"/>
      <c r="Q16" s="307"/>
      <c r="R16" s="307"/>
      <c r="S16" s="307"/>
      <c r="T16" s="310"/>
      <c r="U16" s="311"/>
      <c r="V16" s="294"/>
      <c r="W16" s="370"/>
    </row>
    <row r="17" spans="1:23" s="2" customFormat="1" ht="47.25" customHeight="1" x14ac:dyDescent="0.2">
      <c r="A17" s="105"/>
      <c r="B17" s="418" t="s">
        <v>96</v>
      </c>
      <c r="C17" s="375" t="s">
        <v>97</v>
      </c>
      <c r="D17" s="422">
        <v>25</v>
      </c>
      <c r="E17" s="422">
        <v>50</v>
      </c>
      <c r="F17" s="422">
        <v>75</v>
      </c>
      <c r="G17" s="422">
        <v>100</v>
      </c>
      <c r="H17" s="430" t="s">
        <v>98</v>
      </c>
      <c r="I17" s="431"/>
      <c r="J17" s="92" t="s">
        <v>99</v>
      </c>
      <c r="K17" s="160">
        <v>42005</v>
      </c>
      <c r="L17" s="160">
        <v>42339</v>
      </c>
      <c r="M17" s="161" t="s">
        <v>152</v>
      </c>
      <c r="N17" s="161" t="s">
        <v>152</v>
      </c>
      <c r="O17" s="161" t="s">
        <v>152</v>
      </c>
      <c r="P17" s="161" t="s">
        <v>152</v>
      </c>
      <c r="Q17" s="161" t="s">
        <v>152</v>
      </c>
      <c r="R17" s="375" t="s">
        <v>175</v>
      </c>
      <c r="S17" s="162" t="s">
        <v>152</v>
      </c>
      <c r="T17" s="386">
        <f>G17</f>
        <v>100</v>
      </c>
      <c r="U17" s="387"/>
      <c r="V17" s="392">
        <v>0.2</v>
      </c>
      <c r="W17" s="397">
        <f>T17*V17</f>
        <v>20</v>
      </c>
    </row>
    <row r="18" spans="1:23" s="2" customFormat="1" ht="84" customHeight="1" thickBot="1" x14ac:dyDescent="0.25">
      <c r="A18" s="98"/>
      <c r="B18" s="420"/>
      <c r="C18" s="376"/>
      <c r="D18" s="424"/>
      <c r="E18" s="424"/>
      <c r="F18" s="424"/>
      <c r="G18" s="424"/>
      <c r="H18" s="432"/>
      <c r="I18" s="433"/>
      <c r="J18" s="96" t="s">
        <v>100</v>
      </c>
      <c r="K18" s="163">
        <v>42005</v>
      </c>
      <c r="L18" s="163">
        <v>42339</v>
      </c>
      <c r="M18" s="158" t="s">
        <v>152</v>
      </c>
      <c r="N18" s="158" t="s">
        <v>152</v>
      </c>
      <c r="O18" s="158" t="s">
        <v>152</v>
      </c>
      <c r="P18" s="158" t="s">
        <v>152</v>
      </c>
      <c r="Q18" s="158" t="s">
        <v>152</v>
      </c>
      <c r="R18" s="376"/>
      <c r="S18" s="164" t="s">
        <v>152</v>
      </c>
      <c r="T18" s="390"/>
      <c r="U18" s="391"/>
      <c r="V18" s="394"/>
      <c r="W18" s="399"/>
    </row>
    <row r="19" spans="1:23" s="2" customFormat="1" ht="50.25" customHeight="1" x14ac:dyDescent="0.2">
      <c r="A19" s="98"/>
      <c r="B19" s="434" t="s">
        <v>101</v>
      </c>
      <c r="C19" s="437" t="s">
        <v>102</v>
      </c>
      <c r="D19" s="446">
        <v>87</v>
      </c>
      <c r="E19" s="446">
        <v>70</v>
      </c>
      <c r="F19" s="446">
        <v>73</v>
      </c>
      <c r="G19" s="446">
        <v>100</v>
      </c>
      <c r="H19" s="440" t="s">
        <v>103</v>
      </c>
      <c r="I19" s="441"/>
      <c r="J19" s="92" t="s">
        <v>104</v>
      </c>
      <c r="K19" s="93">
        <v>42005</v>
      </c>
      <c r="L19" s="93">
        <v>42339</v>
      </c>
      <c r="M19" s="84" t="s">
        <v>152</v>
      </c>
      <c r="N19" s="84" t="s">
        <v>152</v>
      </c>
      <c r="O19" s="84" t="s">
        <v>152</v>
      </c>
      <c r="P19" s="84" t="s">
        <v>152</v>
      </c>
      <c r="Q19" s="84" t="s">
        <v>152</v>
      </c>
      <c r="R19" s="377" t="s">
        <v>179</v>
      </c>
      <c r="S19" s="22" t="s">
        <v>152</v>
      </c>
      <c r="T19" s="400">
        <f>G19</f>
        <v>100</v>
      </c>
      <c r="U19" s="401"/>
      <c r="V19" s="406">
        <v>0.2</v>
      </c>
      <c r="W19" s="395">
        <f>T19*V19</f>
        <v>20</v>
      </c>
    </row>
    <row r="20" spans="1:23" s="2" customFormat="1" ht="65.25" customHeight="1" x14ac:dyDescent="0.2">
      <c r="A20" s="99"/>
      <c r="B20" s="435"/>
      <c r="C20" s="438"/>
      <c r="D20" s="447"/>
      <c r="E20" s="447"/>
      <c r="F20" s="447"/>
      <c r="G20" s="447"/>
      <c r="H20" s="442"/>
      <c r="I20" s="443"/>
      <c r="J20" s="64" t="s">
        <v>105</v>
      </c>
      <c r="K20" s="94">
        <v>42005</v>
      </c>
      <c r="L20" s="94">
        <v>42339</v>
      </c>
      <c r="M20" s="95" t="s">
        <v>152</v>
      </c>
      <c r="N20" s="95" t="s">
        <v>152</v>
      </c>
      <c r="O20" s="95" t="s">
        <v>152</v>
      </c>
      <c r="P20" s="95" t="s">
        <v>152</v>
      </c>
      <c r="Q20" s="95" t="s">
        <v>152</v>
      </c>
      <c r="R20" s="378"/>
      <c r="S20" s="3" t="s">
        <v>152</v>
      </c>
      <c r="T20" s="402"/>
      <c r="U20" s="403"/>
      <c r="V20" s="407"/>
      <c r="W20" s="409"/>
    </row>
    <row r="21" spans="1:23" s="2" customFormat="1" ht="152.25" customHeight="1" thickBot="1" x14ac:dyDescent="0.25">
      <c r="A21" s="98"/>
      <c r="B21" s="436"/>
      <c r="C21" s="439"/>
      <c r="D21" s="448"/>
      <c r="E21" s="448"/>
      <c r="F21" s="448"/>
      <c r="G21" s="448"/>
      <c r="H21" s="444"/>
      <c r="I21" s="445"/>
      <c r="J21" s="96" t="s">
        <v>106</v>
      </c>
      <c r="K21" s="97">
        <v>42005</v>
      </c>
      <c r="L21" s="97">
        <v>42339</v>
      </c>
      <c r="M21" s="141">
        <v>20000000</v>
      </c>
      <c r="N21" s="130">
        <v>0</v>
      </c>
      <c r="O21" s="130" t="s">
        <v>152</v>
      </c>
      <c r="P21" s="141">
        <v>20000000</v>
      </c>
      <c r="Q21" s="130">
        <v>0</v>
      </c>
      <c r="R21" s="379"/>
      <c r="S21" s="24" t="s">
        <v>152</v>
      </c>
      <c r="T21" s="404"/>
      <c r="U21" s="405"/>
      <c r="V21" s="408"/>
      <c r="W21" s="396"/>
    </row>
    <row r="22" spans="1:23" s="2" customFormat="1" ht="409.5" customHeight="1" thickBot="1" x14ac:dyDescent="0.25">
      <c r="A22" s="106"/>
      <c r="B22" s="178" t="s">
        <v>107</v>
      </c>
      <c r="C22" s="179" t="s">
        <v>108</v>
      </c>
      <c r="D22" s="180">
        <v>20</v>
      </c>
      <c r="E22" s="180">
        <v>55</v>
      </c>
      <c r="F22" s="180">
        <v>60</v>
      </c>
      <c r="G22" s="180">
        <v>69</v>
      </c>
      <c r="H22" s="453" t="s">
        <v>109</v>
      </c>
      <c r="I22" s="453"/>
      <c r="J22" s="179" t="s">
        <v>110</v>
      </c>
      <c r="K22" s="181">
        <v>42005</v>
      </c>
      <c r="L22" s="181">
        <v>42339</v>
      </c>
      <c r="M22" s="182" t="s">
        <v>156</v>
      </c>
      <c r="N22" s="182" t="s">
        <v>152</v>
      </c>
      <c r="O22" s="182" t="s">
        <v>152</v>
      </c>
      <c r="P22" s="182" t="s">
        <v>152</v>
      </c>
      <c r="Q22" s="182" t="s">
        <v>152</v>
      </c>
      <c r="R22" s="183" t="s">
        <v>165</v>
      </c>
      <c r="S22" s="183" t="s">
        <v>176</v>
      </c>
      <c r="T22" s="410">
        <f>G22</f>
        <v>69</v>
      </c>
      <c r="U22" s="411"/>
      <c r="V22" s="184">
        <v>0.2</v>
      </c>
      <c r="W22" s="185">
        <f>T22*V22</f>
        <v>13.8</v>
      </c>
    </row>
    <row r="23" spans="1:23" s="2" customFormat="1" ht="81" customHeight="1" x14ac:dyDescent="0.2">
      <c r="A23" s="99"/>
      <c r="B23" s="449" t="s">
        <v>111</v>
      </c>
      <c r="C23" s="380" t="s">
        <v>112</v>
      </c>
      <c r="D23" s="451">
        <v>25</v>
      </c>
      <c r="E23" s="451">
        <v>50</v>
      </c>
      <c r="F23" s="451">
        <v>65</v>
      </c>
      <c r="G23" s="428">
        <v>100</v>
      </c>
      <c r="H23" s="382" t="s">
        <v>113</v>
      </c>
      <c r="I23" s="382"/>
      <c r="J23" s="384" t="s">
        <v>115</v>
      </c>
      <c r="K23" s="16">
        <v>42005</v>
      </c>
      <c r="L23" s="16">
        <v>42339</v>
      </c>
      <c r="M23" s="168">
        <v>5416000000</v>
      </c>
      <c r="N23" s="168">
        <v>5124000000</v>
      </c>
      <c r="O23" s="161" t="s">
        <v>152</v>
      </c>
      <c r="P23" s="168">
        <v>6840224039</v>
      </c>
      <c r="Q23" s="169">
        <f>+N23/M23</f>
        <v>0.94608567208271788</v>
      </c>
      <c r="R23" s="380" t="s">
        <v>180</v>
      </c>
      <c r="S23" s="22"/>
      <c r="T23" s="400">
        <f>G23</f>
        <v>100</v>
      </c>
      <c r="U23" s="401"/>
      <c r="V23" s="406">
        <v>0.2</v>
      </c>
      <c r="W23" s="395">
        <f>T23*V23</f>
        <v>20</v>
      </c>
    </row>
    <row r="24" spans="1:23" s="2" customFormat="1" ht="83.25" customHeight="1" thickBot="1" x14ac:dyDescent="0.25">
      <c r="A24" s="98"/>
      <c r="B24" s="450"/>
      <c r="C24" s="381"/>
      <c r="D24" s="452"/>
      <c r="E24" s="452"/>
      <c r="F24" s="452"/>
      <c r="G24" s="429"/>
      <c r="H24" s="383" t="s">
        <v>114</v>
      </c>
      <c r="I24" s="383"/>
      <c r="J24" s="385"/>
      <c r="K24" s="17">
        <v>42005</v>
      </c>
      <c r="L24" s="17">
        <v>42339</v>
      </c>
      <c r="M24" s="23" t="s">
        <v>152</v>
      </c>
      <c r="N24" s="23" t="s">
        <v>152</v>
      </c>
      <c r="O24" s="23" t="s">
        <v>152</v>
      </c>
      <c r="P24" s="23" t="s">
        <v>152</v>
      </c>
      <c r="Q24" s="23" t="s">
        <v>152</v>
      </c>
      <c r="R24" s="381"/>
      <c r="S24" s="24"/>
      <c r="T24" s="404"/>
      <c r="U24" s="405"/>
      <c r="V24" s="408"/>
      <c r="W24" s="396"/>
    </row>
    <row r="25" spans="1:23" s="2" customFormat="1" ht="44.25" customHeight="1" x14ac:dyDescent="0.2">
      <c r="A25" s="99"/>
      <c r="B25" s="418" t="s">
        <v>116</v>
      </c>
      <c r="C25" s="375" t="s">
        <v>117</v>
      </c>
      <c r="D25" s="422">
        <v>25</v>
      </c>
      <c r="E25" s="422">
        <v>50</v>
      </c>
      <c r="F25" s="422">
        <v>75</v>
      </c>
      <c r="G25" s="425">
        <v>100</v>
      </c>
      <c r="H25" s="412" t="s">
        <v>118</v>
      </c>
      <c r="I25" s="412"/>
      <c r="J25" s="415" t="s">
        <v>121</v>
      </c>
      <c r="K25" s="160">
        <v>42005</v>
      </c>
      <c r="L25" s="160">
        <v>42339</v>
      </c>
      <c r="M25" s="161" t="s">
        <v>152</v>
      </c>
      <c r="N25" s="161" t="s">
        <v>152</v>
      </c>
      <c r="O25" s="161" t="s">
        <v>152</v>
      </c>
      <c r="P25" s="161" t="s">
        <v>152</v>
      </c>
      <c r="Q25" s="161" t="s">
        <v>152</v>
      </c>
      <c r="R25" s="173" t="s">
        <v>160</v>
      </c>
      <c r="S25" s="162"/>
      <c r="T25" s="386">
        <f>G25</f>
        <v>100</v>
      </c>
      <c r="U25" s="387"/>
      <c r="V25" s="392">
        <v>0.2</v>
      </c>
      <c r="W25" s="397">
        <f>T25*V25</f>
        <v>20</v>
      </c>
    </row>
    <row r="26" spans="1:23" s="2" customFormat="1" ht="30.75" customHeight="1" x14ac:dyDescent="0.2">
      <c r="A26" s="98"/>
      <c r="B26" s="419"/>
      <c r="C26" s="421"/>
      <c r="D26" s="423"/>
      <c r="E26" s="423"/>
      <c r="F26" s="423"/>
      <c r="G26" s="426"/>
      <c r="H26" s="413" t="s">
        <v>119</v>
      </c>
      <c r="I26" s="413"/>
      <c r="J26" s="416"/>
      <c r="K26" s="152">
        <v>42005</v>
      </c>
      <c r="L26" s="152">
        <v>42339</v>
      </c>
      <c r="M26" s="158" t="s">
        <v>152</v>
      </c>
      <c r="N26" s="158" t="s">
        <v>152</v>
      </c>
      <c r="O26" s="158" t="s">
        <v>152</v>
      </c>
      <c r="P26" s="158" t="s">
        <v>152</v>
      </c>
      <c r="Q26" s="158" t="s">
        <v>152</v>
      </c>
      <c r="R26" s="174" t="s">
        <v>160</v>
      </c>
      <c r="S26" s="155"/>
      <c r="T26" s="388"/>
      <c r="U26" s="389"/>
      <c r="V26" s="393"/>
      <c r="W26" s="398"/>
    </row>
    <row r="27" spans="1:23" s="2" customFormat="1" ht="66.75" customHeight="1" thickBot="1" x14ac:dyDescent="0.25">
      <c r="A27" s="98"/>
      <c r="B27" s="420"/>
      <c r="C27" s="376"/>
      <c r="D27" s="424"/>
      <c r="E27" s="424"/>
      <c r="F27" s="424"/>
      <c r="G27" s="427"/>
      <c r="H27" s="414" t="s">
        <v>120</v>
      </c>
      <c r="I27" s="414"/>
      <c r="J27" s="417"/>
      <c r="K27" s="163">
        <v>42005</v>
      </c>
      <c r="L27" s="163">
        <v>42339</v>
      </c>
      <c r="M27" s="170" t="s">
        <v>152</v>
      </c>
      <c r="N27" s="170" t="s">
        <v>152</v>
      </c>
      <c r="O27" s="170" t="s">
        <v>152</v>
      </c>
      <c r="P27" s="170" t="s">
        <v>152</v>
      </c>
      <c r="Q27" s="170" t="s">
        <v>152</v>
      </c>
      <c r="R27" s="175" t="s">
        <v>159</v>
      </c>
      <c r="S27" s="164"/>
      <c r="T27" s="390"/>
      <c r="U27" s="391"/>
      <c r="V27" s="394"/>
      <c r="W27" s="399"/>
    </row>
    <row r="28" spans="1:23" ht="45" customHeight="1" thickBot="1" x14ac:dyDescent="0.25">
      <c r="B28" s="47"/>
      <c r="C28" s="48"/>
      <c r="D28" s="48"/>
      <c r="E28" s="48"/>
      <c r="F28" s="48"/>
      <c r="G28" s="48"/>
      <c r="H28" s="48"/>
      <c r="I28" s="48"/>
      <c r="J28" s="48"/>
      <c r="K28" s="48"/>
      <c r="L28" s="48"/>
      <c r="M28" s="48"/>
      <c r="N28" s="48"/>
      <c r="O28" s="48"/>
      <c r="P28" s="48"/>
      <c r="Q28" s="48"/>
      <c r="R28" s="48"/>
      <c r="S28" s="49"/>
      <c r="T28" s="454" t="s">
        <v>123</v>
      </c>
      <c r="U28" s="455"/>
      <c r="V28" s="456"/>
      <c r="W28" s="50">
        <f>W17+W19+W22+W23+W25</f>
        <v>93.8</v>
      </c>
    </row>
  </sheetData>
  <sheetProtection password="DCF9" sheet="1" objects="1" scenarios="1"/>
  <mergeCells count="92">
    <mergeCell ref="U10:V10"/>
    <mergeCell ref="U7:V7"/>
    <mergeCell ref="B8:C8"/>
    <mergeCell ref="P8:Q8"/>
    <mergeCell ref="R8:S8"/>
    <mergeCell ref="U8:V8"/>
    <mergeCell ref="B9:C9"/>
    <mergeCell ref="P9:Q9"/>
    <mergeCell ref="R9:S9"/>
    <mergeCell ref="U9:V9"/>
    <mergeCell ref="B11:C11"/>
    <mergeCell ref="D11:W11"/>
    <mergeCell ref="B12:C12"/>
    <mergeCell ref="D12:W12"/>
    <mergeCell ref="B13:B16"/>
    <mergeCell ref="C13:C16"/>
    <mergeCell ref="D13:G13"/>
    <mergeCell ref="D14:G14"/>
    <mergeCell ref="H13:I16"/>
    <mergeCell ref="V13:V16"/>
    <mergeCell ref="R13:R16"/>
    <mergeCell ref="T28:V28"/>
    <mergeCell ref="B3:W6"/>
    <mergeCell ref="B17:B18"/>
    <mergeCell ref="C17:C18"/>
    <mergeCell ref="D17:D18"/>
    <mergeCell ref="E17:E18"/>
    <mergeCell ref="F17:F18"/>
    <mergeCell ref="S13:S16"/>
    <mergeCell ref="T13:U16"/>
    <mergeCell ref="W13:W16"/>
    <mergeCell ref="D15:D16"/>
    <mergeCell ref="E15:E16"/>
    <mergeCell ref="F15:F16"/>
    <mergeCell ref="G15:G16"/>
    <mergeCell ref="K15:K16"/>
    <mergeCell ref="L15:L16"/>
    <mergeCell ref="G23:G24"/>
    <mergeCell ref="G17:G18"/>
    <mergeCell ref="H17:I18"/>
    <mergeCell ref="B19:B21"/>
    <mergeCell ref="C19:C21"/>
    <mergeCell ref="H19:I21"/>
    <mergeCell ref="D19:D21"/>
    <mergeCell ref="E19:E21"/>
    <mergeCell ref="F19:F21"/>
    <mergeCell ref="G19:G21"/>
    <mergeCell ref="B23:B24"/>
    <mergeCell ref="C23:C24"/>
    <mergeCell ref="D23:D24"/>
    <mergeCell ref="E23:E24"/>
    <mergeCell ref="F23:F24"/>
    <mergeCell ref="H22:I22"/>
    <mergeCell ref="H25:I25"/>
    <mergeCell ref="H26:I26"/>
    <mergeCell ref="H27:I27"/>
    <mergeCell ref="J25:J27"/>
    <mergeCell ref="B25:B27"/>
    <mergeCell ref="C25:C27"/>
    <mergeCell ref="D25:D27"/>
    <mergeCell ref="E25:E27"/>
    <mergeCell ref="F25:F27"/>
    <mergeCell ref="G25:G27"/>
    <mergeCell ref="T25:U27"/>
    <mergeCell ref="V25:V27"/>
    <mergeCell ref="W23:W24"/>
    <mergeCell ref="W25:W27"/>
    <mergeCell ref="T17:U18"/>
    <mergeCell ref="V17:V18"/>
    <mergeCell ref="W17:W18"/>
    <mergeCell ref="T19:U21"/>
    <mergeCell ref="V19:V21"/>
    <mergeCell ref="W19:W21"/>
    <mergeCell ref="T22:U22"/>
    <mergeCell ref="T23:U24"/>
    <mergeCell ref="V23:V24"/>
    <mergeCell ref="R17:R18"/>
    <mergeCell ref="R19:R21"/>
    <mergeCell ref="R23:R24"/>
    <mergeCell ref="D8:J8"/>
    <mergeCell ref="D9:J9"/>
    <mergeCell ref="H23:I23"/>
    <mergeCell ref="H24:I24"/>
    <mergeCell ref="J23:J24"/>
    <mergeCell ref="M15:M16"/>
    <mergeCell ref="J13:J16"/>
    <mergeCell ref="K13:L14"/>
    <mergeCell ref="M13:Q14"/>
    <mergeCell ref="N15:N16"/>
    <mergeCell ref="P15:P16"/>
    <mergeCell ref="Q15:Q16"/>
    <mergeCell ref="O15:O16"/>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2:Y21"/>
  <sheetViews>
    <sheetView zoomScale="90" zoomScaleNormal="90" workbookViewId="0">
      <selection activeCell="D9" sqref="D9:J9"/>
    </sheetView>
  </sheetViews>
  <sheetFormatPr baseColWidth="10" defaultRowHeight="12.75" x14ac:dyDescent="0.2"/>
  <cols>
    <col min="1" max="1" width="11.42578125" style="98"/>
    <col min="2" max="2" width="24.42578125" style="1" customWidth="1"/>
    <col min="3" max="3" width="21.140625" style="1" customWidth="1"/>
    <col min="4" max="4" width="5.85546875" style="1" customWidth="1"/>
    <col min="5" max="5" width="4.7109375" style="1" customWidth="1"/>
    <col min="6" max="7" width="5.42578125" style="1" customWidth="1"/>
    <col min="8" max="9" width="0" style="1" hidden="1" customWidth="1"/>
    <col min="10" max="10" width="15.140625" style="1" hidden="1" customWidth="1"/>
    <col min="11" max="12" width="0" style="1" hidden="1" customWidth="1"/>
    <col min="13" max="14" width="12.85546875" style="1" hidden="1" customWidth="1"/>
    <col min="15" max="16" width="13.85546875" style="1" hidden="1" customWidth="1"/>
    <col min="17" max="17" width="0" style="1" hidden="1" customWidth="1"/>
    <col min="18" max="18" width="58" style="1" hidden="1" customWidth="1"/>
    <col min="19" max="19" width="12.85546875" style="1" hidden="1" customWidth="1"/>
    <col min="20" max="22" width="0" style="1" hidden="1" customWidth="1"/>
    <col min="23" max="23" width="17" style="1" customWidth="1"/>
    <col min="24" max="24" width="11.42578125" style="1"/>
    <col min="25" max="25" width="13" style="1" bestFit="1" customWidth="1"/>
    <col min="26" max="26" width="11.42578125" style="1"/>
    <col min="27" max="27" width="12.7109375" style="1" bestFit="1" customWidth="1"/>
    <col min="28" max="16384" width="11.42578125" style="1"/>
  </cols>
  <sheetData>
    <row r="2" spans="2:25" ht="13.5" thickBot="1" x14ac:dyDescent="0.25"/>
    <row r="3" spans="2:25" ht="15" customHeight="1" x14ac:dyDescent="0.2">
      <c r="B3" s="280" t="s">
        <v>185</v>
      </c>
      <c r="C3" s="281"/>
      <c r="D3" s="281"/>
      <c r="E3" s="281"/>
      <c r="F3" s="281"/>
      <c r="G3" s="281"/>
      <c r="H3" s="281"/>
      <c r="I3" s="281"/>
      <c r="J3" s="281"/>
      <c r="K3" s="281"/>
      <c r="L3" s="281"/>
      <c r="M3" s="281"/>
      <c r="N3" s="281"/>
      <c r="O3" s="281"/>
      <c r="P3" s="281"/>
      <c r="Q3" s="281"/>
      <c r="R3" s="281"/>
      <c r="S3" s="281"/>
      <c r="T3" s="281"/>
      <c r="U3" s="281"/>
      <c r="V3" s="281"/>
      <c r="W3" s="282"/>
    </row>
    <row r="4" spans="2:25" x14ac:dyDescent="0.2">
      <c r="B4" s="275"/>
      <c r="C4" s="276"/>
      <c r="D4" s="276"/>
      <c r="E4" s="276"/>
      <c r="F4" s="276"/>
      <c r="G4" s="276"/>
      <c r="H4" s="276"/>
      <c r="I4" s="276"/>
      <c r="J4" s="276"/>
      <c r="K4" s="276"/>
      <c r="L4" s="276"/>
      <c r="M4" s="276"/>
      <c r="N4" s="276"/>
      <c r="O4" s="276"/>
      <c r="P4" s="276"/>
      <c r="Q4" s="276"/>
      <c r="R4" s="276"/>
      <c r="S4" s="276"/>
      <c r="T4" s="276"/>
      <c r="U4" s="276"/>
      <c r="V4" s="276"/>
      <c r="W4" s="283"/>
    </row>
    <row r="5" spans="2:25" x14ac:dyDescent="0.2">
      <c r="B5" s="275"/>
      <c r="C5" s="276"/>
      <c r="D5" s="276"/>
      <c r="E5" s="276"/>
      <c r="F5" s="276"/>
      <c r="G5" s="276"/>
      <c r="H5" s="276"/>
      <c r="I5" s="276"/>
      <c r="J5" s="276"/>
      <c r="K5" s="276"/>
      <c r="L5" s="276"/>
      <c r="M5" s="276"/>
      <c r="N5" s="276"/>
      <c r="O5" s="276"/>
      <c r="P5" s="276"/>
      <c r="Q5" s="276"/>
      <c r="R5" s="276"/>
      <c r="S5" s="276"/>
      <c r="T5" s="276"/>
      <c r="U5" s="276"/>
      <c r="V5" s="276"/>
      <c r="W5" s="283"/>
    </row>
    <row r="6" spans="2:25" ht="13.5" thickBot="1" x14ac:dyDescent="0.25">
      <c r="B6" s="284"/>
      <c r="C6" s="285"/>
      <c r="D6" s="285"/>
      <c r="E6" s="285"/>
      <c r="F6" s="285"/>
      <c r="G6" s="285"/>
      <c r="H6" s="285"/>
      <c r="I6" s="285"/>
      <c r="J6" s="285"/>
      <c r="K6" s="285"/>
      <c r="L6" s="285"/>
      <c r="M6" s="285"/>
      <c r="N6" s="285"/>
      <c r="O6" s="285"/>
      <c r="P6" s="285"/>
      <c r="Q6" s="285"/>
      <c r="R6" s="285"/>
      <c r="S6" s="285"/>
      <c r="T6" s="285"/>
      <c r="U6" s="285"/>
      <c r="V6" s="285"/>
      <c r="W6" s="286"/>
    </row>
    <row r="7" spans="2:25" x14ac:dyDescent="0.2">
      <c r="B7" s="38"/>
      <c r="C7" s="20"/>
      <c r="D7" s="20"/>
      <c r="E7" s="20"/>
      <c r="F7" s="20"/>
      <c r="G7" s="20"/>
      <c r="H7" s="20"/>
      <c r="I7" s="20"/>
      <c r="J7" s="20"/>
      <c r="K7" s="20"/>
      <c r="L7" s="20"/>
      <c r="M7" s="20"/>
      <c r="N7" s="20"/>
      <c r="O7" s="20"/>
      <c r="P7" s="20"/>
      <c r="Q7" s="20"/>
      <c r="R7" s="20"/>
      <c r="S7" s="20"/>
      <c r="T7" s="20"/>
      <c r="U7" s="287"/>
      <c r="V7" s="287"/>
      <c r="W7" s="39"/>
    </row>
    <row r="8" spans="2:25" ht="36" customHeight="1" x14ac:dyDescent="0.2">
      <c r="B8" s="275" t="s">
        <v>145</v>
      </c>
      <c r="C8" s="276"/>
      <c r="D8" s="290" t="s">
        <v>148</v>
      </c>
      <c r="E8" s="290"/>
      <c r="F8" s="290"/>
      <c r="G8" s="290"/>
      <c r="H8" s="290"/>
      <c r="I8" s="290"/>
      <c r="J8" s="290"/>
      <c r="K8" s="36"/>
      <c r="L8" s="30"/>
      <c r="M8" s="30"/>
      <c r="N8" s="29"/>
      <c r="O8" s="29"/>
      <c r="P8" s="277" t="s">
        <v>0</v>
      </c>
      <c r="Q8" s="277"/>
      <c r="R8" s="288">
        <v>42369</v>
      </c>
      <c r="S8" s="289"/>
      <c r="T8" s="29"/>
      <c r="U8" s="279"/>
      <c r="V8" s="279"/>
      <c r="W8" s="40"/>
    </row>
    <row r="9" spans="2:25" ht="36.75" customHeight="1" x14ac:dyDescent="0.2">
      <c r="B9" s="275" t="s">
        <v>1</v>
      </c>
      <c r="C9" s="276"/>
      <c r="D9" s="291" t="s">
        <v>149</v>
      </c>
      <c r="E9" s="291"/>
      <c r="F9" s="291"/>
      <c r="G9" s="291"/>
      <c r="H9" s="291"/>
      <c r="I9" s="291"/>
      <c r="J9" s="291"/>
      <c r="K9" s="37"/>
      <c r="L9" s="30"/>
      <c r="M9" s="30"/>
      <c r="N9" s="29"/>
      <c r="O9" s="29"/>
      <c r="P9" s="277" t="s">
        <v>2</v>
      </c>
      <c r="Q9" s="277"/>
      <c r="R9" s="374">
        <v>2015</v>
      </c>
      <c r="S9" s="374"/>
      <c r="T9" s="29"/>
      <c r="U9" s="279"/>
      <c r="V9" s="279"/>
      <c r="W9" s="40"/>
    </row>
    <row r="10" spans="2:25" x14ac:dyDescent="0.2">
      <c r="B10" s="41"/>
      <c r="C10" s="29"/>
      <c r="D10" s="29"/>
      <c r="E10" s="29"/>
      <c r="F10" s="29"/>
      <c r="G10" s="29"/>
      <c r="H10" s="29"/>
      <c r="I10" s="29"/>
      <c r="J10" s="29"/>
      <c r="K10" s="29"/>
      <c r="L10" s="29"/>
      <c r="M10" s="29"/>
      <c r="N10" s="29"/>
      <c r="O10" s="29"/>
      <c r="P10" s="29"/>
      <c r="Q10" s="29"/>
      <c r="R10" s="21"/>
      <c r="S10" s="21"/>
      <c r="T10" s="29"/>
      <c r="U10" s="279"/>
      <c r="V10" s="279"/>
      <c r="W10" s="40"/>
    </row>
    <row r="11" spans="2:25" ht="42.75" customHeight="1" x14ac:dyDescent="0.2">
      <c r="B11" s="267" t="s">
        <v>124</v>
      </c>
      <c r="C11" s="268"/>
      <c r="D11" s="269" t="s">
        <v>125</v>
      </c>
      <c r="E11" s="269"/>
      <c r="F11" s="269"/>
      <c r="G11" s="269"/>
      <c r="H11" s="269"/>
      <c r="I11" s="269"/>
      <c r="J11" s="269"/>
      <c r="K11" s="269"/>
      <c r="L11" s="269"/>
      <c r="M11" s="269"/>
      <c r="N11" s="269"/>
      <c r="O11" s="269"/>
      <c r="P11" s="269"/>
      <c r="Q11" s="269"/>
      <c r="R11" s="269"/>
      <c r="S11" s="269"/>
      <c r="T11" s="269"/>
      <c r="U11" s="269"/>
      <c r="V11" s="269"/>
      <c r="W11" s="270"/>
    </row>
    <row r="12" spans="2:25" ht="45" customHeight="1" x14ac:dyDescent="0.2">
      <c r="B12" s="457" t="s">
        <v>3</v>
      </c>
      <c r="C12" s="458"/>
      <c r="D12" s="459" t="s">
        <v>126</v>
      </c>
      <c r="E12" s="459"/>
      <c r="F12" s="459"/>
      <c r="G12" s="459"/>
      <c r="H12" s="459"/>
      <c r="I12" s="459"/>
      <c r="J12" s="459"/>
      <c r="K12" s="459"/>
      <c r="L12" s="459"/>
      <c r="M12" s="459"/>
      <c r="N12" s="459"/>
      <c r="O12" s="459"/>
      <c r="P12" s="459"/>
      <c r="Q12" s="459"/>
      <c r="R12" s="459"/>
      <c r="S12" s="459"/>
      <c r="T12" s="459"/>
      <c r="U12" s="459"/>
      <c r="V12" s="459"/>
      <c r="W12" s="460"/>
    </row>
    <row r="13" spans="2:25" ht="34.5" customHeight="1" x14ac:dyDescent="0.2">
      <c r="B13" s="367" t="s">
        <v>4</v>
      </c>
      <c r="C13" s="295" t="s">
        <v>5</v>
      </c>
      <c r="D13" s="301" t="s">
        <v>6</v>
      </c>
      <c r="E13" s="302"/>
      <c r="F13" s="302"/>
      <c r="G13" s="303"/>
      <c r="H13" s="301" t="s">
        <v>7</v>
      </c>
      <c r="I13" s="303"/>
      <c r="J13" s="295" t="s">
        <v>9</v>
      </c>
      <c r="K13" s="301" t="s">
        <v>10</v>
      </c>
      <c r="L13" s="303"/>
      <c r="M13" s="301" t="s">
        <v>11</v>
      </c>
      <c r="N13" s="302"/>
      <c r="O13" s="302"/>
      <c r="P13" s="302"/>
      <c r="Q13" s="303"/>
      <c r="R13" s="295" t="s">
        <v>12</v>
      </c>
      <c r="S13" s="295" t="s">
        <v>13</v>
      </c>
      <c r="T13" s="308" t="s">
        <v>14</v>
      </c>
      <c r="U13" s="309"/>
      <c r="V13" s="292" t="s">
        <v>144</v>
      </c>
      <c r="W13" s="369" t="s">
        <v>15</v>
      </c>
    </row>
    <row r="14" spans="2:25" ht="34.5" customHeight="1" x14ac:dyDescent="0.2">
      <c r="B14" s="368"/>
      <c r="C14" s="307"/>
      <c r="D14" s="304" t="s">
        <v>147</v>
      </c>
      <c r="E14" s="305"/>
      <c r="F14" s="305"/>
      <c r="G14" s="306"/>
      <c r="H14" s="371"/>
      <c r="I14" s="372"/>
      <c r="J14" s="307"/>
      <c r="K14" s="304"/>
      <c r="L14" s="306"/>
      <c r="M14" s="304"/>
      <c r="N14" s="305"/>
      <c r="O14" s="305"/>
      <c r="P14" s="305"/>
      <c r="Q14" s="306"/>
      <c r="R14" s="307"/>
      <c r="S14" s="307"/>
      <c r="T14" s="310"/>
      <c r="U14" s="311"/>
      <c r="V14" s="293"/>
      <c r="W14" s="370"/>
    </row>
    <row r="15" spans="2:25" x14ac:dyDescent="0.2">
      <c r="B15" s="368"/>
      <c r="C15" s="307"/>
      <c r="D15" s="359" t="s">
        <v>16</v>
      </c>
      <c r="E15" s="359" t="s">
        <v>17</v>
      </c>
      <c r="F15" s="359" t="s">
        <v>18</v>
      </c>
      <c r="G15" s="359" t="s">
        <v>19</v>
      </c>
      <c r="H15" s="371"/>
      <c r="I15" s="372"/>
      <c r="J15" s="307"/>
      <c r="K15" s="295" t="s">
        <v>20</v>
      </c>
      <c r="L15" s="295" t="s">
        <v>21</v>
      </c>
      <c r="M15" s="295" t="s">
        <v>22</v>
      </c>
      <c r="N15" s="295" t="s">
        <v>23</v>
      </c>
      <c r="O15" s="34" t="s">
        <v>24</v>
      </c>
      <c r="P15" s="292" t="s">
        <v>26</v>
      </c>
      <c r="Q15" s="295" t="s">
        <v>27</v>
      </c>
      <c r="R15" s="307"/>
      <c r="S15" s="307"/>
      <c r="T15" s="310"/>
      <c r="U15" s="311"/>
      <c r="V15" s="293"/>
      <c r="W15" s="370"/>
    </row>
    <row r="16" spans="2:25" ht="34.5" customHeight="1" x14ac:dyDescent="0.2">
      <c r="B16" s="480"/>
      <c r="C16" s="472"/>
      <c r="D16" s="482"/>
      <c r="E16" s="482"/>
      <c r="F16" s="482"/>
      <c r="G16" s="482"/>
      <c r="H16" s="477"/>
      <c r="I16" s="478"/>
      <c r="J16" s="472"/>
      <c r="K16" s="472"/>
      <c r="L16" s="472"/>
      <c r="M16" s="472"/>
      <c r="N16" s="472"/>
      <c r="O16" s="35" t="s">
        <v>25</v>
      </c>
      <c r="P16" s="479"/>
      <c r="Q16" s="472"/>
      <c r="R16" s="472"/>
      <c r="S16" s="472"/>
      <c r="T16" s="473"/>
      <c r="U16" s="474"/>
      <c r="V16" s="479"/>
      <c r="W16" s="481"/>
      <c r="Y16" s="2"/>
    </row>
    <row r="17" spans="1:24" s="2" customFormat="1" ht="159" customHeight="1" x14ac:dyDescent="0.2">
      <c r="A17" s="106"/>
      <c r="B17" s="149" t="s">
        <v>128</v>
      </c>
      <c r="C17" s="64" t="s">
        <v>132</v>
      </c>
      <c r="D17" s="150">
        <v>34</v>
      </c>
      <c r="E17" s="151">
        <v>41.7</v>
      </c>
      <c r="F17" s="151">
        <v>84.2</v>
      </c>
      <c r="G17" s="151">
        <v>99.5</v>
      </c>
      <c r="H17" s="358" t="s">
        <v>136</v>
      </c>
      <c r="I17" s="358"/>
      <c r="J17" s="64" t="s">
        <v>137</v>
      </c>
      <c r="K17" s="152">
        <v>42005</v>
      </c>
      <c r="L17" s="152">
        <v>42339</v>
      </c>
      <c r="M17" s="153">
        <v>1500231043580</v>
      </c>
      <c r="N17" s="153">
        <v>1491990667803.1001</v>
      </c>
      <c r="O17" s="153">
        <v>20824708867</v>
      </c>
      <c r="P17" s="153">
        <f>+M17-N17</f>
        <v>8240375776.8999023</v>
      </c>
      <c r="Q17" s="154">
        <f>+N17/M17</f>
        <v>0.99450726218993846</v>
      </c>
      <c r="R17" s="176" t="s">
        <v>168</v>
      </c>
      <c r="S17" s="155"/>
      <c r="T17" s="468">
        <f>G17</f>
        <v>99.5</v>
      </c>
      <c r="U17" s="469"/>
      <c r="V17" s="156">
        <v>0.33333333333333337</v>
      </c>
      <c r="W17" s="157">
        <f>T17*V17</f>
        <v>33.166666666666671</v>
      </c>
    </row>
    <row r="18" spans="1:24" s="2" customFormat="1" ht="75" x14ac:dyDescent="0.2">
      <c r="A18" s="106"/>
      <c r="B18" s="149" t="s">
        <v>129</v>
      </c>
      <c r="C18" s="64" t="s">
        <v>133</v>
      </c>
      <c r="D18" s="150">
        <v>66</v>
      </c>
      <c r="E18" s="151">
        <v>83.1</v>
      </c>
      <c r="F18" s="151">
        <f>0.991805084050777*100</f>
        <v>99.180508405077703</v>
      </c>
      <c r="G18" s="150">
        <v>100</v>
      </c>
      <c r="H18" s="358" t="s">
        <v>138</v>
      </c>
      <c r="I18" s="358"/>
      <c r="J18" s="64" t="s">
        <v>139</v>
      </c>
      <c r="K18" s="152">
        <v>42005</v>
      </c>
      <c r="L18" s="152">
        <v>42339</v>
      </c>
      <c r="M18" s="153">
        <v>617419818623</v>
      </c>
      <c r="N18" s="153">
        <v>617419818623</v>
      </c>
      <c r="O18" s="158">
        <v>0</v>
      </c>
      <c r="P18" s="153">
        <f>+M18-N18</f>
        <v>0</v>
      </c>
      <c r="Q18" s="159">
        <f>+N18/M18</f>
        <v>1</v>
      </c>
      <c r="R18" s="176" t="s">
        <v>161</v>
      </c>
      <c r="S18" s="155"/>
      <c r="T18" s="468">
        <f>G18</f>
        <v>100</v>
      </c>
      <c r="U18" s="469"/>
      <c r="V18" s="156">
        <v>0.33333333333333337</v>
      </c>
      <c r="W18" s="157">
        <f>T18*V18</f>
        <v>33.333333333333336</v>
      </c>
    </row>
    <row r="19" spans="1:24" s="2" customFormat="1" ht="78" customHeight="1" x14ac:dyDescent="0.2">
      <c r="A19" s="106"/>
      <c r="B19" s="42" t="s">
        <v>130</v>
      </c>
      <c r="C19" s="4" t="s">
        <v>134</v>
      </c>
      <c r="D19" s="145">
        <v>22.21</v>
      </c>
      <c r="E19" s="145">
        <v>47.6</v>
      </c>
      <c r="F19" s="145">
        <v>51.53</v>
      </c>
      <c r="G19" s="145">
        <v>100</v>
      </c>
      <c r="H19" s="266" t="s">
        <v>140</v>
      </c>
      <c r="I19" s="266"/>
      <c r="J19" s="4" t="s">
        <v>141</v>
      </c>
      <c r="K19" s="10">
        <v>42005</v>
      </c>
      <c r="L19" s="10">
        <v>42339</v>
      </c>
      <c r="M19" s="122">
        <v>104951167630</v>
      </c>
      <c r="N19" s="122">
        <v>104951167630</v>
      </c>
      <c r="O19" s="9" t="s">
        <v>152</v>
      </c>
      <c r="P19" s="122">
        <f>+M19-N19</f>
        <v>0</v>
      </c>
      <c r="Q19" s="146">
        <f>+N19/M19</f>
        <v>1</v>
      </c>
      <c r="R19" s="176" t="s">
        <v>178</v>
      </c>
      <c r="S19" s="3"/>
      <c r="T19" s="470">
        <f>G19</f>
        <v>100</v>
      </c>
      <c r="U19" s="471"/>
      <c r="V19" s="156">
        <v>0.33333333333333337</v>
      </c>
      <c r="W19" s="147">
        <f>T19*V19</f>
        <v>33.333333333333336</v>
      </c>
    </row>
    <row r="20" spans="1:24" ht="102" x14ac:dyDescent="0.2">
      <c r="B20" s="43" t="s">
        <v>131</v>
      </c>
      <c r="C20" s="27" t="s">
        <v>135</v>
      </c>
      <c r="D20" s="83" t="s">
        <v>166</v>
      </c>
      <c r="E20" s="83" t="s">
        <v>166</v>
      </c>
      <c r="F20" s="83" t="s">
        <v>166</v>
      </c>
      <c r="G20" s="83" t="s">
        <v>166</v>
      </c>
      <c r="H20" s="266" t="s">
        <v>142</v>
      </c>
      <c r="I20" s="266"/>
      <c r="J20" s="4" t="s">
        <v>143</v>
      </c>
      <c r="K20" s="66">
        <v>42005</v>
      </c>
      <c r="L20" s="66">
        <v>42339</v>
      </c>
      <c r="M20" s="123" t="s">
        <v>152</v>
      </c>
      <c r="N20" s="123" t="s">
        <v>152</v>
      </c>
      <c r="O20" s="123" t="s">
        <v>152</v>
      </c>
      <c r="P20" s="123" t="s">
        <v>152</v>
      </c>
      <c r="Q20" s="123" t="s">
        <v>152</v>
      </c>
      <c r="R20" s="177" t="s">
        <v>162</v>
      </c>
      <c r="S20" s="142"/>
      <c r="T20" s="475" t="str">
        <f>D20</f>
        <v>N/A</v>
      </c>
      <c r="U20" s="476"/>
      <c r="V20" s="148">
        <v>0</v>
      </c>
      <c r="W20" s="143" t="s">
        <v>166</v>
      </c>
      <c r="X20" s="103"/>
    </row>
    <row r="21" spans="1:24" ht="47.25" customHeight="1" thickBot="1" x14ac:dyDescent="0.25">
      <c r="B21" s="44"/>
      <c r="C21" s="45"/>
      <c r="D21" s="45"/>
      <c r="E21" s="45"/>
      <c r="F21" s="45"/>
      <c r="G21" s="45"/>
      <c r="H21" s="45"/>
      <c r="I21" s="45"/>
      <c r="J21" s="45"/>
      <c r="K21" s="45"/>
      <c r="L21" s="45"/>
      <c r="M21" s="45"/>
      <c r="N21" s="45"/>
      <c r="O21" s="45"/>
      <c r="P21" s="45"/>
      <c r="Q21" s="45"/>
      <c r="R21" s="45"/>
      <c r="S21" s="46"/>
      <c r="T21" s="465" t="s">
        <v>28</v>
      </c>
      <c r="U21" s="466"/>
      <c r="V21" s="467"/>
      <c r="W21" s="144">
        <f>+W19+W18+W17</f>
        <v>99.833333333333343</v>
      </c>
    </row>
  </sheetData>
  <sheetProtection password="DCF9" sheet="1" objects="1" scenarios="1"/>
  <mergeCells count="49">
    <mergeCell ref="U10:V10"/>
    <mergeCell ref="B3:W6"/>
    <mergeCell ref="U7:V7"/>
    <mergeCell ref="B8:C8"/>
    <mergeCell ref="P8:Q8"/>
    <mergeCell ref="R8:S8"/>
    <mergeCell ref="U8:V8"/>
    <mergeCell ref="B9:C9"/>
    <mergeCell ref="P9:Q9"/>
    <mergeCell ref="R9:S9"/>
    <mergeCell ref="U9:V9"/>
    <mergeCell ref="D8:J8"/>
    <mergeCell ref="D9:J9"/>
    <mergeCell ref="B11:C11"/>
    <mergeCell ref="D11:W11"/>
    <mergeCell ref="B12:C12"/>
    <mergeCell ref="D12:W12"/>
    <mergeCell ref="B13:B16"/>
    <mergeCell ref="C13:C16"/>
    <mergeCell ref="D13:G13"/>
    <mergeCell ref="J13:J16"/>
    <mergeCell ref="K13:L14"/>
    <mergeCell ref="W13:W16"/>
    <mergeCell ref="D14:G14"/>
    <mergeCell ref="D15:D16"/>
    <mergeCell ref="E15:E16"/>
    <mergeCell ref="F15:F16"/>
    <mergeCell ref="V13:V16"/>
    <mergeCell ref="G15:G16"/>
    <mergeCell ref="R13:R16"/>
    <mergeCell ref="S13:S16"/>
    <mergeCell ref="T13:U16"/>
    <mergeCell ref="H20:I20"/>
    <mergeCell ref="T20:U20"/>
    <mergeCell ref="H13:I16"/>
    <mergeCell ref="P15:P16"/>
    <mergeCell ref="Q15:Q16"/>
    <mergeCell ref="K15:K16"/>
    <mergeCell ref="L15:L16"/>
    <mergeCell ref="M15:M16"/>
    <mergeCell ref="N15:N16"/>
    <mergeCell ref="M13:Q14"/>
    <mergeCell ref="T21:V21"/>
    <mergeCell ref="H17:I17"/>
    <mergeCell ref="H18:I18"/>
    <mergeCell ref="H19:I19"/>
    <mergeCell ref="T17:U17"/>
    <mergeCell ref="T18:U18"/>
    <mergeCell ref="T19:U19"/>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CUMPLIMIENTO</vt:lpstr>
      <vt:lpstr>TRANSP. ANTICO. ATENC. CIUDADAN</vt:lpstr>
      <vt:lpstr>GESTIÓN TALENTO HUMANO</vt:lpstr>
      <vt:lpstr>EFICIENCIA ADMINISTRATIVA</vt:lpstr>
      <vt:lpstr>GESTION FINANCIERA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Farid Barrera Molina</dc:creator>
  <cp:lastModifiedBy>Jorge Eduardo Bonilla</cp:lastModifiedBy>
  <dcterms:created xsi:type="dcterms:W3CDTF">2015-03-31T14:24:28Z</dcterms:created>
  <dcterms:modified xsi:type="dcterms:W3CDTF">2016-01-27T13:06:32Z</dcterms:modified>
</cp:coreProperties>
</file>