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18"/>
  <workbookPr/>
  <mc:AlternateContent xmlns:mc="http://schemas.openxmlformats.org/markup-compatibility/2006">
    <mc:Choice Requires="x15">
      <x15ac:absPath xmlns:x15ac="http://schemas.microsoft.com/office/spreadsheetml/2010/11/ac" url="C:\Users\dhurtadom\Downloads\"/>
    </mc:Choice>
  </mc:AlternateContent>
  <xr:revisionPtr revIDLastSave="1277" documentId="13_ncr:1_{C22ECAAA-B2F1-48C4-9730-D3EA9002C54B}" xr6:coauthVersionLast="47" xr6:coauthVersionMax="47" xr10:uidLastSave="{14C9ECA8-901A-4448-AD95-00E78BC186B2}"/>
  <bookViews>
    <workbookView xWindow="-120" yWindow="-120" windowWidth="20730" windowHeight="11160" firstSheet="1" activeTab="1" xr2:uid="{00000000-000D-0000-FFFF-FFFF00000000}"/>
  </bookViews>
  <sheets>
    <sheet name="H Y S" sheetId="1" r:id="rId1"/>
    <sheet name="MP-MT" sheetId="3" r:id="rId2"/>
    <sheet name="CAPA Y SEN" sheetId="2" r:id="rId3"/>
    <sheet name="COMUNICACIONES" sheetId="5" r:id="rId4"/>
    <sheet name="CUMPLIMIETO" sheetId="4" r:id="rId5"/>
  </sheets>
  <definedNames>
    <definedName name="_xlnm._FilterDatabase" localSheetId="3" hidden="1">COMUNICACIONES!$B$10:$AF$10</definedName>
    <definedName name="_xlnm._FilterDatabase" localSheetId="1" hidden="1">'MP-MT'!$B$10:$AH$10</definedName>
    <definedName name="_xlnm._FilterDatabase" localSheetId="2" hidden="1">'CAPA Y SEN'!$B$10:$AF$70</definedName>
    <definedName name="_xlnm._FilterDatabase" localSheetId="0" hidden="1">'H Y S'!$B$10:$AF$10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5" l="1"/>
  <c r="N108" i="4" s="1"/>
  <c r="AC18" i="5"/>
  <c r="N107" i="4" s="1"/>
  <c r="AB18" i="5"/>
  <c r="M108" i="4" s="1"/>
  <c r="AA18" i="5"/>
  <c r="M107" i="4" s="1"/>
  <c r="Z18" i="5"/>
  <c r="L108" i="4" s="1"/>
  <c r="Y18" i="5"/>
  <c r="L107" i="4" s="1"/>
  <c r="X18" i="5"/>
  <c r="K108" i="4" s="1"/>
  <c r="W18" i="5"/>
  <c r="K107" i="4" s="1"/>
  <c r="V18" i="5"/>
  <c r="J108" i="4" s="1"/>
  <c r="U18" i="5"/>
  <c r="J107" i="4" s="1"/>
  <c r="T18" i="5"/>
  <c r="I108" i="4" s="1"/>
  <c r="S18" i="5"/>
  <c r="I107" i="4" s="1"/>
  <c r="R18" i="5"/>
  <c r="H108" i="4" s="1"/>
  <c r="Q18" i="5"/>
  <c r="H107" i="4" s="1"/>
  <c r="P18" i="5"/>
  <c r="G108" i="4" s="1"/>
  <c r="O18" i="5"/>
  <c r="G107" i="4" s="1"/>
  <c r="N18" i="5"/>
  <c r="F108" i="4" s="1"/>
  <c r="M18" i="5"/>
  <c r="F107" i="4" s="1"/>
  <c r="L18" i="5"/>
  <c r="E108" i="4" s="1"/>
  <c r="K18" i="5"/>
  <c r="E107" i="4" s="1"/>
  <c r="J18" i="5"/>
  <c r="D108" i="4" s="1"/>
  <c r="I18" i="5"/>
  <c r="D107" i="4" s="1"/>
  <c r="H18" i="5"/>
  <c r="C108" i="4" s="1"/>
  <c r="G18" i="5"/>
  <c r="K33" i="3"/>
  <c r="L33" i="3"/>
  <c r="M33" i="3"/>
  <c r="N33" i="3"/>
  <c r="O33" i="3"/>
  <c r="P33" i="3"/>
  <c r="O34" i="3" s="1"/>
  <c r="Q33" i="3"/>
  <c r="R33" i="3"/>
  <c r="Q34" i="3" s="1"/>
  <c r="S33" i="3"/>
  <c r="T33" i="3"/>
  <c r="U33" i="3"/>
  <c r="V33" i="3"/>
  <c r="W33" i="3"/>
  <c r="X33" i="3"/>
  <c r="Y33" i="3"/>
  <c r="Z33" i="3"/>
  <c r="Y34" i="3" s="1"/>
  <c r="AA33" i="3"/>
  <c r="AB33" i="3"/>
  <c r="AC33" i="3"/>
  <c r="AD33" i="3"/>
  <c r="AE33" i="3"/>
  <c r="J33" i="3"/>
  <c r="AF33" i="3"/>
  <c r="AE34" i="3" s="1"/>
  <c r="AC34" i="3" l="1"/>
  <c r="L23" i="5"/>
  <c r="C74" i="4" s="1"/>
  <c r="C107" i="4"/>
  <c r="O107" i="4" s="1"/>
  <c r="C109" i="4"/>
  <c r="O108" i="4"/>
  <c r="O109" i="4" s="1"/>
  <c r="D109" i="4"/>
  <c r="E109" i="4"/>
  <c r="F109" i="4"/>
  <c r="G109" i="4"/>
  <c r="H109" i="4"/>
  <c r="I109" i="4"/>
  <c r="J109" i="4"/>
  <c r="K109" i="4"/>
  <c r="L109" i="4"/>
  <c r="M109" i="4"/>
  <c r="N109" i="4"/>
  <c r="L22" i="5"/>
  <c r="G19" i="5"/>
  <c r="I19" i="5"/>
  <c r="K19" i="5"/>
  <c r="M19" i="5"/>
  <c r="O19" i="5"/>
  <c r="Q19" i="5"/>
  <c r="S19" i="5"/>
  <c r="U19" i="5"/>
  <c r="W19" i="5"/>
  <c r="Y19" i="5"/>
  <c r="AA19" i="5"/>
  <c r="AC19" i="5"/>
  <c r="AA34" i="3"/>
  <c r="K34" i="3"/>
  <c r="M34" i="3"/>
  <c r="W34" i="3"/>
  <c r="U34" i="3"/>
  <c r="N37" i="3"/>
  <c r="D72" i="4" s="1"/>
  <c r="S34" i="3"/>
  <c r="I33" i="3"/>
  <c r="AD69" i="2"/>
  <c r="AC69" i="2"/>
  <c r="AB69" i="2"/>
  <c r="AA69" i="2"/>
  <c r="Z69" i="2"/>
  <c r="Y69" i="2"/>
  <c r="X69" i="2"/>
  <c r="W69" i="2"/>
  <c r="V69" i="2"/>
  <c r="U69" i="2"/>
  <c r="T69" i="2"/>
  <c r="S69" i="2"/>
  <c r="R69" i="2"/>
  <c r="Q69" i="2"/>
  <c r="P69" i="2"/>
  <c r="O69" i="2"/>
  <c r="N69" i="2"/>
  <c r="M69" i="2"/>
  <c r="L69" i="2"/>
  <c r="K69" i="2"/>
  <c r="J69" i="2"/>
  <c r="I69" i="2"/>
  <c r="H69" i="2"/>
  <c r="G69" i="2"/>
  <c r="I34" i="3" l="1"/>
  <c r="N38" i="3"/>
  <c r="C72" i="4" s="1"/>
  <c r="L24" i="5"/>
  <c r="E74" i="4" s="1"/>
  <c r="D74" i="4"/>
  <c r="N39" i="3"/>
  <c r="E72" i="4" s="1"/>
  <c r="K70" i="2"/>
  <c r="O70" i="2"/>
  <c r="S70" i="2"/>
  <c r="W70" i="2"/>
  <c r="AA70" i="2"/>
  <c r="G70" i="2"/>
  <c r="L73" i="2"/>
  <c r="I70" i="2"/>
  <c r="M70" i="2"/>
  <c r="Q70" i="2"/>
  <c r="U70" i="2"/>
  <c r="Y70" i="2"/>
  <c r="AC70" i="2"/>
  <c r="L74" i="2"/>
  <c r="C73" i="4" s="1"/>
  <c r="H58" i="1"/>
  <c r="I58" i="1"/>
  <c r="J58" i="1"/>
  <c r="D8" i="4" s="1"/>
  <c r="K58" i="1"/>
  <c r="L58" i="1"/>
  <c r="E8" i="4" s="1"/>
  <c r="M58" i="1"/>
  <c r="N58" i="1"/>
  <c r="F8" i="4" s="1"/>
  <c r="O58" i="1"/>
  <c r="G7" i="4" s="1"/>
  <c r="P58" i="1"/>
  <c r="G8" i="4" s="1"/>
  <c r="Q58" i="1"/>
  <c r="R58" i="1"/>
  <c r="H8" i="4" s="1"/>
  <c r="S58" i="1"/>
  <c r="T58" i="1"/>
  <c r="I8" i="4" s="1"/>
  <c r="U58" i="1"/>
  <c r="V58" i="1"/>
  <c r="J8" i="4" s="1"/>
  <c r="W58" i="1"/>
  <c r="X58" i="1"/>
  <c r="Y58" i="1"/>
  <c r="Z58" i="1"/>
  <c r="L8" i="4" s="1"/>
  <c r="AA58" i="1"/>
  <c r="M7" i="4" s="1"/>
  <c r="AB58" i="1"/>
  <c r="M8" i="4" s="1"/>
  <c r="AC58" i="1"/>
  <c r="AD58" i="1"/>
  <c r="N8" i="4" s="1"/>
  <c r="G58" i="1"/>
  <c r="C7" i="4" s="1"/>
  <c r="G9" i="4" l="1"/>
  <c r="O59" i="1"/>
  <c r="C8" i="4"/>
  <c r="G59" i="1"/>
  <c r="K8" i="4"/>
  <c r="L68" i="1"/>
  <c r="D71" i="4" s="1"/>
  <c r="M9" i="4"/>
  <c r="AA59" i="1"/>
  <c r="I7" i="4"/>
  <c r="I9" i="4" s="1"/>
  <c r="S59" i="1"/>
  <c r="K7" i="4"/>
  <c r="W59" i="1"/>
  <c r="E7" i="4"/>
  <c r="E9" i="4" s="1"/>
  <c r="K59" i="1"/>
  <c r="N7" i="4"/>
  <c r="N9" i="4" s="1"/>
  <c r="AC59" i="1"/>
  <c r="L7" i="4"/>
  <c r="L9" i="4" s="1"/>
  <c r="Y59" i="1"/>
  <c r="J7" i="4"/>
  <c r="J9" i="4" s="1"/>
  <c r="U59" i="1"/>
  <c r="H7" i="4"/>
  <c r="H9" i="4" s="1"/>
  <c r="Q59" i="1"/>
  <c r="F7" i="4"/>
  <c r="F9" i="4" s="1"/>
  <c r="M59" i="1"/>
  <c r="D7" i="4"/>
  <c r="D9" i="4" s="1"/>
  <c r="I59" i="1"/>
  <c r="L69" i="1"/>
  <c r="D73" i="4"/>
  <c r="L75" i="2"/>
  <c r="E73" i="4" s="1"/>
  <c r="D75" i="4" l="1"/>
  <c r="K9" i="4"/>
  <c r="C9" i="4"/>
  <c r="O8" i="4"/>
  <c r="O7" i="4"/>
  <c r="E52" i="4" s="1"/>
  <c r="C71" i="4"/>
  <c r="C75" i="4" s="1"/>
  <c r="L70" i="1"/>
  <c r="E71" i="4" s="1"/>
  <c r="O9" i="4" l="1"/>
  <c r="E75" i="4" s="1"/>
  <c r="E54" i="4"/>
  <c r="E58" i="4"/>
  <c r="E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Angelica Hernandez Brausin</author>
  </authors>
  <commentList>
    <comment ref="Y19" authorId="0" shapeId="0" xr:uid="{7F36F529-887E-49B0-A4A3-F72BBED344C0}">
      <text>
        <r>
          <rPr>
            <sz val="11"/>
            <color theme="1"/>
            <rFont val="Calibri"/>
            <family val="2"/>
            <scheme val="minor"/>
          </rPr>
          <t>Jenny Angelica Hernandez Brausin:
Angelica 4 de oct</t>
        </r>
      </text>
    </comment>
    <comment ref="O28" authorId="0" shapeId="0" xr:uid="{D841EF19-B9C7-4813-949C-F47E7DA3F5CB}">
      <text>
        <r>
          <rPr>
            <sz val="11"/>
            <color theme="1"/>
            <rFont val="Calibri"/>
            <family val="2"/>
            <scheme val="minor"/>
          </rPr>
          <t>Jenny Angelica Hernandez Brausin:
Angelica 20 de mayo</t>
        </r>
      </text>
    </comment>
    <comment ref="Q29" authorId="0" shapeId="0" xr:uid="{4408B00A-DE8A-4F12-9382-72813F72A26F}">
      <text>
        <r>
          <rPr>
            <sz val="11"/>
            <color theme="1"/>
            <rFont val="Calibri"/>
            <family val="2"/>
            <scheme val="minor"/>
          </rPr>
          <t>Jenny Angelica Hernandez Brausin:
Angelica 14 de junio seguimiento</t>
        </r>
      </text>
    </comment>
    <comment ref="S30" authorId="0" shapeId="0" xr:uid="{CE7183F8-56C2-4CD9-B7A0-6B6136F04D68}">
      <text>
        <r>
          <rPr>
            <sz val="11"/>
            <color theme="1"/>
            <rFont val="Calibri"/>
            <family val="2"/>
            <scheme val="minor"/>
          </rPr>
          <t>Jenny Angelica Hernandez Brausin:
Angelica 22 de julio seguimiento</t>
        </r>
      </text>
    </comment>
    <comment ref="M31" authorId="0" shapeId="0" xr:uid="{1FB4BB14-7A72-4056-8AFC-E147654B184B}">
      <text>
        <r>
          <rPr>
            <sz val="11"/>
            <color theme="1"/>
            <rFont val="Calibri"/>
            <family val="2"/>
            <scheme val="minor"/>
          </rPr>
          <t>Jenny Angelica Hernandez Brausin:
Angelica 29 de abril</t>
        </r>
      </text>
    </comment>
    <comment ref="Q31" authorId="0" shapeId="0" xr:uid="{59B36C69-317C-42A7-9AC7-D544BA5B3AC2}">
      <text>
        <r>
          <rPr>
            <sz val="11"/>
            <color theme="1"/>
            <rFont val="Calibri"/>
            <family val="2"/>
            <scheme val="minor"/>
          </rPr>
          <t>Jenny Angelica Hernandez Brausin:
Angelica 17 de junio seguimiento</t>
        </r>
      </text>
    </comment>
    <comment ref="U31" authorId="0" shapeId="0" xr:uid="{A30A6217-B806-4CEF-B085-DA65C3C8F734}">
      <text>
        <r>
          <rPr>
            <sz val="11"/>
            <color theme="1"/>
            <rFont val="Calibri"/>
            <family val="2"/>
            <scheme val="minor"/>
          </rPr>
          <t>Jenny Angelica Hernandez Brausin:
Angelica 15 de agosto seguimiento</t>
        </r>
      </text>
    </comment>
    <comment ref="Y31" authorId="0" shapeId="0" xr:uid="{3AAE8F0A-3DFB-4D9E-A229-D52D8AF13A53}">
      <text>
        <r>
          <rPr>
            <sz val="11"/>
            <color theme="1"/>
            <rFont val="Calibri"/>
            <family val="2"/>
            <scheme val="minor"/>
          </rPr>
          <t>Jenny Angelica Hernandez Brausin:
Angelica 15 de octubre seguimiento</t>
        </r>
      </text>
    </comment>
    <comment ref="AC31" authorId="0" shapeId="0" xr:uid="{B33ACB81-802B-4117-8EE1-D52257CEE22D}">
      <text>
        <r>
          <rPr>
            <sz val="11"/>
            <color theme="1"/>
            <rFont val="Calibri"/>
            <family val="2"/>
            <scheme val="minor"/>
          </rPr>
          <t>Jenny Angelica Hernandez Brausin:
Angelica 11 de diciembre seguimiento</t>
        </r>
      </text>
    </comment>
    <comment ref="O32" authorId="0" shapeId="0" xr:uid="{76DC5675-F52E-48F7-9547-990E191A8FF7}">
      <text>
        <r>
          <rPr>
            <sz val="11"/>
            <color theme="1"/>
            <rFont val="Calibri"/>
            <family val="2"/>
            <scheme val="minor"/>
          </rPr>
          <t>Jenny Angelica Hernandez Brausin:
Angelica 27 de mayo</t>
        </r>
      </text>
    </comment>
    <comment ref="S33" authorId="0" shapeId="0" xr:uid="{41FF6D23-2DE2-4C74-B6A7-1A1AECC147B8}">
      <text>
        <r>
          <rPr>
            <sz val="11"/>
            <color theme="1"/>
            <rFont val="Calibri"/>
            <family val="2"/>
            <scheme val="minor"/>
          </rPr>
          <t>Jenny Angelica Hernandez Brausin:
Angelica 12 de julio</t>
        </r>
      </text>
    </comment>
    <comment ref="W34" authorId="0" shapeId="0" xr:uid="{23EBD00C-B2D4-4078-943A-A4FD17E9E6BA}">
      <text>
        <r>
          <rPr>
            <sz val="11"/>
            <color theme="1"/>
            <rFont val="Calibri"/>
            <family val="2"/>
            <scheme val="minor"/>
          </rPr>
          <t>Jenny Angelica Hernandez Brausin:
Angelica 12 de septiembre</t>
        </r>
      </text>
    </comment>
    <comment ref="Q35" authorId="0" shapeId="0" xr:uid="{43460FEE-94A0-4FAB-A62B-40DD2B3E3CF8}">
      <text>
        <r>
          <rPr>
            <sz val="11"/>
            <color theme="1"/>
            <rFont val="Calibri"/>
            <family val="2"/>
            <scheme val="minor"/>
          </rPr>
          <t>Jenny Angelica Hernandez Brausin:
Angelica TRD 20 de junio</t>
        </r>
      </text>
    </comment>
    <comment ref="W35" authorId="0" shapeId="0" xr:uid="{06D9CA45-1635-4F5B-B16F-E9160C996C56}">
      <text>
        <r>
          <rPr>
            <sz val="11"/>
            <color theme="1"/>
            <rFont val="Calibri"/>
            <family val="2"/>
            <scheme val="minor"/>
          </rPr>
          <t xml:space="preserve">Jenny Angelica Hernandez Brausin:
Angelica 23 de septiembre </t>
        </r>
      </text>
    </comment>
    <comment ref="AC35" authorId="0" shapeId="0" xr:uid="{9EA94117-99B8-42A8-9DF0-21FD1F4BF482}">
      <text>
        <r>
          <rPr>
            <sz val="11"/>
            <color theme="1"/>
            <rFont val="Calibri"/>
            <family val="2"/>
            <scheme val="minor"/>
          </rPr>
          <t>Jenny Angelica Hernandez Brausin:
Angelica 16 de diciembre TRD</t>
        </r>
      </text>
    </comment>
    <comment ref="O47" authorId="0" shapeId="0" xr:uid="{3A457C5A-361B-45F6-86FD-29AEFBB8787C}">
      <text>
        <r>
          <rPr>
            <sz val="11"/>
            <color theme="1"/>
            <rFont val="Calibri"/>
            <family val="2"/>
            <scheme val="minor"/>
          </rPr>
          <t>Jenny Angelica Hernandez Brausin:
Angelica 22 de mayo inspección vehículos</t>
        </r>
      </text>
    </comment>
    <comment ref="S47" authorId="0" shapeId="0" xr:uid="{4BF519F2-1C0D-4BC8-A733-8CF3255C3EED}">
      <text>
        <r>
          <rPr>
            <sz val="11"/>
            <color theme="1"/>
            <rFont val="Calibri"/>
            <family val="2"/>
            <scheme val="minor"/>
          </rPr>
          <t>Jenny Angelica Hernandez Brausin:
Angelica 23 de julio inspección vehículos</t>
        </r>
      </text>
    </comment>
    <comment ref="AA47" authorId="0" shapeId="0" xr:uid="{C9311EC1-3ED1-4DC9-87BA-DD572D89CF80}">
      <text>
        <r>
          <rPr>
            <sz val="11"/>
            <color theme="1"/>
            <rFont val="Calibri"/>
            <family val="2"/>
            <scheme val="minor"/>
          </rPr>
          <t>Jenny Angelica Hernandez Brausin:
Angelica 12 de noviembre inspección vehículos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Didier Arturo Hurtado Mosquera</author>
    <author>Jenny Angelica Hernandez Brausin</author>
  </authors>
  <commentList>
    <comment ref="K12" authorId="0" shapeId="0" xr:uid="{4173AEAA-C5D8-47FA-80B4-2AC168BAF337}">
      <text>
        <r>
          <rPr>
            <sz val="11"/>
            <color theme="1"/>
            <rFont val="Calibri"/>
            <family val="2"/>
            <scheme val="minor"/>
          </rPr>
          <t>Didier Arturo Hurtado Mosquera:
Angelica Virtual 12 de marzo, de 10 a 12</t>
        </r>
      </text>
    </comment>
    <comment ref="M13" authorId="0" shapeId="0" xr:uid="{26409CF3-83AD-45B5-8E2F-69D3E0D2FDE3}">
      <text>
        <r>
          <rPr>
            <sz val="11"/>
            <color theme="1"/>
            <rFont val="Calibri"/>
            <family val="2"/>
            <scheme val="minor"/>
          </rPr>
          <t>Didier Arturo Hurtado Mosquera:
Angelica 2 Virtual 10 a 11 am y 2:30 a 3:30 pm</t>
        </r>
      </text>
    </comment>
    <comment ref="O14" authorId="0" shapeId="0" xr:uid="{755F31C6-2B68-4EF0-A41D-424FD35D0211}">
      <text>
        <r>
          <rPr>
            <sz val="11"/>
            <color theme="1"/>
            <rFont val="Calibri"/>
            <family val="2"/>
            <scheme val="minor"/>
          </rPr>
          <t>Didier Arturo Hurtado Mosquera:
Angelica, presencial, 2 de mayo 10 a 12</t>
        </r>
      </text>
    </comment>
    <comment ref="Q15" authorId="0" shapeId="0" xr:uid="{BE9571F5-3B50-4CFA-9A5F-A76D4E044E5E}">
      <text>
        <r>
          <rPr>
            <sz val="11"/>
            <color theme="1"/>
            <rFont val="Calibri"/>
            <family val="2"/>
            <scheme val="minor"/>
          </rPr>
          <t>Didier Arturo Hurtado Mosquera:
Angelica Presencial 11 de 10 a 12</t>
        </r>
      </text>
    </comment>
    <comment ref="S16" authorId="1" shapeId="0" xr:uid="{D51DE637-2915-43FC-B26F-352D4B10B666}">
      <text>
        <r>
          <rPr>
            <sz val="11"/>
            <color theme="1"/>
            <rFont val="Calibri"/>
            <family val="2"/>
            <scheme val="minor"/>
          </rPr>
          <t>Jenny Angelica Hernandez Brausin:
Angelica virtual 9 de julio 10 a 12</t>
        </r>
      </text>
    </comment>
    <comment ref="U17" authorId="1" shapeId="0" xr:uid="{C8524383-2049-466E-91C2-95A3A78EA55C}">
      <text>
        <r>
          <rPr>
            <sz val="11"/>
            <color theme="1"/>
            <rFont val="Calibri"/>
            <family val="2"/>
            <scheme val="minor"/>
          </rPr>
          <t>Jenny Angelica Hernandez Brausin:
Angelica virtual todos 12 de agosto 10-12</t>
        </r>
      </text>
    </comment>
    <comment ref="W18" authorId="1" shapeId="0" xr:uid="{6F83A11B-1742-443C-8407-9F4BF2ACE11D}">
      <text>
        <r>
          <rPr>
            <sz val="11"/>
            <color theme="1"/>
            <rFont val="Calibri"/>
            <family val="2"/>
            <scheme val="minor"/>
          </rPr>
          <t>Jenny Angelica Hernandez Brausin:
Angelica correo 2 de septiembre</t>
        </r>
      </text>
    </comment>
    <comment ref="O20" authorId="0" shapeId="0" xr:uid="{41A94E23-FD44-4048-ACC9-A8DE3A74E06A}">
      <text>
        <r>
          <rPr>
            <sz val="11"/>
            <color theme="1"/>
            <rFont val="Calibri"/>
            <family val="2"/>
            <scheme val="minor"/>
          </rPr>
          <t>Didier Arturo Hurtado Mosquera:
Emely 20 de mayo, inscripción</t>
        </r>
      </text>
    </comment>
    <comment ref="S22" authorId="1" shapeId="0" xr:uid="{62CF8C12-DB9D-4254-B340-D35D994F1D1B}">
      <text>
        <r>
          <rPr>
            <sz val="11"/>
            <color theme="1"/>
            <rFont val="Calibri"/>
            <family val="2"/>
            <scheme val="minor"/>
          </rPr>
          <t>Jenny Angelica Hernandez Brausin:
Didier 10 de julio</t>
        </r>
      </text>
    </comment>
    <comment ref="K24" authorId="0" shapeId="0" xr:uid="{9D073EA3-78AF-433B-90B3-B1DCEC4E57A0}">
      <text>
        <r>
          <rPr>
            <sz val="11"/>
            <color theme="1"/>
            <rFont val="Calibri"/>
            <family val="2"/>
            <scheme val="minor"/>
          </rPr>
          <t>Didier Arturo Hurtado Mosquera:
Correo solicitando información Didier</t>
        </r>
      </text>
    </comment>
    <comment ref="M24" authorId="0" shapeId="0" xr:uid="{485DFAC2-A84B-4D74-B94E-B6F672491D06}">
      <text>
        <r>
          <rPr>
            <sz val="11"/>
            <color theme="1"/>
            <rFont val="Calibri"/>
            <family val="2"/>
            <scheme val="minor"/>
          </rPr>
          <t xml:space="preserve">Didier Arturo Hurtado Mosquera:
Didier correo
</t>
        </r>
      </text>
    </comment>
    <comment ref="O24" authorId="0" shapeId="0" xr:uid="{88839E4D-75EC-4629-84C5-F07F1795E2A3}">
      <text>
        <r>
          <rPr>
            <sz val="11"/>
            <color theme="1"/>
            <rFont val="Calibri"/>
            <family val="2"/>
            <scheme val="minor"/>
          </rPr>
          <t>Didier Arturo Hurtado Mosquera:
Didier, correo solicitando información. 14</t>
        </r>
      </text>
    </comment>
    <comment ref="Q24" authorId="0" shapeId="0" xr:uid="{9153D387-BC71-4DAE-ABE3-938E800AD703}">
      <text>
        <r>
          <rPr>
            <sz val="11"/>
            <color theme="1"/>
            <rFont val="Calibri"/>
            <family val="2"/>
            <scheme val="minor"/>
          </rPr>
          <t>Didier Arturo Hurtado Mosquera:
Didier Correo 12</t>
        </r>
      </text>
    </comment>
    <comment ref="S24" authorId="1" shapeId="0" xr:uid="{BE8ED627-6349-40F8-A2A4-586EF9FE01B8}">
      <text>
        <r>
          <rPr>
            <sz val="11"/>
            <color theme="1"/>
            <rFont val="Calibri"/>
            <family val="2"/>
            <scheme val="minor"/>
          </rPr>
          <t>Jenny Angelica Hernandez Brausin:
Didier correo 18 de julio</t>
        </r>
      </text>
    </comment>
    <comment ref="U24" authorId="1" shapeId="0" xr:uid="{59FCDE96-24D6-4466-B0EF-3BF950EFB21F}">
      <text>
        <r>
          <rPr>
            <sz val="11"/>
            <color theme="1"/>
            <rFont val="Calibri"/>
            <family val="2"/>
            <scheme val="minor"/>
          </rPr>
          <t>Jenny Angelica Hernandez Brausin:
Didier correo 14 agosto</t>
        </r>
      </text>
    </comment>
    <comment ref="W24" authorId="1" shapeId="0" xr:uid="{C906917D-91CF-4111-89A2-EA6DB55C9EA7}">
      <text>
        <r>
          <rPr>
            <sz val="11"/>
            <color theme="1"/>
            <rFont val="Calibri"/>
            <family val="2"/>
            <scheme val="minor"/>
          </rPr>
          <t>Jenny Angelica Hernandez Brausin:
Didier correo 10 de septiembre</t>
        </r>
      </text>
    </comment>
    <comment ref="Y24" authorId="1" shapeId="0" xr:uid="{A6283219-F0B0-497F-8EED-12DAEFC27A7B}">
      <text>
        <r>
          <rPr>
            <sz val="11"/>
            <color theme="1"/>
            <rFont val="Calibri"/>
            <family val="2"/>
            <scheme val="minor"/>
          </rPr>
          <t>Jenny Angelica Hernandez Brausin:
Didier correo 21 de octubre</t>
        </r>
      </text>
    </comment>
    <comment ref="AA24" authorId="1" shapeId="0" xr:uid="{E14765DD-87E9-42A9-A450-FCB48E4D02EF}">
      <text>
        <r>
          <rPr>
            <sz val="11"/>
            <color theme="1"/>
            <rFont val="Calibri"/>
            <family val="2"/>
            <scheme val="minor"/>
          </rPr>
          <t>Jenny Angelica Hernandez Brausin:
Didier correo 7 de noviembre</t>
        </r>
      </text>
    </comment>
    <comment ref="AC24" authorId="1" shapeId="0" xr:uid="{B139028E-4038-4222-BAC2-1CA258ADF43F}">
      <text>
        <r>
          <rPr>
            <sz val="11"/>
            <color theme="1"/>
            <rFont val="Calibri"/>
            <family val="2"/>
            <scheme val="minor"/>
          </rPr>
          <t>Jenny Angelica Hernandez Brausin:
Didier correo 5 de diciembre</t>
        </r>
      </text>
    </comment>
    <comment ref="K25" authorId="0" shapeId="0" xr:uid="{009B2099-22D9-49CB-827A-EF46931F7045}">
      <text>
        <r>
          <rPr>
            <sz val="11"/>
            <color theme="1"/>
            <rFont val="Calibri"/>
            <family val="2"/>
            <scheme val="minor"/>
          </rPr>
          <t>Didier Arturo Hurtado Mosquera:
Didier Hurtado, 7 de marzo correo</t>
        </r>
      </text>
    </comment>
    <comment ref="O27" authorId="0" shapeId="0" xr:uid="{A393FACB-9D3D-4AAE-9827-FC733C16C988}">
      <text>
        <r>
          <rPr>
            <sz val="11"/>
            <color theme="1"/>
            <rFont val="Calibri"/>
            <family val="2"/>
            <scheme val="minor"/>
          </rPr>
          <t>Didier Arturo Hurtado Mosquera:
Angelica Pieza, 14 de mayo, correo.</t>
        </r>
      </text>
    </comment>
    <comment ref="Q28" authorId="0" shapeId="0" xr:uid="{46FBFA52-C047-466B-955A-689E5B3A8151}">
      <text>
        <r>
          <rPr>
            <sz val="11"/>
            <color theme="1"/>
            <rFont val="Calibri"/>
            <family val="2"/>
            <scheme val="minor"/>
          </rPr>
          <t>Didier Arturo Hurtado Mosquera:
Emely Correo 14 de junio</t>
        </r>
      </text>
    </comment>
    <comment ref="Q30" authorId="0" shapeId="0" xr:uid="{ABCD2966-AFAC-4E39-9CF7-A7417D768B95}">
      <text>
        <r>
          <rPr>
            <sz val="11"/>
            <color theme="1"/>
            <rFont val="Calibri"/>
            <family val="2"/>
            <scheme val="minor"/>
          </rPr>
          <t>Didier Arturo Hurtado Mosquera:
Dider  5 de junio</t>
        </r>
      </text>
    </comment>
    <comment ref="K31" authorId="0" shapeId="0" xr:uid="{040C3945-5C95-4172-8C7A-CD5455449FE3}">
      <text>
        <r>
          <rPr>
            <sz val="11"/>
            <color theme="1"/>
            <rFont val="Calibri"/>
            <family val="2"/>
            <scheme val="minor"/>
          </rPr>
          <t>Didier Arturo Hurtado Mosquera:
Didier 10 a 12 20 de marzo</t>
        </r>
      </text>
    </comment>
    <comment ref="M32" authorId="0" shapeId="0" xr:uid="{D41C11C5-E158-412C-A047-EAAE8B4EA656}">
      <text>
        <r>
          <rPr>
            <sz val="11"/>
            <color theme="1"/>
            <rFont val="Calibri"/>
            <family val="2"/>
            <scheme val="minor"/>
          </rPr>
          <t>Didier Arturo Hurtado Mosquera:
Didier 18 Presencial. 10 a 12</t>
        </r>
      </text>
    </comment>
    <comment ref="O33" authorId="0" shapeId="0" xr:uid="{F9A92D1F-DBAF-49A1-847C-63ED5056AFAE}">
      <text>
        <r>
          <rPr>
            <sz val="11"/>
            <color theme="1"/>
            <rFont val="Calibri"/>
            <family val="2"/>
            <scheme val="minor"/>
          </rPr>
          <t>Didier Arturo Hurtado Mosquera:
Didier, presencial, 22 de 10 a 12</t>
        </r>
      </text>
    </comment>
    <comment ref="Q34" authorId="0" shapeId="0" xr:uid="{A69EC530-B4EB-4062-A163-B41E05C2ACD4}">
      <text>
        <r>
          <rPr>
            <sz val="11"/>
            <color theme="1"/>
            <rFont val="Calibri"/>
            <family val="2"/>
            <scheme val="minor"/>
          </rPr>
          <t>Didier Arturo Hurtado Mosquera:
Didier Presencial 19 de 10 a 12</t>
        </r>
      </text>
    </comment>
    <comment ref="S35" authorId="1" shapeId="0" xr:uid="{BD6AC0CB-B382-4382-BE49-7504CB06774D}">
      <text>
        <r>
          <rPr>
            <sz val="11"/>
            <color theme="1"/>
            <rFont val="Calibri"/>
            <family val="2"/>
            <scheme val="minor"/>
          </rPr>
          <t>Jenny Angelica Hernandez Brausin:
Didier presencial 24 de julio 10 a 12</t>
        </r>
      </text>
    </comment>
    <comment ref="U36" authorId="1" shapeId="0" xr:uid="{158114FF-3B41-4DEF-BB02-6CD45ABCB792}">
      <text>
        <r>
          <rPr>
            <sz val="11"/>
            <color theme="1"/>
            <rFont val="Calibri"/>
            <family val="2"/>
            <scheme val="minor"/>
          </rPr>
          <t>Jenny Angelica Hernandez Brausin:
Didier presencial 8 de agosto todo el dia</t>
        </r>
      </text>
    </comment>
    <comment ref="W36" authorId="1" shapeId="0" xr:uid="{E317284A-A414-4BCD-B612-118EA6B8575E}">
      <text>
        <r>
          <rPr>
            <sz val="11"/>
            <color theme="1"/>
            <rFont val="Calibri"/>
            <family val="2"/>
            <scheme val="minor"/>
          </rPr>
          <t>Jenny Angelica Hernandez Brausin:
Didier 19 de septiembre. presencial</t>
        </r>
      </text>
    </comment>
    <comment ref="Y36" authorId="1" shapeId="0" xr:uid="{1AB8F1F1-8CD7-4A84-A36C-5C823088D6B2}">
      <text>
        <r>
          <rPr>
            <sz val="11"/>
            <color theme="1"/>
            <rFont val="Calibri"/>
            <family val="2"/>
            <scheme val="minor"/>
          </rPr>
          <t>Jenny Angelica Hernandez Brausin:
Didier 11 de octubre. Presencial Todo el día</t>
        </r>
      </text>
    </comment>
    <comment ref="AA36" authorId="1" shapeId="0" xr:uid="{B5285016-6BE2-4720-9B4F-6E932595CF1E}">
      <text>
        <r>
          <rPr>
            <sz val="11"/>
            <color theme="1"/>
            <rFont val="Calibri"/>
            <family val="2"/>
            <scheme val="minor"/>
          </rPr>
          <t>Jenny Angelica Hernandez Brausin:
Didier presencial 22 de noviembre</t>
        </r>
      </text>
    </comment>
    <comment ref="M38" authorId="0" shapeId="0" xr:uid="{A4EECD71-60DF-4F4F-8818-17113D32E7C9}">
      <text>
        <r>
          <rPr>
            <sz val="11"/>
            <color theme="1"/>
            <rFont val="Calibri"/>
            <family val="2"/>
            <scheme val="minor"/>
          </rPr>
          <t>Didier Arturo Hurtado Mosquera:
Didier Presencial, 23 presencial, 10 a 12</t>
        </r>
      </text>
    </comment>
    <comment ref="O38" authorId="0" shapeId="0" xr:uid="{75B06373-4088-4E59-A336-128BAC17CBBC}">
      <text>
        <r>
          <rPr>
            <sz val="11"/>
            <color theme="1"/>
            <rFont val="Calibri"/>
            <family val="2"/>
            <scheme val="minor"/>
          </rPr>
          <t>Didier Arturo Hurtado Mosquera:
Didier, 27 10 a 12 puestos de trabajo</t>
        </r>
      </text>
    </comment>
    <comment ref="Q38" authorId="0" shapeId="0" xr:uid="{10D7F01C-1B6E-4841-A868-20CDC27B29D9}">
      <text>
        <r>
          <rPr>
            <sz val="11"/>
            <color theme="1"/>
            <rFont val="Calibri"/>
            <family val="2"/>
            <scheme val="minor"/>
          </rPr>
          <t>Didier Arturo Hurtado Mosquera:
Emely presencial 5 de 10 a 12</t>
        </r>
      </text>
    </comment>
    <comment ref="S38" authorId="1" shapeId="0" xr:uid="{F0913883-5A07-499B-A148-BACDAD453A61}">
      <text>
        <r>
          <rPr>
            <sz val="11"/>
            <color theme="1"/>
            <rFont val="Calibri"/>
            <family val="2"/>
            <scheme val="minor"/>
          </rPr>
          <t>Jenny Angelica Hernandez Brausin:
Didier presencial 4 de julio 10 a 12</t>
        </r>
      </text>
    </comment>
    <comment ref="U38" authorId="1" shapeId="0" xr:uid="{0EB5EC3B-B8DF-44DA-8F3D-99363D7DCEA7}">
      <text>
        <r>
          <rPr>
            <sz val="11"/>
            <color theme="1"/>
            <rFont val="Calibri"/>
            <family val="2"/>
            <scheme val="minor"/>
          </rPr>
          <t>Jenny Angelica Hernandez Brausin:
Didier 21 de agosto 10 a 12 por piso</t>
        </r>
      </text>
    </comment>
    <comment ref="W38" authorId="1" shapeId="0" xr:uid="{119F04EC-78D5-4243-B21D-494A4B924FEB}">
      <text>
        <r>
          <rPr>
            <sz val="11"/>
            <color theme="1"/>
            <rFont val="Calibri"/>
            <family val="2"/>
            <scheme val="minor"/>
          </rPr>
          <t>Jenny Angelica Hernandez Brausin:
Didier 25 de septiembre por piso. 10 a 12</t>
        </r>
      </text>
    </comment>
    <comment ref="Y39" authorId="1" shapeId="0" xr:uid="{F863D8CF-494C-4681-9BB8-A9ED26B23784}">
      <text>
        <r>
          <rPr>
            <sz val="11"/>
            <color theme="1"/>
            <rFont val="Calibri"/>
            <family val="2"/>
            <scheme val="minor"/>
          </rPr>
          <t>Jenny Angelica Hernandez Brausin:
Didier. Presencial por piso 10-12. 2 de octubre</t>
        </r>
      </text>
    </comment>
    <comment ref="AA40" authorId="1" shapeId="0" xr:uid="{F0513A4D-5595-49BF-9871-295FBF2215CD}">
      <text>
        <r>
          <rPr>
            <sz val="11"/>
            <color theme="1"/>
            <rFont val="Calibri"/>
            <family val="2"/>
            <scheme val="minor"/>
          </rPr>
          <t>Jenny Angelica Hernandez Brausin:
Emely. Virtual 10-12 6 de noviembre</t>
        </r>
      </text>
    </comment>
    <comment ref="K42" authorId="0" shapeId="0" xr:uid="{05CF5BB7-2DB1-42E0-8088-C7456566EFBD}">
      <text>
        <r>
          <rPr>
            <sz val="11"/>
            <color theme="1"/>
            <rFont val="Calibri"/>
            <family val="2"/>
            <scheme val="minor"/>
          </rPr>
          <t>Didier Arturo Hurtado Mosquera:
Emely, 21 de marzo 9 a 12 presencial, tomar horas de belisario pendientes de CCL</t>
        </r>
      </text>
    </comment>
    <comment ref="M43" authorId="0" shapeId="0" xr:uid="{851A14AF-2083-4B12-B565-C4CDFEF8B25B}">
      <text>
        <r>
          <rPr>
            <sz val="11"/>
            <color theme="1"/>
            <rFont val="Calibri"/>
            <family val="2"/>
            <scheme val="minor"/>
          </rPr>
          <t>Didier Arturo Hurtado Mosquera: Emely, presencial, 4 horas, 15 de 8.30 a 12:30</t>
        </r>
      </text>
    </comment>
    <comment ref="O44" authorId="0" shapeId="0" xr:uid="{60916148-3853-4E48-B073-B6205C2E6DAA}">
      <text>
        <r>
          <rPr>
            <sz val="11"/>
            <color theme="1"/>
            <rFont val="Calibri"/>
            <family val="2"/>
            <scheme val="minor"/>
          </rPr>
          <t>Didier Arturo Hurtado Mosquera:
Angelica Presencial, puestos de trabajo 17 de 10 a 12</t>
        </r>
      </text>
    </comment>
    <comment ref="Q45" authorId="0" shapeId="0" xr:uid="{10B49101-30D3-4CD6-9FA7-036AB3C48F19}">
      <text>
        <r>
          <rPr>
            <sz val="11"/>
            <color theme="1"/>
            <rFont val="Calibri"/>
            <family val="2"/>
            <scheme val="minor"/>
          </rPr>
          <t xml:space="preserve">Didier Arturo Hurtado Mosquera:
Angelica Virtual 24 de junio de 10 a 12 </t>
        </r>
      </text>
    </comment>
    <comment ref="S46" authorId="1" shapeId="0" xr:uid="{C69B6C5F-7F6E-43B8-81BD-5EC7B2B23EA1}">
      <text>
        <r>
          <rPr>
            <sz val="11"/>
            <color theme="1"/>
            <rFont val="Calibri"/>
            <family val="2"/>
            <scheme val="minor"/>
          </rPr>
          <t>Jenny Angelica Hernandez Brausin:
Angelica virtual 15 de julio 10 a 12 Todos</t>
        </r>
      </text>
    </comment>
    <comment ref="U47" authorId="1" shapeId="0" xr:uid="{ED235605-BF9B-4CA1-A4E8-6D96D8973C58}">
      <text>
        <r>
          <rPr>
            <sz val="11"/>
            <color theme="1"/>
            <rFont val="Calibri"/>
            <family val="2"/>
            <scheme val="minor"/>
          </rPr>
          <t>Jenny Angelica Hernandez Brausin:
Emely virtual 26 de agosto 10 a 12</t>
        </r>
      </text>
    </comment>
    <comment ref="W48" authorId="1" shapeId="0" xr:uid="{B8507DA2-6445-4F2A-AF65-3C9C285E3E42}">
      <text>
        <r>
          <rPr>
            <sz val="11"/>
            <color theme="1"/>
            <rFont val="Calibri"/>
            <family val="2"/>
            <scheme val="minor"/>
          </rPr>
          <t>Jenny Angelica Hernandez Brausin:
Emely 18 de septiembre Virtual 10-12</t>
        </r>
      </text>
    </comment>
    <comment ref="Y49" authorId="1" shapeId="0" xr:uid="{B738DFDC-A813-446D-9169-7F125CAF2473}">
      <text>
        <r>
          <rPr>
            <sz val="11"/>
            <color theme="1"/>
            <rFont val="Calibri"/>
            <family val="2"/>
            <scheme val="minor"/>
          </rPr>
          <t>Jenny Angelica Hernandez Brausin:
Emely 8 de octubre. 4 horas Definir presencialidad</t>
        </r>
      </text>
    </comment>
    <comment ref="AA50" authorId="1" shapeId="0" xr:uid="{1E9926A4-2615-477B-BE95-7FB2195374F8}">
      <text>
        <r>
          <rPr>
            <sz val="11"/>
            <color theme="1"/>
            <rFont val="Calibri"/>
            <family val="2"/>
            <scheme val="minor"/>
          </rPr>
          <t>Jenny Angelica Hernandez Brausin:
Angelica. Virtual 10-12 20 de noviembre</t>
        </r>
      </text>
    </comment>
    <comment ref="M51" authorId="0" shapeId="0" xr:uid="{ED61F2DD-14FD-4661-B9D8-180DC4786A04}">
      <text>
        <r>
          <rPr>
            <sz val="11"/>
            <color theme="1"/>
            <rFont val="Calibri"/>
            <family val="2"/>
            <scheme val="minor"/>
          </rPr>
          <t>Didier Arturo Hurtado Mosquera:
Emely, 23 de 2:30 a 4:30 pm Virtual</t>
        </r>
      </text>
    </comment>
    <comment ref="O52" authorId="0" shapeId="0" xr:uid="{9E3AA362-680B-496C-B457-F5F16EEC9139}">
      <text>
        <r>
          <rPr>
            <sz val="11"/>
            <color theme="1"/>
            <rFont val="Calibri"/>
            <family val="2"/>
            <scheme val="minor"/>
          </rPr>
          <t>Didier Arturo Hurtado Mosquera:
Emely virtual 10 de 10 a 12</t>
        </r>
      </text>
    </comment>
    <comment ref="K54" authorId="0" shapeId="0" xr:uid="{A7AE42A7-DDF1-482A-BFB4-CF343E529FC2}">
      <text>
        <r>
          <rPr>
            <sz val="11"/>
            <color theme="1"/>
            <rFont val="Calibri"/>
            <family val="2"/>
            <scheme val="minor"/>
          </rPr>
          <t>Didier Arturo Hurtado Mosquera:
Angelica, 26 de marzo pieza</t>
        </r>
      </text>
    </comment>
    <comment ref="M55" authorId="0" shapeId="0" xr:uid="{9ED8B559-C1F5-4B6A-9ADD-F5E59DF0E944}">
      <text>
        <r>
          <rPr>
            <sz val="11"/>
            <color theme="1"/>
            <rFont val="Calibri"/>
            <family val="2"/>
            <scheme val="minor"/>
          </rPr>
          <t xml:space="preserve">Didier Arturo Hurtado Mosquera:
Emely, Pieza, 1 </t>
        </r>
      </text>
    </comment>
    <comment ref="U55" authorId="1" shapeId="0" xr:uid="{F0E8B027-1EE9-4C19-84E6-0068A2909096}">
      <text>
        <r>
          <rPr>
            <sz val="11"/>
            <color theme="1"/>
            <rFont val="Calibri"/>
            <family val="2"/>
            <scheme val="minor"/>
          </rPr>
          <t>Jenny Angelica Hernandez Brausin:
Emely correo 22 de agosto</t>
        </r>
      </text>
    </comment>
    <comment ref="S56" authorId="1" shapeId="0" xr:uid="{3EE59255-7BB6-43DD-8835-37D422FC4162}">
      <text>
        <r>
          <rPr>
            <sz val="11"/>
            <color theme="1"/>
            <rFont val="Calibri"/>
            <family val="2"/>
            <scheme val="minor"/>
          </rPr>
          <t>Jenny Angelica Hernandez Brausin:
Emely 3 de julio virtual 10-12</t>
        </r>
      </text>
    </comment>
    <comment ref="K57" authorId="0" shapeId="0" xr:uid="{4B2A1DF8-5FDB-47A3-A5E6-8A8C4B95A7FB}">
      <text>
        <r>
          <rPr>
            <sz val="11"/>
            <color theme="1"/>
            <rFont val="Calibri"/>
            <family val="2"/>
            <scheme val="minor"/>
          </rPr>
          <t>Didier Arturo Hurtado Mosquera:
Emely 8 horas</t>
        </r>
      </text>
    </comment>
    <comment ref="M57" authorId="0" shapeId="0" xr:uid="{07E2A576-1109-437D-9672-61954A1FB461}">
      <text>
        <r>
          <rPr>
            <sz val="11"/>
            <color theme="1"/>
            <rFont val="Calibri"/>
            <family val="2"/>
            <scheme val="minor"/>
          </rPr>
          <t>Didier Arturo Hurtado Mosquera:
Angelica</t>
        </r>
      </text>
    </comment>
    <comment ref="O57" authorId="0" shapeId="0" xr:uid="{1AE298B6-1FA9-414D-BDD1-186A7B5EF7FE}">
      <text>
        <r>
          <rPr>
            <sz val="11"/>
            <color theme="1"/>
            <rFont val="Calibri"/>
            <family val="2"/>
            <scheme val="minor"/>
          </rPr>
          <t>Didier Arturo Hurtado Mosquera:
Emely presencial</t>
        </r>
      </text>
    </comment>
    <comment ref="Q57" authorId="0" shapeId="0" xr:uid="{F3FF1C06-16DB-459C-94EE-C3CF09890F79}">
      <text>
        <r>
          <rPr>
            <sz val="11"/>
            <color theme="1"/>
            <rFont val="Calibri"/>
            <family val="2"/>
            <scheme val="minor"/>
          </rPr>
          <t>Didier Arturo Hurtado Mosquera:
Angelica</t>
        </r>
      </text>
    </comment>
    <comment ref="S57" authorId="1" shapeId="0" xr:uid="{42FDDDB4-9BA6-4657-BC66-AFEB0D51CA32}">
      <text>
        <r>
          <rPr>
            <sz val="11"/>
            <color theme="1"/>
            <rFont val="Calibri"/>
            <family val="2"/>
            <scheme val="minor"/>
          </rPr>
          <t>Jenny Angelica Hernandez Brausin:
Emely</t>
        </r>
      </text>
    </comment>
    <comment ref="U57" authorId="1" shapeId="0" xr:uid="{4CE72D22-BE4C-42E5-A0A4-C138D2FCADA8}">
      <text>
        <r>
          <rPr>
            <sz val="11"/>
            <color theme="1"/>
            <rFont val="Calibri"/>
            <family val="2"/>
            <scheme val="minor"/>
          </rPr>
          <t>Jenny Angelica Hernandez Brausin:
Angelica</t>
        </r>
      </text>
    </comment>
    <comment ref="W57" authorId="1" shapeId="0" xr:uid="{E9BD048B-1AA0-4A66-9066-254D60C0BF83}">
      <text>
        <r>
          <rPr>
            <sz val="11"/>
            <color theme="1"/>
            <rFont val="Calibri"/>
            <family val="2"/>
            <scheme val="minor"/>
          </rPr>
          <t>Jenny Angelica Hernandez Brausin:
Emely</t>
        </r>
      </text>
    </comment>
    <comment ref="Y57" authorId="1" shapeId="0" xr:uid="{BCC8B4F8-4C98-4D8A-A69D-E4FABDD1AD5E}">
      <text>
        <r>
          <rPr>
            <sz val="11"/>
            <color theme="1"/>
            <rFont val="Calibri"/>
            <family val="2"/>
            <scheme val="minor"/>
          </rPr>
          <t>Jenny Angelica Hernandez Brausin:
Angelica</t>
        </r>
      </text>
    </comment>
    <comment ref="AA57" authorId="1" shapeId="0" xr:uid="{4203EA47-FA0C-4948-BC26-E2A9D098ADBD}">
      <text>
        <r>
          <rPr>
            <sz val="11"/>
            <color theme="1"/>
            <rFont val="Calibri"/>
            <family val="2"/>
            <scheme val="minor"/>
          </rPr>
          <t>Jenny Angelica Hernandez Brausin:
Emely</t>
        </r>
      </text>
    </comment>
    <comment ref="AC57" authorId="1" shapeId="0" xr:uid="{EDA11265-EBC7-4597-B57C-945F60BF0EF0}">
      <text>
        <r>
          <rPr>
            <sz val="11"/>
            <color theme="1"/>
            <rFont val="Calibri"/>
            <family val="2"/>
            <scheme val="minor"/>
          </rPr>
          <t>Jenny Angelica Hernandez Brausin:
Angelica</t>
        </r>
      </text>
    </comment>
    <comment ref="K60" authorId="0" shapeId="0" xr:uid="{67ACEB1F-1FED-4CE3-8B05-168E22305C43}">
      <text>
        <r>
          <rPr>
            <sz val="11"/>
            <color theme="1"/>
            <rFont val="Calibri"/>
            <family val="2"/>
            <scheme val="minor"/>
          </rPr>
          <t>Didier Arturo Hurtado Mosquera:
Emely, con pausas</t>
        </r>
      </text>
    </comment>
    <comment ref="S60" authorId="1" shapeId="0" xr:uid="{4792F6E9-E251-49F9-85A9-3411F79D1375}">
      <text>
        <r>
          <rPr>
            <sz val="11"/>
            <color theme="1"/>
            <rFont val="Calibri"/>
            <family val="2"/>
            <scheme val="minor"/>
          </rPr>
          <t>Jenny Angelica Hernandez Brausin:
Emely correo 11 de julio</t>
        </r>
      </text>
    </comment>
    <comment ref="M61" authorId="0" shapeId="0" xr:uid="{5E847AC7-7FD5-4F46-950E-B3E3FC0DF890}">
      <text>
        <r>
          <rPr>
            <sz val="11"/>
            <color theme="1"/>
            <rFont val="Calibri"/>
            <family val="2"/>
            <scheme val="minor"/>
          </rPr>
          <t>Didier Arturo Hurtado Mosquera:
Angelica Virtual 9 abril 9:00 am y 11 pm</t>
        </r>
      </text>
    </comment>
    <comment ref="S61" authorId="1" shapeId="0" xr:uid="{6EAA8D4D-B790-4F88-8BB8-39B464046E94}">
      <text>
        <r>
          <rPr>
            <sz val="11"/>
            <color theme="1"/>
            <rFont val="Calibri"/>
            <family val="2"/>
            <scheme val="minor"/>
          </rPr>
          <t>Jenny Angelica Hernandez Brausin:
Angelica presencial piso por piso 10 min c/u 29 de julio</t>
        </r>
      </text>
    </comment>
    <comment ref="O62" authorId="0" shapeId="0" xr:uid="{A54E7C68-E3B4-4B24-82A0-2BF1B1378209}">
      <text>
        <r>
          <rPr>
            <sz val="11"/>
            <color theme="1"/>
            <rFont val="Calibri"/>
            <family val="2"/>
            <scheme val="minor"/>
          </rPr>
          <t>Didier Arturo Hurtado Mosquera:
Emely virtual 31, de 10 a 12</t>
        </r>
      </text>
    </comment>
    <comment ref="S63" authorId="1" shapeId="0" xr:uid="{7D2EF98D-0C29-42F3-933E-FA120C8D3BE3}">
      <text>
        <r>
          <rPr>
            <sz val="11"/>
            <color theme="1"/>
            <rFont val="Calibri"/>
            <family val="2"/>
            <scheme val="minor"/>
          </rPr>
          <t xml:space="preserve">Jenny Angelica Hernandez Brausin:
Emely presencial por contrato 30 de julio </t>
        </r>
      </text>
    </comment>
    <comment ref="Q64" authorId="0" shapeId="0" xr:uid="{1D707792-DEE5-4073-9F78-004B4E766BE5}">
      <text>
        <r>
          <rPr>
            <sz val="11"/>
            <color theme="1"/>
            <rFont val="Calibri"/>
            <family val="2"/>
            <scheme val="minor"/>
          </rPr>
          <t>Didier Arturo Hurtado Mosquera:
Emely correo el 28</t>
        </r>
      </text>
    </comment>
    <comment ref="S65" authorId="1" shapeId="0" xr:uid="{D2D0F1D6-2630-40DF-BB93-4572F22977E0}">
      <text>
        <r>
          <rPr>
            <sz val="11"/>
            <color theme="1"/>
            <rFont val="Calibri"/>
            <family val="2"/>
            <scheme val="minor"/>
          </rPr>
          <t>Jenny Angelica Hernandez Brausin:
Angelica correo 17 de julio</t>
        </r>
      </text>
    </comment>
    <comment ref="AA65" authorId="1" shapeId="0" xr:uid="{8CB70D05-2D87-4D96-839E-A744B0C4E4F4}">
      <text>
        <r>
          <rPr>
            <sz val="11"/>
            <color theme="1"/>
            <rFont val="Calibri"/>
            <family val="2"/>
            <scheme val="minor"/>
          </rPr>
          <t>Jenny Angelica Hernandez Brausin:
Angelica correo 5 de noviembre</t>
        </r>
      </text>
    </comment>
    <comment ref="U66" authorId="1" shapeId="0" xr:uid="{2AAC4881-9B48-483E-A6F7-E0E3138CB67A}">
      <text>
        <r>
          <rPr>
            <sz val="11"/>
            <color theme="1"/>
            <rFont val="Calibri"/>
            <family val="2"/>
            <scheme val="minor"/>
          </rPr>
          <t>Jenny Angelica Hernandez Brausin:
Emely correo 6 de agosto</t>
        </r>
      </text>
    </comment>
    <comment ref="K67" authorId="0" shapeId="0" xr:uid="{02023A92-7D29-4AE1-81F3-0CF33D9C0FE2}">
      <text>
        <r>
          <rPr>
            <sz val="11"/>
            <color theme="1"/>
            <rFont val="Calibri"/>
            <family val="2"/>
            <scheme val="minor"/>
          </rPr>
          <t>Didier Arturo Hurtado Mosquera:
Angelica, virtual el 18</t>
        </r>
      </text>
    </comment>
    <comment ref="W67" authorId="1" shapeId="0" xr:uid="{DEA30A0F-18F3-4126-A7A1-76A86FB0B475}">
      <text>
        <r>
          <rPr>
            <sz val="11"/>
            <color theme="1"/>
            <rFont val="Calibri"/>
            <family val="2"/>
            <scheme val="minor"/>
          </rPr>
          <t>Jenny Angelica Hernandez Brausin:
Angelica 17 de septiebre virtual 10-12</t>
        </r>
      </text>
    </comment>
    <comment ref="O68" authorId="0" shapeId="0" xr:uid="{BAB11F4A-8AE8-48FB-BA75-14D659445DBD}">
      <text>
        <r>
          <rPr>
            <sz val="11"/>
            <color theme="1"/>
            <rFont val="Calibri"/>
            <family val="2"/>
            <scheme val="minor"/>
          </rPr>
          <t>Didier Arturo Hurtado Mosquera:
Angelica virtual 29 de 10 a 12</t>
        </r>
      </text>
    </comment>
    <comment ref="Y68" authorId="1" shapeId="0" xr:uid="{5957F841-87A0-4A13-9BAC-EFDDF43F7EF4}">
      <text>
        <r>
          <rPr>
            <sz val="11"/>
            <color theme="1"/>
            <rFont val="Calibri"/>
            <family val="2"/>
            <scheme val="minor"/>
          </rPr>
          <t>Jenny Angelica Hernandez Brausin:
Angelica Virtual 10-12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Angelica Hernandez Brausin</author>
  </authors>
  <commentList>
    <comment ref="M12" authorId="0" shapeId="0" xr:uid="{F94DFEB9-0732-4766-BF47-FD9F10EAF649}">
      <text>
        <r>
          <rPr>
            <sz val="11"/>
            <color theme="1"/>
            <rFont val="Calibri"/>
            <family val="2"/>
            <scheme val="minor"/>
          </rPr>
          <t>Jenny Angelica Hernandez Brausin:
Angelica correo 26 de abril</t>
        </r>
      </text>
    </comment>
    <comment ref="Q13" authorId="0" shapeId="0" xr:uid="{FB1FAC5E-AD2C-4E83-B59F-C160100E8525}">
      <text>
        <r>
          <rPr>
            <sz val="11"/>
            <color theme="1"/>
            <rFont val="Calibri"/>
            <family val="2"/>
            <scheme val="minor"/>
          </rPr>
          <t>Jenny Angelica Hernandez Brausin:
Angelica. correo 26 de junio. Enviar a comunicaciones el 6 de junio</t>
        </r>
      </text>
    </comment>
    <comment ref="S13" authorId="0" shapeId="0" xr:uid="{E486D1DA-88AD-484D-B3F1-DF090B267FB9}">
      <text>
        <r>
          <rPr>
            <sz val="11"/>
            <color theme="1"/>
            <rFont val="Calibri"/>
            <family val="2"/>
            <scheme val="minor"/>
          </rPr>
          <t>Jenny Angelica Hernandez Brausin:
Angelica. correo 25 de julio. Enviar a comunicaciones el 4 de julio
Indicar actividades que se van a relaizar</t>
        </r>
      </text>
    </comment>
    <comment ref="M14" authorId="0" shapeId="0" xr:uid="{05CB1066-B913-4187-B2FB-6A56586C3722}">
      <text>
        <r>
          <rPr>
            <sz val="11"/>
            <color theme="1"/>
            <rFont val="Calibri"/>
            <family val="2"/>
            <scheme val="minor"/>
          </rPr>
          <t>Jenny Angelica Hernandez Brausin:
Didier. Correo 10 de abril</t>
        </r>
      </text>
    </comment>
    <comment ref="S14" authorId="0" shapeId="0" xr:uid="{750C6AC4-4E98-40B9-AFD9-6F3244EF48FE}">
      <text>
        <r>
          <rPr>
            <sz val="11"/>
            <color theme="1"/>
            <rFont val="Calibri"/>
            <family val="2"/>
            <scheme val="minor"/>
          </rPr>
          <t>Jenny Angelica Hernandez Brausin:
Didier. Correo. 18 de julio</t>
        </r>
      </text>
    </comment>
    <comment ref="Y14" authorId="0" shapeId="0" xr:uid="{C7DA670F-DA91-4CB3-B92D-A7E3263A3D93}">
      <text>
        <r>
          <rPr>
            <sz val="11"/>
            <color theme="1"/>
            <rFont val="Calibri"/>
            <family val="2"/>
            <scheme val="minor"/>
          </rPr>
          <t>Jenny Angelica Hernandez Brausin:
Correo convocatoria 
COPASST Emely 3 oct
CCL Didier 7 oct</t>
        </r>
      </text>
    </comment>
    <comment ref="AA14" authorId="0" shapeId="0" xr:uid="{B3C10DB9-BDC6-45BE-9F63-A8D916DB062C}">
      <text>
        <r>
          <rPr>
            <sz val="11"/>
            <color theme="1"/>
            <rFont val="Calibri"/>
            <family val="2"/>
            <scheme val="minor"/>
          </rPr>
          <t>Jenny Angelica Hernandez Brausin:
Correo personas inscritas para votación 
COPASST Emely 14 nov
CCL Didier 19 nov</t>
        </r>
      </text>
    </comment>
    <comment ref="K15" authorId="0" shapeId="0" xr:uid="{ADD968E9-D279-45DC-8EB2-39DD00FDE628}">
      <text>
        <r>
          <rPr>
            <sz val="11"/>
            <color theme="1"/>
            <rFont val="Calibri"/>
            <family val="2"/>
            <scheme val="minor"/>
          </rPr>
          <t>Jenny Angelica Hernandez Brausin:
Angelica correo a dfrodriguez@icetex.gov.co
solicitando pieza con el calendario de las actividades de marzo.</t>
        </r>
      </text>
    </comment>
    <comment ref="M15" authorId="0" shapeId="0" xr:uid="{249C7DE9-09A1-431B-82B1-3F5FC3F14285}">
      <text>
        <r>
          <rPr>
            <sz val="11"/>
            <color theme="1"/>
            <rFont val="Calibri"/>
            <family val="2"/>
            <scheme val="minor"/>
          </rPr>
          <t>Jenny Angelica Hernandez Brausin:
Emely. correo 1 de abril. Enviar a comunicaciones el 18 de marzo</t>
        </r>
      </text>
    </comment>
    <comment ref="O15" authorId="0" shapeId="0" xr:uid="{F3EF5E06-8860-43A8-8BE0-82441054D7C4}">
      <text>
        <r>
          <rPr>
            <sz val="11"/>
            <color theme="1"/>
            <rFont val="Calibri"/>
            <family val="2"/>
            <scheme val="minor"/>
          </rPr>
          <t>Jenny Angelica Hernandez Brausin:
Angelica correo 2 de mayo. Enviar a comunicaciones el 22 de abril</t>
        </r>
      </text>
    </comment>
    <comment ref="Q15" authorId="0" shapeId="0" xr:uid="{99AE759A-846F-4EE6-B750-241AE5F72E9E}">
      <text>
        <r>
          <rPr>
            <sz val="11"/>
            <color theme="1"/>
            <rFont val="Calibri"/>
            <family val="2"/>
            <scheme val="minor"/>
          </rPr>
          <t>Jenny Angelica Hernandez Brausin:
Emely. correo 4 de junio. Enviar a comunicaciones el 14 de mayo.</t>
        </r>
      </text>
    </comment>
    <comment ref="S15" authorId="0" shapeId="0" xr:uid="{6ACA4992-BFD0-48B6-994F-386C97FBFBB7}">
      <text>
        <r>
          <rPr>
            <sz val="11"/>
            <color theme="1"/>
            <rFont val="Calibri"/>
            <family val="2"/>
            <scheme val="minor"/>
          </rPr>
          <t>Jenny Angelica Hernandez Brausin:
Emely. correo  3 de julio. Enviar a comunicaciones el 20 de junio.</t>
        </r>
      </text>
    </comment>
    <comment ref="U15" authorId="0" shapeId="0" xr:uid="{99436C86-E985-403E-9E93-D66624FD9581}">
      <text>
        <r>
          <rPr>
            <sz val="11"/>
            <color theme="1"/>
            <rFont val="Calibri"/>
            <family val="2"/>
            <scheme val="minor"/>
          </rPr>
          <t>Jenny Angelica Hernandez Brausin:
Didier correo 1 de agosto. Enviar a comunicaciones el 24 de julio</t>
        </r>
      </text>
    </comment>
    <comment ref="W15" authorId="0" shapeId="0" xr:uid="{73C652F1-D584-4AF0-8576-55B2A7A3DD46}">
      <text>
        <r>
          <rPr>
            <sz val="11"/>
            <color theme="1"/>
            <rFont val="Calibri"/>
            <family val="2"/>
            <scheme val="minor"/>
          </rPr>
          <t>Jenny Angelica Hernandez Brausin:
Angelica correo  2 de septiembre. Enviar a comunicaciones el 19 de agosto.</t>
        </r>
      </text>
    </comment>
    <comment ref="Y15" authorId="0" shapeId="0" xr:uid="{3186B0FB-F88F-4AB8-A3BE-718EBB6FD1DF}">
      <text>
        <r>
          <rPr>
            <sz val="11"/>
            <color theme="1"/>
            <rFont val="Calibri"/>
            <family val="2"/>
            <scheme val="minor"/>
          </rPr>
          <t>Jenny Angelica Hernandez Brausin:
Angelica correo  1 de octubre. Enviar a comunicaciones el 17 de septiembre.</t>
        </r>
      </text>
    </comment>
    <comment ref="AA15" authorId="0" shapeId="0" xr:uid="{40C6FE13-512A-4B31-875F-2FC7A5A978B9}">
      <text>
        <r>
          <rPr>
            <sz val="11"/>
            <color theme="1"/>
            <rFont val="Calibri"/>
            <family val="2"/>
            <scheme val="minor"/>
          </rPr>
          <t>Jenny Angelica Hernandez Brausin:
Angelica correo  5 de noviembre. Enviar a comunicaciones el 17 de octubre.</t>
        </r>
      </text>
    </comment>
    <comment ref="AC15" authorId="0" shapeId="0" xr:uid="{31B4A06D-A642-45C1-8003-70439B09B081}">
      <text>
        <r>
          <rPr>
            <sz val="11"/>
            <color theme="1"/>
            <rFont val="Calibri"/>
            <family val="2"/>
            <scheme val="minor"/>
          </rPr>
          <t>Jenny Angelica Hernandez Brausin:
Angelica correo  2 de diciembre. Enviar a comunicaciones el 18 de noviembre.</t>
        </r>
      </text>
    </comment>
    <comment ref="K16" authorId="0" shapeId="0" xr:uid="{5C113839-1B95-4D3E-A5BE-DB529ECD162E}">
      <text>
        <r>
          <rPr>
            <sz val="11"/>
            <color theme="1"/>
            <rFont val="Calibri"/>
            <family val="2"/>
            <scheme val="minor"/>
          </rPr>
          <t>Jenny Angelica Hernandez Brausin:
Emely correo 13 de marzo</t>
        </r>
      </text>
    </comment>
    <comment ref="Q16" authorId="0" shapeId="0" xr:uid="{1E7764E5-4279-4E83-9D98-95FAD272C4D7}">
      <text>
        <r>
          <rPr>
            <sz val="11"/>
            <color theme="1"/>
            <rFont val="Calibri"/>
            <family val="2"/>
            <scheme val="minor"/>
          </rPr>
          <t>Jenny Angelica Hernandez Brausin:
Didier 13 de junio. correo</t>
        </r>
      </text>
    </comment>
    <comment ref="W16" authorId="0" shapeId="0" xr:uid="{0A875357-7B67-4A4C-A6E9-54CF8BE06D35}">
      <text>
        <r>
          <rPr>
            <sz val="11"/>
            <color theme="1"/>
            <rFont val="Calibri"/>
            <family val="2"/>
            <scheme val="minor"/>
          </rPr>
          <t>Jenny Angelica Hernandez Brausin:
Emely 16 de septiembre. correo</t>
        </r>
      </text>
    </comment>
    <comment ref="AC16" authorId="0" shapeId="0" xr:uid="{CAC491DC-FA7F-4EBF-B701-226ABA2F1ADC}">
      <text>
        <r>
          <rPr>
            <sz val="11"/>
            <color theme="1"/>
            <rFont val="Calibri"/>
            <family val="2"/>
            <scheme val="minor"/>
          </rPr>
          <t>Jenny Angelica Hernandez Brausin:
Emely Importancia del reporte de incidentes, accidentes y condiciones de salud. Correo 9 dic</t>
        </r>
      </text>
    </comment>
    <comment ref="O17" authorId="0" shapeId="0" xr:uid="{B96443CA-BF41-41B5-B0E4-3DA58B88608F}">
      <text>
        <r>
          <rPr>
            <sz val="11"/>
            <color theme="1"/>
            <rFont val="Calibri"/>
            <family val="2"/>
            <scheme val="minor"/>
          </rPr>
          <t>Jenny Angelica Hernandez Brausin:
Didier. Correo 8 de mayo. Enviar a comunicaciones 28 de abril.</t>
        </r>
      </text>
    </comment>
    <comment ref="S17" authorId="0" shapeId="0" xr:uid="{6D68C1EB-BB18-4420-8474-B00339635AD7}">
      <text>
        <r>
          <rPr>
            <sz val="11"/>
            <color theme="1"/>
            <rFont val="Calibri"/>
            <family val="2"/>
            <scheme val="minor"/>
          </rPr>
          <t>Jenny Angelica Hernandez Brausin:
Emely. Correo PONS 30 de julio</t>
        </r>
      </text>
    </comment>
    <comment ref="W17" authorId="0" shapeId="0" xr:uid="{7C4A93EE-BC0E-4C03-BEBC-D20434377A33}">
      <text>
        <r>
          <rPr>
            <sz val="11"/>
            <color theme="1"/>
            <rFont val="Calibri"/>
            <family val="2"/>
            <scheme val="minor"/>
          </rPr>
          <t>Jenny Angelica Hernandez Brausin:
Didier. Correo participación simulacro. 27 de septiembre</t>
        </r>
      </text>
    </comment>
    <comment ref="Y17" authorId="0" shapeId="0" xr:uid="{2109A654-DAFB-4785-98E4-E5F36558FBEA}">
      <text>
        <r>
          <rPr>
            <sz val="11"/>
            <color theme="1"/>
            <rFont val="Calibri"/>
            <family val="2"/>
            <scheme val="minor"/>
          </rPr>
          <t>Jenny Angelica Hernandez Brausin:
Didier. Correo participación simulacro. 2 de octubre</t>
        </r>
      </text>
    </comment>
  </commentList>
</comments>
</file>

<file path=xl/sharedStrings.xml><?xml version="1.0" encoding="utf-8"?>
<sst xmlns="http://schemas.openxmlformats.org/spreadsheetml/2006/main" count="803" uniqueCount="348">
  <si>
    <t>INSTITUTO COLOMBIANO DE CRÉDITO EDUCATIVO Y ESTUDIOS TÉCNICOS EN EL EXTERIOR – ICETEX</t>
  </si>
  <si>
    <t>GRUPO DE TALENTO HUMANO</t>
  </si>
  <si>
    <t>SISTEMA DE GESTIÓN DE SEGURIDAD Y SALUD EN EL TRABAJO</t>
  </si>
  <si>
    <t>PLAN DE TRABAJO</t>
  </si>
  <si>
    <t>VIGENCIA 2024</t>
  </si>
  <si>
    <t>CICLO PHVA</t>
  </si>
  <si>
    <t>ACTIVIDADES A DESARROLLAR</t>
  </si>
  <si>
    <t>RECURSOS</t>
  </si>
  <si>
    <t>TRIMESTRE I</t>
  </si>
  <si>
    <t>TRIMESTRE II</t>
  </si>
  <si>
    <t>TRIMESTRE III</t>
  </si>
  <si>
    <t>TRIMESTRE IV</t>
  </si>
  <si>
    <t>EVIDENCIA</t>
  </si>
  <si>
    <t>OBSERVACIONES</t>
  </si>
  <si>
    <t>Ene</t>
  </si>
  <si>
    <t>Feb</t>
  </si>
  <si>
    <t>Mar</t>
  </si>
  <si>
    <t>Abr</t>
  </si>
  <si>
    <t>May</t>
  </si>
  <si>
    <t>Jun</t>
  </si>
  <si>
    <t>Jul</t>
  </si>
  <si>
    <t>Ago</t>
  </si>
  <si>
    <t>Sep</t>
  </si>
  <si>
    <t>Oct</t>
  </si>
  <si>
    <t>Nov</t>
  </si>
  <si>
    <t>Dic</t>
  </si>
  <si>
    <t>FINANCIERO</t>
  </si>
  <si>
    <t>TÉCNICO</t>
  </si>
  <si>
    <t>HUMANO</t>
  </si>
  <si>
    <t>P</t>
  </si>
  <si>
    <t>E</t>
  </si>
  <si>
    <t>PLANEAR</t>
  </si>
  <si>
    <t>1.1 Revisar y actualizar presentación de inducción y reinducción para ser enviada a grupo de transformación.</t>
  </si>
  <si>
    <t>X</t>
  </si>
  <si>
    <t>1.1 INDUCCIÓN 2024 ICETEX</t>
  </si>
  <si>
    <t>Se actualizo la presentación de inducción y evaluación del SG SST y se envío a transformación.</t>
  </si>
  <si>
    <t>1.2 Reportar ante el Ministerio de Trabajo, a través de la página del Fondo de Riesgos Laborales el resultado de la última medición de estándares mínimos de la vigencia 2023.</t>
  </si>
  <si>
    <t>1.2 Resultados Calificacion de Estandares Minimos Mintrabajo 12.02.2024</t>
  </si>
  <si>
    <t>Se realizo cargue al ministerio de requisitos minimos.</t>
  </si>
  <si>
    <t xml:space="preserve">1.3 Identificar y actualizar los requisitos legales aplicables SST, PESV y evaluación de cumplimiento </t>
  </si>
  <si>
    <t>1.4 Revisar y/o actualizar Política, Objetivos de Seguridad y Salud en el Trabajo, seguridad vial y el Reglamento de Higiene y Seguridad de la Entidad.</t>
  </si>
  <si>
    <t>1.4 Correo solicitud actualizacion politicas SST</t>
  </si>
  <si>
    <t>Se solicita nuevamente a transformación la gestión pertinente a la actualización de la política.</t>
  </si>
  <si>
    <t>1.5 Diseñar, revisar, aprobar y firmar el Plan Anual de Trabajo para el SG-SST y PESV.</t>
  </si>
  <si>
    <t>1.5 Plan de trabajo SG SST 2024 firmado</t>
  </si>
  <si>
    <t>Se realiza gestión para firma de plan de trabajo para la vigencia 2024</t>
  </si>
  <si>
    <t>1.6. Reportar los recursos asignados para el SG-SST con base en el Plan Anual de Trabajo.</t>
  </si>
  <si>
    <t>1.6 RECURSOS SST PAA 2024 (SECOP)</t>
  </si>
  <si>
    <t>Se establecen responsables para la contratación en los recursos asignados para la vigencia 2024.</t>
  </si>
  <si>
    <t>1.7. Definir el cronograma de capacitaciones en temas de prevención de incidentes, accidentes y enfermedades laborales y medicina preventiva de acuerdo con los riesgos identificados, necesidades normativas y análisis de ausentismo.</t>
  </si>
  <si>
    <t>2.3 PLAN DE TRABAJO 2024 ICETEX</t>
  </si>
  <si>
    <t>Plan de capacitaciones se encuentra establecido en una de las hojas del plan de trabajo de SST para la vigencia 2024.</t>
  </si>
  <si>
    <t>1.8. Revisar el tablero de indicadores del SG-SST y PESV</t>
  </si>
  <si>
    <t>1.8 Tablero indicadores ICETEX</t>
  </si>
  <si>
    <t>Se realiza verificación de indicadores, agregando tres indicadores de emergencias solicitados por la oficina de riesgos y enviado por correo para su codificación.</t>
  </si>
  <si>
    <t>1.9. Continuar con la implementación del Plan estratégico de seguridad vial.</t>
  </si>
  <si>
    <t>1.10. Estructurar Plan de viajes según prioridades de la Entidad y necesidades del SG-SST</t>
  </si>
  <si>
    <t>1.10 Plan visitas territoriales 2024</t>
  </si>
  <si>
    <t>Se realiza y envía plan de visitas a territoriales del ICETEX a coordinadora de gurpo de talento Humano para aprobación.</t>
  </si>
  <si>
    <t>1.11 Revisar y/o actualizar el Procedimiento de inspecciones.</t>
  </si>
  <si>
    <t>1.11 Correo Solicitud cambio procedimiento de inspecciones.
1.11 PROGRAMA DE INSPECCIONES DE SEGURIDAD</t>
  </si>
  <si>
    <t>Se realizó envío del procedimiento de inspeccionnes ajustado para el cambio de versión y las listas de chequeo para codificación.
Se envía documento de programa con control de cambios.</t>
  </si>
  <si>
    <t>HACER</t>
  </si>
  <si>
    <t>2.1. Socializar la Política, Objetivos de Seguridad y Salud en el Trabajo, seguridad vial, el Reglamento de Higiene y Seguridad  de la Entidad y las Responsabilidades en SST.</t>
  </si>
  <si>
    <t>2.2. Realizar reuniones del Comité Paritario de Seguridad y Salud en el Trabajo - COPASST.</t>
  </si>
  <si>
    <t>2.2 Acta No 13 del 29 enero 2024 - copasst
2,2 Presentación de COPASST febrero 
2.2. Acta No 14 del 29 FEBRERO2023 - copasst
2.2. PRESENTACIÓN MARZO 2024
2.2 Acta No. 15 del 13 de marzo COPASST
2.2. Acta No. 16 del 24 de abril COPASST
2.2. PRESENTACIÓN ABRIL 2024
2.2. Acta No. 17 del 15 de mayo COPASST
2.2. PRESENTACION MAYO 2024</t>
  </si>
  <si>
    <t>Se realizo reunión COPASST enero
Se realizó reunión COPASST febrero
Se realizó reunión COPASST marzo
Se realizaó reunión COPASST abril
Se realizó reunión COPASST mayo</t>
  </si>
  <si>
    <t>2.2.1. Realizar el seguimiento a plan de acción derivado , investigaciones de accidentes e inspecciones por el COPASST.</t>
  </si>
  <si>
    <t>2.2 Acta No. 15 del 13 de marzo COPASST</t>
  </si>
  <si>
    <t>Seguimiento realizado a la investigación de accidente presentado.</t>
  </si>
  <si>
    <t>2.3 Planificar auditoría con el COPASST por lo menos una vez al año.</t>
  </si>
  <si>
    <t>2.4 Realizar convocatoria, elección y conformación del COPASST</t>
  </si>
  <si>
    <t>2.5 Realizar la evaluación de cumplimiento de los requisitos legales del SG-SST</t>
  </si>
  <si>
    <t>2.6 Plan estratégico de seguridad vial, Programa de mantenimiento preventivo de vehículos, protocolo en caso de varada.</t>
  </si>
  <si>
    <t>2.6 Mantenimeinto Preventivo y PON varada</t>
  </si>
  <si>
    <t>Se envía correo a recursos físicos con el numeral 7,7 Mantenimiento y control de veh´pisulos seguros y equipos y el PON en caso de varada para revisión y aprobación</t>
  </si>
  <si>
    <t>2.6.1 Verificación de fechas de vencimiento de licencias de conducción, soat y revisión técnico mecánica y pólizas de vehículos de la entidad.</t>
  </si>
  <si>
    <t>2.6.2 Actualización base de datos de conductores de la entidad.</t>
  </si>
  <si>
    <t>2.6.3 Seguimiento a comparendos a vehículos y conductores en el SIMIT y RUNT</t>
  </si>
  <si>
    <t>2.6.3 Seguimiento a comparendos a vehículos y conductores en el SIMIT y RUNT
2.6.3. Seguimiento Comparendos abril</t>
  </si>
  <si>
    <t>Se envia solicitud a recursos físicos y se entrega resultado del seguimiento</t>
  </si>
  <si>
    <t>2.6.4 Definir deberes y prohibiciones conductores.</t>
  </si>
  <si>
    <t>2.6.5 Realizar y divulgar protocolo que hacer en caso de accidente de tránsito.</t>
  </si>
  <si>
    <t>2.6.6 Diseño y divulgación de estándares de actores viales</t>
  </si>
  <si>
    <t>2.7. Archivar la documentación del SG-SST y PESV de acuerdo con lo establecido en la tabla de retención documental</t>
  </si>
  <si>
    <t xml:space="preserve">2.8. Ejecutar las actividades de la Semana de Seguridad y Salud en el trabajo </t>
  </si>
  <si>
    <t xml:space="preserve">2.9 Realizar las mediciones ambientales según priorización revisada con la ARL </t>
  </si>
  <si>
    <t>2.10. Realizar el seguimiento de acuerdo a programación establecida  con la ARL, de los servidores con teletrabajo en la Entidad en los aspectos relacionados con seguridad y salud en el trabajo</t>
  </si>
  <si>
    <t>2.11. Actualizar y divulgar el Plan de Prevención y Preparación ante emergencias por territorial.</t>
  </si>
  <si>
    <t>2.11 PONS EMERGENCIAS ICETEX 2024</t>
  </si>
  <si>
    <t>Se realizo actualización de procedimientos operativos normalizados</t>
  </si>
  <si>
    <t>2.11.1. Revisar y/o actualizar los procedimientos operativos Normalizados - PONS, escalonada tipo de emergencia.</t>
  </si>
  <si>
    <t>2.11.2 Realizar la convocatoria Brigada y depuración Brigadistas Inactivos.</t>
  </si>
  <si>
    <t>2.11.2 Listado Brigadistas</t>
  </si>
  <si>
    <t>Se realizo reunión de brigada y se depuro listado.</t>
  </si>
  <si>
    <t>2.11.3 Preparar y realizar las reuniones de brigada.</t>
  </si>
  <si>
    <t>2.11.3 Reunión brigada 20.03.2024</t>
  </si>
  <si>
    <t>Se realizo reunión de brigada el 20 de marzo y capacitación en primeros auxilios.</t>
  </si>
  <si>
    <t>2.11.4 Preparar y realizar el Simulacro de Emergencias.</t>
  </si>
  <si>
    <t>2.12. Poner en marcha los mecanismos para que los colaboradores reporten peligros, incidentes y condiciones de salud.</t>
  </si>
  <si>
    <t>2.12 Correo pieza canales para reportes de SST</t>
  </si>
  <si>
    <t>Elaboración pieza mecanismos de reporte.</t>
  </si>
  <si>
    <t xml:space="preserve">2.13. Realizar la formalización y/o actualización de la documentación del SG-SST </t>
  </si>
  <si>
    <t>2.13 LISTADO TRD SST 2023</t>
  </si>
  <si>
    <t>Se aneza documentos con la orhanización de los documentos de SST hasta el momento.</t>
  </si>
  <si>
    <t xml:space="preserve">2.14. Actualizar la matriz de identificación de peligros, valoración de riesgos y determinación de controles </t>
  </si>
  <si>
    <t>2.15. Realizar inspecciones de seguridad (locativas, vehículos, elementos para la atención de emergencias, entre otras) a las diferentes sedes de la Entidad.</t>
  </si>
  <si>
    <t>2.15 Inspección de extintores.
2.15 Inspección botiquín
2.15 Inspección orden aseo y puesto de trabajo
2.15 Inspección de extintores.
2.15 Inspección botiquín
2.15 Inspección orden aseo y puesto de trabajo</t>
  </si>
  <si>
    <t>Se realizo inspecciones al piso 7 de la sede Las Aguas.
Se realizo inspecciones al piso 5 de la sede Las Aguas.</t>
  </si>
  <si>
    <t xml:space="preserve">2.16 Revisar y actualizar la matriz de Elementos de Protección Personal (EPP) y aprobarla por el Ente definido por la Entidad para tal fin. </t>
  </si>
  <si>
    <t>2.16 Matriz de Elemento de Protección Personal ICETEX</t>
  </si>
  <si>
    <t>Se inicia con revisión de la matriz de EPP.</t>
  </si>
  <si>
    <t>2.17 Verificar procedimiento de adquisición y/o servicios, evaluación y selección de proveedores y contratistas.</t>
  </si>
  <si>
    <t xml:space="preserve">2.18. Reportar, Investigar y actualizar la base de los incidentes, accidentes y enfermedades laborales (se realizan de acuerdo a la ocurrencia del evento, al no presentarse en el periodo, la actividad será eliminada). </t>
  </si>
  <si>
    <t>VERIFICAR</t>
  </si>
  <si>
    <t>3.1. Realizar la revisión por la dirección del SG-SST</t>
  </si>
  <si>
    <t>3.2. Organizar y realizar la rendición de cuentas al cierre de la vigencia.</t>
  </si>
  <si>
    <t>3.3. Realizar la medición indicadores según la periodicidad establecida para cada uno.</t>
  </si>
  <si>
    <t>3.3 Tablero indicadores ICETEX.
1.8 Tablero indicadores ICETEX.
3.3 Tablero indicadores ICETEX</t>
  </si>
  <si>
    <t>Se actualiza tablero de indicadores a 31 de enero de 2024.
Tablero indicadores actualizado a 31 de marzo de 2024.
Tablero de indicadores actualizado a 30 de abril.</t>
  </si>
  <si>
    <t>3.4. Realizar auditoría interna o externa al Sistema de Gestión en seguridad y salud en el trabajo.</t>
  </si>
  <si>
    <t>3.5. Realizar revisión de documentos correspondientes a SG SST en el sitema de Calidad.</t>
  </si>
  <si>
    <t>ACTUAR</t>
  </si>
  <si>
    <t>4.1. Establecer planes de mejoramiento de acuerdo con hallazgos de inspecciones, revisión por la dirección, investigación de accidentes de trabajo y auditorías al SG - SST y PESV.</t>
  </si>
  <si>
    <t>4.1 Plan de acción inspecciones y reportes de seguridad.
4.1 Plan de acción inspecciones y reportes de seguridad</t>
  </si>
  <si>
    <t>Se estable plan de acción para los hallazgos encontrados en ispeccione, reportes y accidentes de trabajo para la vigencia 2024.
Se ajunta plan de acción actualizado a 30 de abril 2024.</t>
  </si>
  <si>
    <t>4.2. Hacer seguimiento a la ejecución de los planes de mejoramiento establecidos según  de acuerdo con hallazgos de inspecciones, revisión por la dirección, investigación de accidentes de trabajo y auditorías al SG - SST y PESV.</t>
  </si>
  <si>
    <t>4.2 Plan de acción inspecciones y reportes de seguridad</t>
  </si>
  <si>
    <t>Desarrollo de seguimiento al plan de acción de las inspecciones.</t>
  </si>
  <si>
    <t>TOTAL DE ACTIVIDADES POR MES PLANEADAS Vrs. EJECUTADAS</t>
  </si>
  <si>
    <t>CUMPLIMIENTO MENSUAL %</t>
  </si>
  <si>
    <t>FREDDY CESPEDES</t>
  </si>
  <si>
    <t>ALEXANDRA BANDERA ORTEGA</t>
  </si>
  <si>
    <t>DIDIER ARTURO HURTADO MOSQUERA</t>
  </si>
  <si>
    <t>Secretario General</t>
  </si>
  <si>
    <t>Coordinadora Grupo de Talento Humano</t>
  </si>
  <si>
    <t>Responsable SG-SST</t>
  </si>
  <si>
    <t>ICETEX</t>
  </si>
  <si>
    <t>Actividades Ejecutadas</t>
  </si>
  <si>
    <t>Actividades programadas</t>
  </si>
  <si>
    <t>Cumplimiento %</t>
  </si>
  <si>
    <t>Elaborado por: Didier Hurtado 9/11/2023</t>
  </si>
  <si>
    <t xml:space="preserve">OBJETIVO DE CONTROL DEL RIESGO </t>
  </si>
  <si>
    <t>METAS</t>
  </si>
  <si>
    <t>Vigilar y controlar la salud de los servidores</t>
  </si>
  <si>
    <t>Realizar un examen médico ocupacional al año como mínimo al 80% de los colaboradores de la Entidad</t>
  </si>
  <si>
    <t xml:space="preserve">1.1. Revisar y/o Actualizar programa de medicina preventiva y del trabajo. </t>
  </si>
  <si>
    <t>1. 1 PROGRAMA DE MEDICINA PREVENTIVA Y DEL TRABAJO
1.1 Correo_ Para codificar procedimiensot MPT</t>
  </si>
  <si>
    <t>En marzo se envía para validacion y actualizacion por calidad</t>
  </si>
  <si>
    <t>1.2. Revisar y/o actualizar, ejecutar el programa de estilos de vida y entornos saludables  (controles tabaquismo, alcoholismo, farmacodependencia, Cardiovascular, salud mental y visual)</t>
  </si>
  <si>
    <t>1.2 PROGRAMA DE ESTILOS DE VIDA SALUDABLE
1.2 Correo_ Para codificar procedimiensot MPT</t>
  </si>
  <si>
    <t>1,2,1 Realizar el convenio del programa entorno saludable del DAFP.</t>
  </si>
  <si>
    <t>Se realiza concato télefonico al DAFP e informan que a la fecha no hay convenio con universidades para realizar el programa de entornos saludables</t>
  </si>
  <si>
    <t>1.3 Realizar actividades de sensibilización frente al tema de discapacidad. (verificar personal con discapacidad)</t>
  </si>
  <si>
    <t>1.4 Revisar y/o actualizar procedimiento de exámenes médico, realizar los exámenes médicos ocupacionales de ingreso, periódicos y de retiro, de acuerdo a informe de identificación de condiciones.</t>
  </si>
  <si>
    <t>1.4 PROCEDIMIENTO PARA LA REALIZACION DE EXÁMENES MÉDICOS OCUPACIONALES
1.2 Correo_ Para codificar procedimiensot MPT
1.4 Correo_ Programacion EMO
1.4 Correo_ CITACIÓN EXAMEN DE EGRESO ABRIL</t>
  </si>
  <si>
    <t>1.4.1 Comunicar los conceptos médicos ocupacionales con sus correspondientes recomendaciones medico laborales a los colaboradores de la Entidad</t>
  </si>
  <si>
    <t>1.4.1 Correo_ Notificacion Concepto EMO</t>
  </si>
  <si>
    <t>Se envían conceptos medicos ocupacionales de los meses de febrero y marzo en el mes de marzo para hacer seguimiento al personal.
En Abril no se realizaron examenes de ingreso ni periodicos por tal razon no se comunica al trabajador.</t>
  </si>
  <si>
    <t>1.5 Realizar seguimiento a personal con patologías de origen común y laboral para vigilancia y con recomendaciones, cada vez que se presente</t>
  </si>
  <si>
    <t>No se presentaron personas para realizar seguimiento en el primer trimestre</t>
  </si>
  <si>
    <t>1.6 Realizar actividades para visitas y respuesta a solicitudes correspondiente a teletrabajo en la entidad, cada vez que se presente.</t>
  </si>
  <si>
    <t>1.6 INSPECCIONES PUESTO DE TRABAJO ICETEX
1.6 Correo_ Valoraciones para Teletrabajo
1.6 Correo_ Programación visitas ARL-Teletrabajo
1.6 Correo Solicitud pruebas Psicologicas
1.6 Correo_ Visitas IPT Presenciales
1.6 Re_ SOLICITUD DE VALORACIONES PSICOLOGICAS (1)
1.6 Re_ SOLICITUD DE VALORACIONES PSICOLOGICAS</t>
  </si>
  <si>
    <t>Dessarrollo, coordinación y recepción de conceptos de las visitas a realizar para el tele trabajo.</t>
  </si>
  <si>
    <t>1.6.1 Realizar seguimiento de las personas de  teletrabajo en la entidad, estén cumpliendo con las recomendaciones emitidas por la ARL</t>
  </si>
  <si>
    <t>1.6 RV_ INFORME 5 IPT TELETRABAJO
1.6 RV_ INFORME 10 IPT- TELETRABAJO PRESENCIAL
1.6 RV_ IPT PRESENCIAL Y VIRTUAL ICETEX</t>
  </si>
  <si>
    <t>2.1 Realizar convocatoria, elección y conformación comité de convivencia labora (resolución incluida)</t>
  </si>
  <si>
    <t>2.2 Realizar solicitud de informe trimestral al Comité de convivencia laboral.</t>
  </si>
  <si>
    <t>2.2 Correo solicitud informe trimestral CCL
2.2 Solicitud informe trimestral abril CCL</t>
  </si>
  <si>
    <t>Se realiza solicitud al comité de convivencia del informe trimestral.
Se realiza solicitud en abril al CCL sin respuesta.</t>
  </si>
  <si>
    <t>3.1 Realizar el seguimiento y la ejecución del plan de acción derivado de la batería de riesgo psicosocial</t>
  </si>
  <si>
    <t>3.1 Asistencia socializacion informe bateria
3.1 Sensibilizacion  Acoso Laboral
3.1 Seguimiento Plan de acción Batería de riesgo psicosocial</t>
  </si>
  <si>
    <t>Se realiza reunión con Conpensar donde se socializa el informe de la aplicación de la Batería y se revisan las recomendaciones para el Plan de Intervención.
Se hace retroalimentación con contratos para el estudio económico del contrato de intervención de riesgo psicosocial.</t>
  </si>
  <si>
    <t>Identificar como mínimo el 70% de la población y mantener actualizada la base de datos</t>
  </si>
  <si>
    <t>3.2 Aplicar la batería de riesgo psicosocial, elaboración de diagnóstico, plan de intervención</t>
  </si>
  <si>
    <t>Caracterizar el 80% de las incapacidades por AT, enfermedad común y laboral.</t>
  </si>
  <si>
    <t>3.3 Actualizar el Programa de vigilancia Epidemiológica de Riesgo Psicosocial según resultado de batería de riesgo psicosocial</t>
  </si>
  <si>
    <t>3.3 Correo_ recepción de Informe de Bateria Riesgo Psicosocial
3.3 INFORMES_ICETEX_PRESENTACION RESULTADOS DE LA MEDICION DE RIESGO PSICOSOCIAL
3.3 INFORMES_ICETEX_RESULTADOS DE LA MEDICION DE RIESGO PSICOSOCIAL
3.3. Correo Anexo tecnico y Estudios Prevoios PVE Riesgo Psicosocial</t>
  </si>
  <si>
    <t>Se recibe correo con la presentación y el informe de los resultados de la Bateria de riesgo psicosocial.
Se envía información a asesor juridico</t>
  </si>
  <si>
    <t>4.1. Analizar el ausentismo por accidentes de trabajo, por enfermedad laboral, por enfermedad común y permisos.</t>
  </si>
  <si>
    <t>4.1 BASE DE AUSENTISMO</t>
  </si>
  <si>
    <t>Desarrollo de la base de ausentismo para el ICETEX.</t>
  </si>
  <si>
    <t>5.1. Actualizar el perfil sociodemográfico de la población trabajadora</t>
  </si>
  <si>
    <t>5.2 Verificar procedimiento de reincorporación laboral.</t>
  </si>
  <si>
    <t>5.3 Realizar inspecciones de puestos de trabajo uso adecuado de ayudas ergonómicas.</t>
  </si>
  <si>
    <t>5.3 entrega de elementos ergonomicos a personal del icetex</t>
  </si>
  <si>
    <t>Se realiza visita al edificio angel con recursos fisicos y secretaria general para identificar y ajustar los puestos de trabajo de este edificio.
Se realiza entrega de elementos ergonómicos a personal del ICETEX.</t>
  </si>
  <si>
    <t>5.4 Aplicar la encuesta de condiciones de salud</t>
  </si>
  <si>
    <t>5.4 CUESTIONARIO NÓRDICO SÍNTOMAS MÚSCULO ESQUELÉTICOS 2024</t>
  </si>
  <si>
    <t>En marzo se realiza y ajusta la encuesta, para aplicarla en el mes de abril</t>
  </si>
  <si>
    <t>5.5 Revisión y/o Actualizar PVE de Riesgo Osteomuscular</t>
  </si>
  <si>
    <t>1.9.1 Sistema de Vigilancia Epidemiologica Osteomuscular</t>
  </si>
  <si>
    <t>5.6 Realizar talleres de prevención Osteomuscular de acuerdo con sintomatología</t>
  </si>
  <si>
    <t>5.7 Elaborar y Ejecutar el programa de gimnasia laboral</t>
  </si>
  <si>
    <t>5.7 Pausas Activas Marzo
5.7. Pausas activas de abril</t>
  </si>
  <si>
    <t>Se realizan pausas activas en las sedes Las Aguas y Angel con apoyo de la ARL POSITIVA.
Se realiza pausas activas en Aguas y Angel con profesional de ARL Positiva.</t>
  </si>
  <si>
    <t>1. CAPACITACIONES PLAN ESTRATEGICO DE SEGURIDAD VIAL - PESV.</t>
  </si>
  <si>
    <t>1.1 Realizar capacitación en conceptos básicos de señalización y demarcación de tránsito y transporte terrestre (todos los actores viales)</t>
  </si>
  <si>
    <t>1.1 Capacitación Conceptos básicos de señalización y demarcación de tránsito y transporte terrestre - Informe de asistencia 3-12-24</t>
  </si>
  <si>
    <t>Se efectuó capacitación virtual el 12 de marzo en dos tiempos.</t>
  </si>
  <si>
    <t>1.2 Realizar capacitación en cómo prevenir los accidentes de tránsito. Consecuencias Jurídicas en un accidente de tránsito (todos los actores viales)</t>
  </si>
  <si>
    <t>1.2 Capacitación Cómo prevenir accidentes de tránsito - Informe Asistencia 02-04-24</t>
  </si>
  <si>
    <t>Se efectuó capacitación virtual el 02 de abril en dos tiempos.</t>
  </si>
  <si>
    <t>1.3 Realizar capacitación en conociendo mi vehículo (conductor), Conducción defensiva básica (conductor)</t>
  </si>
  <si>
    <t>1.3 Capacitación conociendo mi vehículo - conducción a la defensiva 02-05-24</t>
  </si>
  <si>
    <t>Se efectuó capacitación presencial a conductores de la entidad el 2 de mayo.</t>
  </si>
  <si>
    <t>1.4 Realizar capacitación en medidas prácticas de seguridad para el desvare en la vía (conductor), ¿Cómo planear un viaje en carretera? – Principios básicos de movilidad nacional (conductor)</t>
  </si>
  <si>
    <t>1.5 Realizar capacitación en enemigos del comportamiento humano en la vía (todos los actores viales)</t>
  </si>
  <si>
    <t>1.6 Realizar capacitación en señalización manual y gestos para ciclistas (ciclista)</t>
  </si>
  <si>
    <t>1.7 Realizar sensibilización en tips de seguridad vial</t>
  </si>
  <si>
    <t>2. CAPACITACIONES COMITÉ PARITARIO DE SEGURIDAD Y SALUD EN EL TRABAJO - COPASST</t>
  </si>
  <si>
    <t>2.1. Coordinar la inscripción y registro para curso de 50 o 20 horas del Sistema de Gestión de Seguridad y Salud en el Trabajo SG-SST según corresponda a COPASST,</t>
  </si>
  <si>
    <t>3. CAPACITACIONES COMITÉ DE CONVIVENCIA LABORAL - CCL</t>
  </si>
  <si>
    <t>3.1. Coordinar la inscripción y registro para curso de 50 o 20 horas del Sistema de Gestión de Seguridad y Salud en el Trabajo SG-SST según corresponda a CCL.</t>
  </si>
  <si>
    <t>4. CAPACITACIONES HIGIENE Y SEGURIDAD INDUSTRIAL</t>
  </si>
  <si>
    <t>4.1 Realizar Inducción / Reinducción, (la inducción se realizará al personal en los meses que se registre ingreso en la entidad, de no presentarse ingresos en alguno de los periodos, la actividad será eliminada y la reinducción solo se realizara una vez en el año).</t>
  </si>
  <si>
    <t>4.1 CORREO_ Solicitud presentaciones y evaluaciones Inducción 2024.
4.1 Correo Solicitud evidencias proceso inducción del SG SST.
4.1 Correo Solicitud evidencias proceso inducción del SG SST 19.03.2024.
4.1 Correo Solicitud evidencias proceso inducción del SG SST 29.04.2024, 4.1 Evaluación SG SST - Inducción 2024 (516).</t>
  </si>
  <si>
    <t>Se realiza solicitud a transformción de las evidencias de induccion realizada del SG SST.
Se recepciona Resultados evaluación Inducción SST.</t>
  </si>
  <si>
    <t>4.2 Realizar sensibilización en orden y aseo en puestos de Trabajo.</t>
  </si>
  <si>
    <t>4.2 Correo Tips de seguridad Orden y Ase</t>
  </si>
  <si>
    <t>Se envía sensibilización de orden y aseso por correo masivo.</t>
  </si>
  <si>
    <t>4.3 Socialización responsabilidades del SG SST a todo el personal</t>
  </si>
  <si>
    <t>4.3 Correo Responsabilidades del personal ante el SST 30.01.2024</t>
  </si>
  <si>
    <t>Se realiza envío de cooreo masivo con responsabilidades.</t>
  </si>
  <si>
    <t>4.4 Realizar sensibilización en riesgo público y accidentes de tránsito</t>
  </si>
  <si>
    <t>4.4 Correo envío pieza Riesgo público y accidentes de tránsito</t>
  </si>
  <si>
    <t>4.5 Realizar sensibilización en prevención de accidentes de trabajo (Énfasis riesgo locativo - Caídas)</t>
  </si>
  <si>
    <t>5. CAPACITACIONES BRIGADA</t>
  </si>
  <si>
    <t>5.1 Coordinar la inscripción y registro para curso  de 50 o 20 horas del Sistema de Gestión de Seguridad y Salud en el Trabajo SG-SST según corresponda a brigadistas</t>
  </si>
  <si>
    <t>5.2 Realizar capacitación en Primeros Auxilios</t>
  </si>
  <si>
    <t>5.2 Capacitacion primeros auxilios 20.03.2024</t>
  </si>
  <si>
    <t>Desarrollo de capacitación de primeros auxilios a la brigada.</t>
  </si>
  <si>
    <t>5.3 Realizar capacitación en Manejo y uso de extintores (se manejaran dos fechas de acuerdo a la convocatoria realizada para cubrir al 100% de los brigadistas</t>
  </si>
  <si>
    <t>5.3 Asistencia capacitación manejo de extintores 29.04.2024</t>
  </si>
  <si>
    <t>Desarrollo de capacitación manejo de extintores.</t>
  </si>
  <si>
    <t>5.4 Realizar capacitación en evacuación y rescate.</t>
  </si>
  <si>
    <t>5.5 Realizar capacitación en liderazgo y comunicación asertiva (Brigada - COE).</t>
  </si>
  <si>
    <t>5.6 Realizar capacitación en uso y manejo de desfibrilador.</t>
  </si>
  <si>
    <t>5.7 Realizar curso primer nivel brigada de Emergencia.</t>
  </si>
  <si>
    <t>6. CAPACITACINES EMERGENCIA.</t>
  </si>
  <si>
    <t>6.1 Realizar sensibilización en procedimientos operativos normalizados (PONS).</t>
  </si>
  <si>
    <t>6.1 Correo video PON evacuación sismo</t>
  </si>
  <si>
    <t>Solicitud video de evacuación PON evacuación Sismo.</t>
  </si>
  <si>
    <t>6.2 Realizar socialización a todo el personal frente a posturas y modo de autoprotección  y participación en simulacros.</t>
  </si>
  <si>
    <t>6.3 Realizar capacitación en  que hacer en caso de  riesgos sociales (asalto-hurto, secuestro, terrorismo).</t>
  </si>
  <si>
    <t>7. CAPACITACIONES RIESGO PSICOSOCIAL.</t>
  </si>
  <si>
    <t>7.1 Realizar sensibilización para todos en conciliación y los métodos alternativos de solución de conflictos.</t>
  </si>
  <si>
    <t>7.1 Capacitacion conciliación y los métodos alternativos de solución de conflictos.</t>
  </si>
  <si>
    <t>Desarrollo de capacitación de conciliación y los métodos alternativos de solución de conflictos.</t>
  </si>
  <si>
    <t>7.2 Realizar campaña de sensibilización de prevención de acoso laboral.</t>
  </si>
  <si>
    <t>7.2 Sensibilizacion  Acoso Laboral</t>
  </si>
  <si>
    <t>Desarrollo campaña de sencibilización acoso laboral.</t>
  </si>
  <si>
    <t>7.3  Realizar capacitación en inteligencia emocional en el trabajo.</t>
  </si>
  <si>
    <t>7.3. Confirmación ingreso profesional Inteligencia Emocional
7.3. Confirmación profesional inteligencia emocional en el trabajo</t>
  </si>
  <si>
    <t>Se gestiona la aistencia del profesional para el desarrollo de la capacitación, se gestiona el ingreso a la entidad del profesional</t>
  </si>
  <si>
    <t>7.4 Realizar capacitación en síndrome burnout y Salud Mental.</t>
  </si>
  <si>
    <t>7.5 Realizar capacitación en tolerancia trabajo bajo presión.</t>
  </si>
  <si>
    <t>x</t>
  </si>
  <si>
    <t xml:space="preserve">7.6 Realizar capacitación en factores psicosociales en manejo de situaciones críticas- intervención en crisis (primeros auxilios emocionales).  </t>
  </si>
  <si>
    <t>7.7 Realizar Capacitación en estrategias de afrontamiento del estrés.</t>
  </si>
  <si>
    <t>7.8. Realizar Taller de fortalecimiento en habilidades de liderazgo de colaboradores con personal a cargo, (incluye. solución de problemas, comunicación asertiva, estrategias motivacionales, toma de decisiones y liderazgo).</t>
  </si>
  <si>
    <t>7.9. Realizar capacitación en fatiga derivada de la ordenación del trabajo - limites - efectos y medidas preventivas.</t>
  </si>
  <si>
    <t>7.10 Realizar Sensibilización Gestión del Cambio- Resiliencia.</t>
  </si>
  <si>
    <t>7.10 Sensibilización Gestión del Cambio- Resiliencia - Informe de asistencia 4-22-24 (1)
7.10 Sensibilización Gestión del Cambio- Resiliencia - Informe de asistencia 4-22-24 (2)</t>
  </si>
  <si>
    <t>Dessarrollo Sensibilización Gestión del Cambio- Resiliencia</t>
  </si>
  <si>
    <t>7.11 Realizar capacitación en prevención en tabaquismo, alcoholismo y farmacodependencia en el trabajo.</t>
  </si>
  <si>
    <t>8. CAPACITACIONES RIESGO OSTEO MUSCULAR.</t>
  </si>
  <si>
    <t>8.1 Realizar sensibilización en orden y aseo, relacionado a disconfort postural, Prevención de Lesiones osteomusculares para MMSS, espalda y cuello. Trabajo Sedente.</t>
  </si>
  <si>
    <t>8.1 Pieza de comunicación sobre lesiones osteomusculares y disconfort postural</t>
  </si>
  <si>
    <t>Se diseña información y se envía a comunicaciones para elaborar la pieza de coimunicación, la cual se envía por correo el 26-03-24</t>
  </si>
  <si>
    <t>8.2 Realizar sensibilización en higiene postural VDT, uso de aditamentos ergonómicos para estaciones de trabajo administrativas y pausas activas.</t>
  </si>
  <si>
    <t>8.2 Correo_ sensibilización en higiene postural VDT</t>
  </si>
  <si>
    <t>Desarrollo sensibilización en higiene postural VDT, uso de aditamentos ergonómicos para estaciones de trabajo administrativas y pausas activas</t>
  </si>
  <si>
    <t>8.3 Realizar capacitación, tips puesto de trabajo encasa.</t>
  </si>
  <si>
    <t>8.4 Realizar actividad de Gimnasia laboral nivel central y sedes en puestos de trabajo.</t>
  </si>
  <si>
    <t>8.4  Pausas Activas Marzo
8.4 Pausas Activas Abril</t>
  </si>
  <si>
    <t>Desarrollo de las pausas activas sedes Aguas y ángelcon apoyo de la ARL.
Desarrollo de pausas activas en Aguas y Ángel con ARL positiva.</t>
  </si>
  <si>
    <t>9. CAPACITACIONES MEDICINA PREVENTIVA Y DEL TRABAJO</t>
  </si>
  <si>
    <t>9.1 Realizar sensibilización conservación auditiva.</t>
  </si>
  <si>
    <t>9.1 Sensibilización Conservación auditiva</t>
  </si>
  <si>
    <t>Se realiza sencibilización por pisos.</t>
  </si>
  <si>
    <t>9.2 Realizar sensibilización promoción y prevención en hábitos de vida saludable.</t>
  </si>
  <si>
    <t>9.2  Pausas Activas sensibilizacion habitos saludables Marzo</t>
  </si>
  <si>
    <t>Esta actividad se realzo en conjunto con las pausas activas del mes de marzo</t>
  </si>
  <si>
    <t>9.3 Realizar capacitación en administración efectiva del tiempo.</t>
  </si>
  <si>
    <t>9.3. Capacitación Administración efectiva del Tiempo</t>
  </si>
  <si>
    <t>Se realiza capacitación virtual el 9 de abril de 2024</t>
  </si>
  <si>
    <t>9.4 Realizar capacitación en higiene del sueño.</t>
  </si>
  <si>
    <t>9.5 Realizar capacitación en manejo del estrés (spa zona de relajación).</t>
  </si>
  <si>
    <t>9.6 Realizar sensibilización en prevención del riesgo de contagio de las enfermedades respiratorias, COVID 19.</t>
  </si>
  <si>
    <t>9.7 Realizar sensibilización en manejo de ansiedad y depresión.</t>
  </si>
  <si>
    <t>9.8 Realizar sensibilización en conservación visual.</t>
  </si>
  <si>
    <t>9.8 Sensibilización conservación visual</t>
  </si>
  <si>
    <t>9.9 Realizar capacitación en recomendaciones generales "Lucha contra el sobrepeso y obesidad", Cardiovascular.</t>
  </si>
  <si>
    <t>9.9 Capacitacion Recomendaciones Grales lucha contra el sobrepeso</t>
  </si>
  <si>
    <t>Se realizó capacitación virtual el 18 de marzo en dos tiempos.</t>
  </si>
  <si>
    <t>9.10 Realizar campaña educativa sobre prevención de Cáncer.</t>
  </si>
  <si>
    <t>PLAN DE COMUNICACIONES DEL SG SST</t>
  </si>
  <si>
    <t>1 Divulgación política SST
1.1 Divulgación de la Política del SG-SST, Publicación de pieza comunicativa por correo electrónico.
1.1.1 entregable correo con pieenviada</t>
  </si>
  <si>
    <t>1.1.1 CONOCE LA POLITICA DEL SISTEMA DE GESTIÓN DE SEGURIDAD Y SALUD EN EL TRABAJO DEL ICETEX</t>
  </si>
  <si>
    <t>Se envía correo con pieza de politica de SST y responsabilidades del SG SST</t>
  </si>
  <si>
    <t>2. Divulgación de objetivos del SG-SS.
2.1 Publicación de pieza comunicativa por correo electrónico.
2.2.1 entrgable correo con pieza envíada.</t>
  </si>
  <si>
    <t>2.2.1 CORREO DIVULGACION OBJETIVOS SST</t>
  </si>
  <si>
    <t>Se gestiona pieza de comunicación con los Objetivos del SG-SST y se divulga el 26 de abril.</t>
  </si>
  <si>
    <t>3 Divulgación de la semana SST.
3.1 Publicación de pieza comunicativa por correo electrónico.
3.1.1 entregable correos con piezas enviadas.</t>
  </si>
  <si>
    <t>4 Comité Paritario de Seguridad y Salud en el Trabajo - COPASST
Comité de Convivencia Laboral
Divulgación de piezas para conocer la función y los miembros de los comités con relevancia en materia de seguridad y salud en el trabajo:
Emisión de piezas comunicativas e infografías sobre:
4.1 Función del COPASST.
4.1.1 entregable correo con pieza enviada.
4.2 Función del Comité de Convivencia Laboral.
4.2.1 Entregable Correo con pieza enviada.
4.3 Convocatoria a postulación para ser representante de los trabajadores ante COPASST y/o Comité de Convivencia.
4.3.1 Entregable correos con piezas enviadas.
4.4 Divulgación de procesos electorales para elegir representantes de los trabajadores ante los comités.
4.4.1 Entregables correos con piezas enviadas.</t>
  </si>
  <si>
    <t>4.2.1 CORREO CONOCES A NUESTROS REPRESENTANTES DEL COMITÉ DE CONVIVENCIA LABORAL.
4.1 Correo¿Sabes que es el COPASST y quienes lo conforman</t>
  </si>
  <si>
    <t>Para febrero se envió pieza de integrantes del comité de convivencia laboral.
Se envía correo en abril de funciones del COPASST y los representantes.</t>
  </si>
  <si>
    <t>5 Invitación a las actividades del SG-SST.
5.1 Publicación de piezas de comunicación y/o envío de citaciones a través de Outlook.
5.1.1 Entregable correo con pieza enviada.</t>
  </si>
  <si>
    <t>5.1.1 ¡Participa de las actividades que Seguridad y Salud en el Trabajo tiene para ti marzo!
5.1.1 Correo_ En ABRIL Participa de las actividades que Seguridad y Salud en el Trabajo tiene para ti!
5.1.1 Correo !En MAYO Participa de las actividades que Seguridad y Salud en el Trabajo tiene para ti!</t>
  </si>
  <si>
    <t>Para marzo, se envió pieza al personal de la Entidad con el cronograma de las actividades de SST del mes de marzo
Para mayo, se envió correo invitando a las actividades de SST</t>
  </si>
  <si>
    <t>6 Identificación y reporte de incidentes, accidentes y condiciones de salud.
Emisión de piezas comunicativas e infografías sobre:
6.1 Qué es un incidente?
6.1.1 Entregable coreo con pieza enviada.
6.2 Qué es un accidente?
6.2.1 entregable correo con pieza enviada.
6.3 Qué es una condición de salud?
6.3.1 Entregable correo con pieza enviada.
6.4 Importancia del reporte de incidentes, accidentes y condiciones de salud.
6.4.1 Entregable correo con pieza envíada.
6.5 Acceso y utilización de los mecanismos dispuestos por el SG-SST para el reporte de incidentes, accidentes y condiciones de salud.
6.5.1 Entregable correo con pieza enviada.</t>
  </si>
  <si>
    <t>6.1.1 Correo_Que es un incidente de Trabajo</t>
  </si>
  <si>
    <t>Marzo, se envió correo masivo que es un incidente de trabajo.</t>
  </si>
  <si>
    <t>7. Emergencias - Simulacro de emergencias y procedimientos operativos normalizados. 
7.1 Divulgación de participación el simulacro de emergencias y de los procedimientos operativos normalizados.
7.1.1 Entregable correo con pieza enviada.</t>
  </si>
  <si>
    <t>Mes</t>
  </si>
  <si>
    <t>Enero</t>
  </si>
  <si>
    <t>febrero</t>
  </si>
  <si>
    <t>Marzo</t>
  </si>
  <si>
    <t xml:space="preserve"> Abril</t>
  </si>
  <si>
    <t>Mayo</t>
  </si>
  <si>
    <t>Junio</t>
  </si>
  <si>
    <t>Julio</t>
  </si>
  <si>
    <t>Agosto</t>
  </si>
  <si>
    <t>Septiembre</t>
  </si>
  <si>
    <t>Octubre</t>
  </si>
  <si>
    <t>Noviembre</t>
  </si>
  <si>
    <t>Diciembre</t>
  </si>
  <si>
    <t>TOTAL</t>
  </si>
  <si>
    <t>Actividades ejecutadas</t>
  </si>
  <si>
    <t>Porcentaje de cumplimiento mensual</t>
  </si>
  <si>
    <t>META TRIMESTRAL</t>
  </si>
  <si>
    <t>1 TRIMESTRE</t>
  </si>
  <si>
    <t>META</t>
  </si>
  <si>
    <t>CUMPLIMIENTO</t>
  </si>
  <si>
    <t>2 TRIMESTRE</t>
  </si>
  <si>
    <t>3 TRIMESTRE</t>
  </si>
  <si>
    <t>4 TRIMESTRE</t>
  </si>
  <si>
    <t>Cumplimiento por Áreas</t>
  </si>
  <si>
    <t>Área</t>
  </si>
  <si>
    <t>Actividades planeadas</t>
  </si>
  <si>
    <t>Cumplimiento</t>
  </si>
  <si>
    <t>H Y S</t>
  </si>
  <si>
    <t>MP-MT</t>
  </si>
  <si>
    <t>CAPA Y SEN</t>
  </si>
  <si>
    <t>COMUNICACIONES</t>
  </si>
  <si>
    <t>TOTA</t>
  </si>
  <si>
    <t>PLAN DE COMUNICACIONES DEL SG - SST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</si>
</sst>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2"/>
      <color rgb="FF000000"/>
      <name val="Arial"/>
      <family val="2"/>
    </font>
    <font>
      <b/>
      <sz val="10"/>
      <color rgb="FF000000"/>
      <name val="Arial"/>
      <family val="2"/>
    </font>
    <font>
      <b/>
      <sz val="10"/>
      <name val="Arial"/>
      <family val="2"/>
    </font>
    <font>
      <b/>
      <sz val="6"/>
      <name val="Arial"/>
      <family val="2"/>
    </font>
    <font>
      <sz val="10"/>
      <color rgb="FF000000"/>
      <name val="Arial"/>
      <family val="2"/>
    </font>
    <font>
      <sz val="10"/>
      <name val="Arial"/>
      <family val="2"/>
    </font>
    <font>
      <sz val="11"/>
      <color rgb="FF000000"/>
      <name val="Calibri"/>
      <family val="2"/>
      <scheme val="minor"/>
    </font>
    <font>
      <u/>
      <sz val="11"/>
      <color theme="10"/>
      <name val="Calibri"/>
      <family val="2"/>
      <scheme val="minor"/>
    </font>
    <font>
      <sz val="8"/>
      <color theme="1"/>
      <name val="Arial"/>
      <family val="2"/>
    </font>
    <font>
      <sz val="10"/>
      <color theme="1"/>
      <name val="Arial"/>
      <family val="2"/>
    </font>
    <font>
      <sz val="11"/>
      <color rgb="FF000000"/>
      <name val="Calibri"/>
    </font>
    <font>
      <sz val="10"/>
      <color rgb="FF000000"/>
      <name val="Arial"/>
    </font>
    <font>
      <sz val="11"/>
      <color indexed="8"/>
      <name val="Calibri"/>
      <family val="2"/>
    </font>
    <font>
      <sz val="10"/>
      <color indexed="8"/>
      <name val="Arial"/>
      <family val="2"/>
    </font>
    <font>
      <sz val="18"/>
      <color theme="1"/>
      <name val="Calibri"/>
      <family val="2"/>
      <scheme val="minor"/>
    </font>
  </fonts>
  <fills count="12">
    <fill>
      <patternFill patternType="none"/>
    </fill>
    <fill>
      <patternFill patternType="gray125"/>
    </fill>
    <fill>
      <patternFill patternType="solid">
        <fgColor rgb="FFB4C6E7"/>
        <bgColor rgb="FF000000"/>
      </patternFill>
    </fill>
    <fill>
      <patternFill patternType="solid">
        <fgColor rgb="FFA9D08E"/>
        <bgColor rgb="FF000000"/>
      </patternFill>
    </fill>
    <fill>
      <patternFill patternType="solid">
        <fgColor rgb="FFFFE699"/>
        <bgColor rgb="FF000000"/>
      </patternFill>
    </fill>
    <fill>
      <patternFill patternType="solid">
        <fgColor rgb="FFF8CBAD"/>
        <bgColor rgb="FF000000"/>
      </patternFill>
    </fill>
    <fill>
      <patternFill patternType="solid">
        <fgColor rgb="FF00B0F0"/>
        <bgColor rgb="FF000000"/>
      </patternFill>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rgb="FF00CC66"/>
        <bgColor indexed="64"/>
      </patternFill>
    </fill>
    <fill>
      <patternFill patternType="solid">
        <fgColor rgb="FF00B050"/>
        <bgColor indexed="64"/>
      </patternFill>
    </fill>
  </fills>
  <borders count="13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style="medium">
        <color indexed="64"/>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thin">
        <color indexed="64"/>
      </top>
      <bottom style="thin">
        <color indexed="64"/>
      </bottom>
      <diagonal/>
    </border>
    <border>
      <left/>
      <right style="thin">
        <color indexed="64"/>
      </right>
      <top style="thin">
        <color indexed="64"/>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style="thin">
        <color indexed="64"/>
      </right>
      <top style="thin">
        <color indexed="64"/>
      </top>
      <bottom style="medium">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right style="thin">
        <color indexed="64"/>
      </right>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thin">
        <color indexed="64"/>
      </left>
      <right/>
      <top style="medium">
        <color rgb="FF000000"/>
      </top>
      <bottom style="thin">
        <color indexed="64"/>
      </bottom>
      <diagonal/>
    </border>
    <border>
      <left style="thin">
        <color indexed="64"/>
      </left>
      <right/>
      <top style="medium">
        <color indexed="64"/>
      </top>
      <bottom style="medium">
        <color indexed="64"/>
      </bottom>
      <diagonal/>
    </border>
    <border>
      <left style="medium">
        <color rgb="FF000000"/>
      </left>
      <right style="thin">
        <color indexed="64"/>
      </right>
      <top style="thin">
        <color indexed="64"/>
      </top>
      <bottom/>
      <diagonal/>
    </border>
  </borders>
  <cellStyleXfs count="3">
    <xf numFmtId="0" fontId="0" fillId="0" borderId="0"/>
    <xf numFmtId="0" fontId="8" fillId="0" borderId="0" applyNumberFormat="0" applyFill="0" applyBorder="0" applyAlignment="0" applyProtection="0"/>
    <xf numFmtId="0" fontId="13" fillId="0" borderId="0"/>
  </cellStyleXfs>
  <cellXfs count="302">
    <xf numFmtId="0" fontId="0" fillId="0" borderId="0" xfId="0"/>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0" borderId="9" xfId="0" applyFont="1" applyBorder="1" applyAlignment="1">
      <alignment horizontal="justify" vertical="center" wrapText="1"/>
    </xf>
    <xf numFmtId="0" fontId="2" fillId="0" borderId="9" xfId="0" applyFont="1" applyBorder="1" applyAlignment="1">
      <alignment horizontal="center" vertical="center"/>
    </xf>
    <xf numFmtId="0" fontId="5" fillId="0" borderId="31" xfId="0" applyFont="1" applyBorder="1" applyAlignment="1">
      <alignment horizontal="justify" vertical="center" wrapText="1"/>
    </xf>
    <xf numFmtId="0" fontId="5" fillId="0" borderId="10" xfId="0" applyFont="1" applyBorder="1" applyAlignment="1">
      <alignment horizontal="justify" vertical="center" wrapText="1"/>
    </xf>
    <xf numFmtId="0" fontId="2" fillId="0" borderId="10" xfId="0" applyFont="1" applyBorder="1" applyAlignment="1">
      <alignment horizontal="center" vertical="center"/>
    </xf>
    <xf numFmtId="0" fontId="5" fillId="0" borderId="32" xfId="0" applyFont="1" applyBorder="1" applyAlignment="1">
      <alignment horizontal="justify" vertical="center" wrapText="1"/>
    </xf>
    <xf numFmtId="0" fontId="5" fillId="0" borderId="25" xfId="0" applyFont="1" applyBorder="1" applyAlignment="1">
      <alignment horizontal="justify" vertical="center" wrapText="1"/>
    </xf>
    <xf numFmtId="0" fontId="2" fillId="0" borderId="25" xfId="0" applyFont="1" applyBorder="1" applyAlignment="1">
      <alignment horizontal="center" vertical="center"/>
    </xf>
    <xf numFmtId="0" fontId="6" fillId="0" borderId="25" xfId="0" applyFont="1" applyBorder="1" applyAlignment="1">
      <alignment horizontal="justify" vertical="center" wrapText="1"/>
    </xf>
    <xf numFmtId="0" fontId="8" fillId="0" borderId="25" xfId="1" applyBorder="1" applyAlignment="1">
      <alignment horizontal="justify" vertical="center" wrapText="1"/>
    </xf>
    <xf numFmtId="0" fontId="5" fillId="0" borderId="33" xfId="0" applyFont="1" applyBorder="1" applyAlignment="1">
      <alignment horizontal="justify" vertical="center" wrapText="1"/>
    </xf>
    <xf numFmtId="0" fontId="5" fillId="0" borderId="27" xfId="0" applyFont="1" applyBorder="1" applyAlignment="1">
      <alignment horizontal="justify" vertical="center" wrapText="1"/>
    </xf>
    <xf numFmtId="0" fontId="2" fillId="0" borderId="27" xfId="0" applyFont="1" applyBorder="1" applyAlignment="1">
      <alignment horizontal="center" vertical="center"/>
    </xf>
    <xf numFmtId="0" fontId="5" fillId="0" borderId="30" xfId="0" applyFont="1" applyBorder="1" applyAlignment="1">
      <alignment horizontal="justify" vertical="center" wrapText="1"/>
    </xf>
    <xf numFmtId="0" fontId="6" fillId="0" borderId="0" xfId="0" applyFont="1" applyAlignment="1">
      <alignment horizontal="justify" vertical="center" wrapText="1"/>
    </xf>
    <xf numFmtId="0" fontId="6" fillId="0" borderId="27" xfId="0" applyFont="1" applyBorder="1" applyAlignment="1">
      <alignment horizontal="justify" vertical="center" wrapText="1"/>
    </xf>
    <xf numFmtId="0" fontId="5" fillId="0" borderId="35"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0" xfId="0" applyFont="1"/>
    <xf numFmtId="0" fontId="5" fillId="0" borderId="7" xfId="0" applyFont="1" applyBorder="1" applyAlignment="1">
      <alignment horizontal="justify" vertical="center" wrapText="1"/>
    </xf>
    <xf numFmtId="0" fontId="5" fillId="0" borderId="34" xfId="0" applyFont="1" applyBorder="1" applyAlignment="1">
      <alignment horizontal="justify" vertical="center" wrapText="1"/>
    </xf>
    <xf numFmtId="0" fontId="2" fillId="0" borderId="7" xfId="0" applyFont="1" applyBorder="1" applyAlignment="1">
      <alignment horizontal="center" vertical="center"/>
    </xf>
    <xf numFmtId="0" fontId="5" fillId="0" borderId="36" xfId="0" applyFont="1" applyBorder="1" applyAlignment="1">
      <alignment horizontal="justify"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2" fillId="0" borderId="35" xfId="0" applyFont="1" applyBorder="1" applyAlignment="1">
      <alignment horizontal="center" vertical="center"/>
    </xf>
    <xf numFmtId="0" fontId="9" fillId="0" borderId="35" xfId="0" applyFont="1" applyBorder="1" applyAlignment="1">
      <alignment horizontal="center" vertical="center"/>
    </xf>
    <xf numFmtId="0" fontId="5" fillId="0" borderId="49" xfId="0" applyFont="1" applyBorder="1" applyAlignment="1">
      <alignment horizontal="justify" vertical="center" wrapText="1"/>
    </xf>
    <xf numFmtId="0" fontId="9" fillId="0" borderId="7" xfId="0" applyFont="1" applyBorder="1" applyAlignment="1">
      <alignment horizontal="center" vertical="center"/>
    </xf>
    <xf numFmtId="0" fontId="2" fillId="0" borderId="51" xfId="0" applyFont="1" applyBorder="1" applyAlignment="1">
      <alignment horizontal="justify" vertical="center" wrapText="1"/>
    </xf>
    <xf numFmtId="0" fontId="5" fillId="0" borderId="52" xfId="0" applyFont="1" applyBorder="1" applyAlignment="1">
      <alignment horizontal="justify" vertical="center" wrapText="1"/>
    </xf>
    <xf numFmtId="0" fontId="6" fillId="0" borderId="52" xfId="0" applyFont="1" applyBorder="1" applyAlignment="1">
      <alignment horizontal="justify" vertical="center" wrapText="1"/>
    </xf>
    <xf numFmtId="0" fontId="5" fillId="0" borderId="53" xfId="0" applyFont="1" applyBorder="1" applyAlignment="1">
      <alignment horizontal="justify" vertical="center" wrapText="1"/>
    </xf>
    <xf numFmtId="0" fontId="2" fillId="0" borderId="36" xfId="0" applyFont="1" applyBorder="1" applyAlignment="1">
      <alignment horizontal="center" vertical="center"/>
    </xf>
    <xf numFmtId="0" fontId="9" fillId="0" borderId="36" xfId="0" applyFont="1" applyBorder="1" applyAlignment="1">
      <alignment horizontal="center" vertical="center"/>
    </xf>
    <xf numFmtId="0" fontId="5" fillId="0" borderId="37" xfId="0" applyFont="1" applyBorder="1" applyAlignment="1">
      <alignment horizontal="justify" vertical="center" wrapText="1"/>
    </xf>
    <xf numFmtId="0" fontId="10" fillId="0" borderId="25" xfId="0" applyFont="1" applyBorder="1" applyAlignment="1">
      <alignment horizontal="justify" vertical="center" wrapText="1"/>
    </xf>
    <xf numFmtId="0" fontId="6" fillId="0" borderId="8" xfId="0" applyFont="1" applyBorder="1" applyAlignment="1">
      <alignment horizontal="justify" vertical="center" wrapText="1"/>
    </xf>
    <xf numFmtId="0" fontId="0" fillId="0" borderId="25" xfId="0" applyBorder="1"/>
    <xf numFmtId="0" fontId="0" fillId="0" borderId="25" xfId="0" applyBorder="1" applyAlignment="1">
      <alignment horizontal="center" vertical="center"/>
    </xf>
    <xf numFmtId="9" fontId="0" fillId="0" borderId="25" xfId="0" applyNumberFormat="1" applyBorder="1" applyAlignment="1">
      <alignment horizontal="center" vertical="center"/>
    </xf>
    <xf numFmtId="0" fontId="0" fillId="0" borderId="25" xfId="0" applyBorder="1" applyAlignment="1">
      <alignment horizontal="left" vertical="center" wrapText="1"/>
    </xf>
    <xf numFmtId="0" fontId="1" fillId="0" borderId="0" xfId="0" applyFont="1" applyAlignment="1">
      <alignment vertical="center" wrapText="1"/>
    </xf>
    <xf numFmtId="0" fontId="7" fillId="0" borderId="0" xfId="0" applyFont="1"/>
    <xf numFmtId="0" fontId="6" fillId="0" borderId="7" xfId="0" applyFont="1" applyBorder="1" applyAlignment="1">
      <alignment horizontal="center" vertical="center"/>
    </xf>
    <xf numFmtId="9" fontId="0" fillId="0" borderId="0" xfId="0" applyNumberFormat="1"/>
    <xf numFmtId="0" fontId="0" fillId="0" borderId="25" xfId="0" applyBorder="1" applyAlignment="1">
      <alignment vertical="center"/>
    </xf>
    <xf numFmtId="0" fontId="0" fillId="0" borderId="25" xfId="0" applyBorder="1" applyAlignment="1">
      <alignment vertical="center" wrapText="1"/>
    </xf>
    <xf numFmtId="0" fontId="5" fillId="0" borderId="55" xfId="0" applyFont="1" applyBorder="1" applyAlignment="1">
      <alignment horizontal="justify" vertical="center" wrapText="1"/>
    </xf>
    <xf numFmtId="0" fontId="2" fillId="0" borderId="17" xfId="0" applyFont="1" applyBorder="1" applyAlignment="1">
      <alignment vertical="center"/>
    </xf>
    <xf numFmtId="0" fontId="2" fillId="0" borderId="20" xfId="0" applyFont="1" applyBorder="1" applyAlignment="1">
      <alignment vertical="center"/>
    </xf>
    <xf numFmtId="0" fontId="0" fillId="0" borderId="0" xfId="0" applyAlignment="1">
      <alignment horizontal="left" vertical="center" wrapText="1"/>
    </xf>
    <xf numFmtId="9" fontId="0" fillId="0" borderId="25" xfId="0" applyNumberFormat="1" applyBorder="1"/>
    <xf numFmtId="0" fontId="5" fillId="7" borderId="25" xfId="0" applyFont="1" applyFill="1" applyBorder="1" applyAlignment="1">
      <alignment horizontal="justify" vertical="center" wrapText="1"/>
    </xf>
    <xf numFmtId="0" fontId="7" fillId="0" borderId="25" xfId="1" applyFont="1" applyBorder="1" applyAlignment="1">
      <alignment horizontal="justify" vertical="center" wrapText="1"/>
    </xf>
    <xf numFmtId="0" fontId="0" fillId="0" borderId="64" xfId="0" applyBorder="1"/>
    <xf numFmtId="0" fontId="12" fillId="0" borderId="35" xfId="0" applyFont="1" applyBorder="1" applyAlignment="1">
      <alignment horizontal="justify" vertical="center" wrapText="1"/>
    </xf>
    <xf numFmtId="0" fontId="2" fillId="0" borderId="24" xfId="0" applyFont="1" applyBorder="1" applyAlignment="1">
      <alignment horizontal="center" vertical="center"/>
    </xf>
    <xf numFmtId="0" fontId="5" fillId="0" borderId="65" xfId="0" applyFont="1" applyBorder="1" applyAlignment="1">
      <alignment horizontal="center" vertical="center"/>
    </xf>
    <xf numFmtId="0" fontId="5" fillId="8" borderId="65" xfId="0" applyFont="1" applyFill="1" applyBorder="1" applyAlignment="1">
      <alignment horizontal="center" vertical="center"/>
    </xf>
    <xf numFmtId="0" fontId="5" fillId="9" borderId="65" xfId="0" applyFont="1" applyFill="1" applyBorder="1" applyAlignment="1">
      <alignment horizontal="center" vertical="center"/>
    </xf>
    <xf numFmtId="0" fontId="7" fillId="9" borderId="65" xfId="0" applyFont="1" applyFill="1" applyBorder="1" applyAlignment="1">
      <alignment horizontal="center" vertical="center"/>
    </xf>
    <xf numFmtId="0" fontId="7" fillId="0" borderId="65" xfId="0" applyFont="1" applyBorder="1"/>
    <xf numFmtId="0" fontId="2" fillId="0" borderId="26" xfId="0" applyFont="1" applyBorder="1" applyAlignment="1">
      <alignment horizontal="center" vertical="center"/>
    </xf>
    <xf numFmtId="0" fontId="7" fillId="0" borderId="24" xfId="1" applyFont="1" applyBorder="1" applyAlignment="1">
      <alignment horizontal="justify" vertical="center" wrapText="1"/>
    </xf>
    <xf numFmtId="0" fontId="8" fillId="0" borderId="24" xfId="1" applyBorder="1" applyAlignment="1">
      <alignment horizontal="justify" vertical="center" wrapText="1"/>
    </xf>
    <xf numFmtId="0" fontId="6" fillId="0" borderId="24" xfId="0" applyFont="1" applyBorder="1" applyAlignment="1">
      <alignment horizontal="justify" vertical="center" wrapText="1"/>
    </xf>
    <xf numFmtId="0" fontId="2" fillId="0" borderId="28"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9" borderId="70" xfId="0" applyFont="1" applyFill="1" applyBorder="1" applyAlignment="1">
      <alignment horizontal="center" vertical="center"/>
    </xf>
    <xf numFmtId="0" fontId="5" fillId="8" borderId="70" xfId="0" applyFont="1" applyFill="1" applyBorder="1" applyAlignment="1">
      <alignment horizontal="center" vertical="center"/>
    </xf>
    <xf numFmtId="0" fontId="5" fillId="0" borderId="72" xfId="0" applyFont="1" applyBorder="1" applyAlignment="1">
      <alignment horizontal="center" vertical="center"/>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2" fillId="0" borderId="82" xfId="0" applyFont="1" applyBorder="1" applyAlignment="1">
      <alignment horizontal="center" vertical="center"/>
    </xf>
    <xf numFmtId="0" fontId="14" fillId="0" borderId="89" xfId="2" applyFont="1" applyBorder="1" applyAlignment="1">
      <alignment horizontal="justify" vertical="center" wrapText="1"/>
    </xf>
    <xf numFmtId="0" fontId="5" fillId="0" borderId="90" xfId="0" applyFont="1" applyBorder="1" applyAlignment="1">
      <alignment horizontal="justify" vertical="center" wrapText="1"/>
    </xf>
    <xf numFmtId="0" fontId="5" fillId="0" borderId="77" xfId="0" applyFont="1" applyBorder="1" applyAlignment="1">
      <alignment horizontal="justify" vertical="center" wrapText="1"/>
    </xf>
    <xf numFmtId="0" fontId="5" fillId="0" borderId="91" xfId="0" applyFont="1" applyBorder="1" applyAlignment="1">
      <alignment horizontal="justify" vertical="center" wrapText="1"/>
    </xf>
    <xf numFmtId="0" fontId="7" fillId="0" borderId="15" xfId="1" applyFont="1" applyBorder="1" applyAlignment="1">
      <alignment horizontal="justify" vertical="center" wrapText="1"/>
    </xf>
    <xf numFmtId="0" fontId="5" fillId="0" borderId="93" xfId="0" applyFont="1" applyBorder="1" applyAlignment="1">
      <alignment horizontal="center" vertical="center"/>
    </xf>
    <xf numFmtId="0" fontId="4" fillId="2" borderId="94" xfId="0" applyFont="1" applyFill="1" applyBorder="1" applyAlignment="1">
      <alignment horizontal="center" vertical="center" wrapText="1"/>
    </xf>
    <xf numFmtId="0" fontId="14" fillId="0" borderId="96" xfId="2" applyFont="1" applyBorder="1" applyAlignment="1">
      <alignment horizontal="justify" vertical="center" wrapText="1"/>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7" fillId="0" borderId="97" xfId="0" applyFont="1" applyBorder="1"/>
    <xf numFmtId="0" fontId="5" fillId="8" borderId="98" xfId="0" applyFont="1" applyFill="1" applyBorder="1" applyAlignment="1">
      <alignment horizontal="center" vertical="center"/>
    </xf>
    <xf numFmtId="0" fontId="5" fillId="8" borderId="97" xfId="0" applyFont="1" applyFill="1" applyBorder="1" applyAlignment="1">
      <alignment horizontal="center" vertical="center"/>
    </xf>
    <xf numFmtId="0" fontId="5" fillId="9" borderId="97" xfId="0" applyFont="1" applyFill="1" applyBorder="1" applyAlignment="1">
      <alignment horizontal="center" vertical="center"/>
    </xf>
    <xf numFmtId="0" fontId="5"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5" fillId="0" borderId="28" xfId="0" applyFont="1" applyBorder="1" applyAlignment="1">
      <alignment horizontal="justify" vertical="center" wrapText="1"/>
    </xf>
    <xf numFmtId="0" fontId="6" fillId="0" borderId="84" xfId="0" applyFont="1" applyBorder="1" applyAlignment="1">
      <alignment horizontal="justify" vertical="center" wrapText="1"/>
    </xf>
    <xf numFmtId="0" fontId="5" fillId="0" borderId="82"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06" xfId="0" applyFont="1" applyBorder="1" applyAlignment="1">
      <alignment horizontal="justify" vertical="center" wrapText="1"/>
    </xf>
    <xf numFmtId="0" fontId="5" fillId="0" borderId="24" xfId="0" applyFont="1" applyBorder="1" applyAlignment="1">
      <alignment horizontal="justify" vertical="center" wrapText="1"/>
    </xf>
    <xf numFmtId="0" fontId="2" fillId="0" borderId="54"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5" xfId="0" applyFont="1" applyBorder="1" applyAlignment="1">
      <alignment horizontal="center" vertical="center"/>
    </xf>
    <xf numFmtId="0" fontId="9" fillId="0" borderId="110" xfId="0" applyFont="1" applyBorder="1" applyAlignment="1">
      <alignment horizontal="center"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6" fillId="0" borderId="121" xfId="0" applyFont="1" applyBorder="1" applyAlignment="1">
      <alignment horizontal="center" vertical="center"/>
    </xf>
    <xf numFmtId="0" fontId="6" fillId="0" borderId="115"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9" fillId="0" borderId="104" xfId="0" applyFont="1" applyBorder="1" applyAlignment="1">
      <alignment horizontal="center" vertical="center"/>
    </xf>
    <xf numFmtId="0" fontId="9" fillId="0" borderId="26" xfId="0" applyFont="1" applyBorder="1" applyAlignment="1">
      <alignment horizontal="center" vertical="center"/>
    </xf>
    <xf numFmtId="0" fontId="9" fillId="0" borderId="126" xfId="0" applyFont="1" applyBorder="1" applyAlignment="1">
      <alignment horizontal="center" vertical="center"/>
    </xf>
    <xf numFmtId="0" fontId="9" fillId="0" borderId="11" xfId="0" applyFont="1" applyBorder="1" applyAlignment="1">
      <alignment horizontal="center" vertical="center"/>
    </xf>
    <xf numFmtId="0" fontId="9" fillId="0" borderId="28" xfId="0" applyFont="1" applyBorder="1" applyAlignment="1">
      <alignment horizontal="center" vertical="center"/>
    </xf>
    <xf numFmtId="0" fontId="9" fillId="0" borderId="125" xfId="0" applyFont="1" applyBorder="1" applyAlignment="1">
      <alignment horizontal="center" vertical="center"/>
    </xf>
    <xf numFmtId="0" fontId="9" fillId="0" borderId="13" xfId="0" applyFont="1" applyBorder="1" applyAlignment="1">
      <alignment horizontal="center" vertical="center"/>
    </xf>
    <xf numFmtId="0" fontId="6" fillId="0" borderId="11" xfId="0" applyFont="1" applyBorder="1" applyAlignment="1">
      <alignment horizontal="center" vertical="center"/>
    </xf>
    <xf numFmtId="0" fontId="7" fillId="0" borderId="128" xfId="1" applyFont="1" applyBorder="1" applyAlignment="1">
      <alignment horizontal="justify" vertical="center" wrapText="1"/>
    </xf>
    <xf numFmtId="0" fontId="6" fillId="0" borderId="15"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82" xfId="0" applyFont="1" applyBorder="1" applyAlignment="1">
      <alignment horizontal="justify" vertical="center" wrapText="1"/>
    </xf>
    <xf numFmtId="0" fontId="7" fillId="0" borderId="24" xfId="1" applyFont="1" applyBorder="1" applyAlignment="1">
      <alignment horizontal="left" vertical="center" wrapText="1"/>
    </xf>
    <xf numFmtId="0" fontId="7" fillId="0" borderId="106" xfId="1" applyFont="1" applyBorder="1" applyAlignment="1">
      <alignment horizontal="justify" vertical="center" wrapText="1"/>
    </xf>
    <xf numFmtId="0" fontId="6" fillId="0" borderId="127" xfId="0" applyFont="1" applyBorder="1" applyAlignment="1">
      <alignment horizontal="justify" vertical="center" wrapText="1"/>
    </xf>
    <xf numFmtId="0" fontId="6" fillId="0" borderId="128" xfId="0" applyFont="1" applyBorder="1" applyAlignment="1">
      <alignment horizontal="justify" vertical="center" wrapText="1"/>
    </xf>
    <xf numFmtId="0" fontId="9" fillId="0" borderId="130"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9" fillId="0" borderId="135" xfId="0" applyFont="1" applyBorder="1" applyAlignment="1">
      <alignment horizontal="center" vertical="center"/>
    </xf>
    <xf numFmtId="0" fontId="6" fillId="0" borderId="136" xfId="0" applyFont="1" applyBorder="1" applyAlignment="1">
      <alignment horizontal="center" vertical="center"/>
    </xf>
    <xf numFmtId="0" fontId="11" fillId="0" borderId="24" xfId="1" applyFont="1" applyBorder="1" applyAlignment="1">
      <alignment horizontal="justify" vertical="center" wrapText="1"/>
    </xf>
    <xf numFmtId="0" fontId="9" fillId="0" borderId="137" xfId="0" applyFont="1" applyBorder="1" applyAlignment="1">
      <alignment horizontal="center" vertical="center"/>
    </xf>
    <xf numFmtId="0" fontId="0" fillId="0" borderId="65" xfId="0" applyBorder="1"/>
    <xf numFmtId="0" fontId="0" fillId="0" borderId="27" xfId="0" applyBorder="1"/>
    <xf numFmtId="0" fontId="0" fillId="0" borderId="27" xfId="0" applyBorder="1" applyAlignment="1">
      <alignment horizontal="center" vertical="center"/>
    </xf>
    <xf numFmtId="9" fontId="0" fillId="0" borderId="27" xfId="0" applyNumberFormat="1" applyBorder="1" applyAlignment="1">
      <alignment horizontal="center" vertical="center"/>
    </xf>
    <xf numFmtId="0" fontId="0" fillId="0" borderId="65" xfId="0" applyBorder="1" applyAlignment="1">
      <alignment horizontal="center" vertical="center"/>
    </xf>
    <xf numFmtId="9" fontId="0" fillId="0" borderId="65" xfId="0" applyNumberFormat="1" applyBorder="1" applyAlignment="1">
      <alignment horizontal="center" vertical="center"/>
    </xf>
    <xf numFmtId="0" fontId="9" fillId="10" borderId="25" xfId="0" applyFont="1" applyFill="1" applyBorder="1" applyAlignment="1">
      <alignment horizontal="center" vertical="center"/>
    </xf>
    <xf numFmtId="0" fontId="5" fillId="10" borderId="72" xfId="0" applyFont="1" applyFill="1" applyBorder="1" applyAlignment="1">
      <alignment horizontal="center" vertical="center"/>
    </xf>
    <xf numFmtId="0" fontId="9" fillId="10" borderId="26" xfId="0" applyFont="1" applyFill="1" applyBorder="1" applyAlignment="1">
      <alignment horizontal="center" vertical="center"/>
    </xf>
    <xf numFmtId="0" fontId="9" fillId="11" borderId="25" xfId="0" applyFont="1" applyFill="1" applyBorder="1" applyAlignment="1">
      <alignment horizontal="center" vertical="center"/>
    </xf>
    <xf numFmtId="0" fontId="2" fillId="0" borderId="46" xfId="0" applyFont="1" applyBorder="1" applyAlignment="1">
      <alignment horizontal="center"/>
    </xf>
    <xf numFmtId="0" fontId="2" fillId="0" borderId="47"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0" xfId="0" applyFont="1" applyAlignment="1">
      <alignment horizontal="center" vertical="center" wrapText="1"/>
    </xf>
    <xf numFmtId="0" fontId="1" fillId="0" borderId="5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0"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7" fillId="0" borderId="1" xfId="0" applyFont="1" applyBorder="1" applyAlignment="1">
      <alignment horizontal="center"/>
    </xf>
    <xf numFmtId="0" fontId="7" fillId="0" borderId="21" xfId="0" applyFont="1" applyBorder="1" applyAlignment="1">
      <alignment horizontal="center"/>
    </xf>
    <xf numFmtId="0" fontId="7" fillId="0" borderId="41" xfId="0" applyFont="1" applyBorder="1" applyAlignment="1">
      <alignment horizontal="center"/>
    </xf>
    <xf numFmtId="0" fontId="7" fillId="0" borderId="50" xfId="0" applyFont="1" applyBorder="1" applyAlignment="1">
      <alignment horizontal="center"/>
    </xf>
    <xf numFmtId="0" fontId="7" fillId="0" borderId="3" xfId="0" applyFont="1" applyBorder="1" applyAlignment="1">
      <alignment horizontal="center"/>
    </xf>
    <xf numFmtId="0" fontId="7" fillId="0" borderId="40" xfId="0" applyFont="1" applyBorder="1" applyAlignment="1">
      <alignment horizontal="center"/>
    </xf>
    <xf numFmtId="0" fontId="2" fillId="6" borderId="5" xfId="0" applyFont="1" applyFill="1" applyBorder="1" applyAlignment="1">
      <alignment horizontal="center" vertical="center" textRotation="90"/>
    </xf>
    <xf numFmtId="0" fontId="2" fillId="6" borderId="6"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38" xfId="0" applyFont="1" applyFill="1" applyBorder="1" applyAlignment="1">
      <alignment horizontal="center" vertical="center" textRotation="90"/>
    </xf>
    <xf numFmtId="0" fontId="2" fillId="3" borderId="5" xfId="0" applyFont="1" applyFill="1" applyBorder="1" applyAlignment="1">
      <alignment horizontal="center" vertical="center" textRotation="90"/>
    </xf>
    <xf numFmtId="0" fontId="2" fillId="3" borderId="6" xfId="0" applyFont="1" applyFill="1" applyBorder="1" applyAlignment="1">
      <alignment horizontal="center" vertical="center" textRotation="90"/>
    </xf>
    <xf numFmtId="0" fontId="2" fillId="4" borderId="5" xfId="0" applyFont="1" applyFill="1" applyBorder="1" applyAlignment="1">
      <alignment horizontal="center" vertical="center" textRotation="90"/>
    </xf>
    <xf numFmtId="0" fontId="2" fillId="4" borderId="6" xfId="0" applyFont="1" applyFill="1" applyBorder="1" applyAlignment="1">
      <alignment horizontal="center" vertical="center" textRotation="90"/>
    </xf>
    <xf numFmtId="0" fontId="2" fillId="4" borderId="38" xfId="0" applyFont="1" applyFill="1" applyBorder="1" applyAlignment="1">
      <alignment horizontal="center" vertical="center" textRotation="90"/>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9" fontId="0" fillId="0" borderId="122" xfId="0" applyNumberFormat="1" applyBorder="1" applyAlignment="1">
      <alignment horizontal="center"/>
    </xf>
    <xf numFmtId="9" fontId="0" fillId="0" borderId="123" xfId="0" applyNumberFormat="1" applyBorder="1" applyAlignment="1">
      <alignment horizontal="center"/>
    </xf>
    <xf numFmtId="9" fontId="0" fillId="0" borderId="129" xfId="0" applyNumberFormat="1" applyBorder="1" applyAlignment="1">
      <alignment horizontal="center"/>
    </xf>
    <xf numFmtId="9" fontId="0" fillId="0" borderId="124" xfId="0" applyNumberFormat="1" applyBorder="1" applyAlignment="1">
      <alignment horizontal="center"/>
    </xf>
    <xf numFmtId="9" fontId="0" fillId="0" borderId="122" xfId="0" applyNumberFormat="1" applyBorder="1" applyAlignment="1">
      <alignment horizontal="center" vertical="center"/>
    </xf>
    <xf numFmtId="9" fontId="0" fillId="0" borderId="123" xfId="0" applyNumberForma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4" borderId="107" xfId="0" applyFont="1" applyFill="1" applyBorder="1" applyAlignment="1">
      <alignment horizontal="center" vertical="center" textRotation="90"/>
    </xf>
    <xf numFmtId="0" fontId="2" fillId="4" borderId="108" xfId="0" applyFont="1" applyFill="1" applyBorder="1" applyAlignment="1">
      <alignment horizontal="center" vertical="center" textRotation="90"/>
    </xf>
    <xf numFmtId="0" fontId="2" fillId="4" borderId="109" xfId="0" applyFont="1" applyFill="1" applyBorder="1" applyAlignment="1">
      <alignment horizontal="center" vertical="center" textRotation="90"/>
    </xf>
    <xf numFmtId="0" fontId="5" fillId="0" borderId="2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10" xfId="0" applyFont="1" applyBorder="1" applyAlignment="1">
      <alignment horizontal="justify" vertical="center" wrapText="1"/>
    </xf>
    <xf numFmtId="9" fontId="0" fillId="0" borderId="124" xfId="0" applyNumberForma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9" xfId="0" applyFont="1" applyBorder="1" applyAlignment="1">
      <alignment horizontal="center" vertical="center" wrapText="1"/>
    </xf>
    <xf numFmtId="9" fontId="0" fillId="0" borderId="129" xfId="0" applyNumberFormat="1" applyBorder="1" applyAlignment="1">
      <alignment horizontal="center" vertical="center"/>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7" fillId="0" borderId="2" xfId="0" applyFont="1" applyBorder="1" applyAlignment="1">
      <alignment horizontal="center"/>
    </xf>
    <xf numFmtId="0" fontId="7" fillId="0" borderId="12" xfId="0" applyFont="1" applyBorder="1" applyAlignment="1">
      <alignment horizontal="center"/>
    </xf>
    <xf numFmtId="0" fontId="7" fillId="0" borderId="0" xfId="0" applyFont="1" applyAlignment="1">
      <alignment horizontal="center"/>
    </xf>
    <xf numFmtId="0" fontId="7" fillId="0" borderId="4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0" xfId="0" applyFont="1" applyFill="1" applyBorder="1" applyAlignment="1">
      <alignment horizontal="center" vertical="center" wrapText="1"/>
    </xf>
    <xf numFmtId="0" fontId="2" fillId="0" borderId="54" xfId="0" applyFont="1" applyBorder="1" applyAlignment="1">
      <alignment horizontal="center" vertical="center"/>
    </xf>
    <xf numFmtId="0" fontId="2" fillId="0" borderId="17" xfId="0" applyFont="1" applyBorder="1" applyAlignment="1">
      <alignment horizontal="center" vertical="center"/>
    </xf>
    <xf numFmtId="9" fontId="0" fillId="0" borderId="44" xfId="0" applyNumberFormat="1" applyBorder="1" applyAlignment="1">
      <alignment horizontal="center"/>
    </xf>
    <xf numFmtId="9" fontId="0" fillId="0" borderId="43" xfId="0" applyNumberFormat="1" applyBorder="1" applyAlignment="1">
      <alignment horizontal="center"/>
    </xf>
    <xf numFmtId="0" fontId="2" fillId="0" borderId="4" xfId="0" applyFont="1" applyBorder="1" applyAlignment="1">
      <alignment horizontal="center"/>
    </xf>
    <xf numFmtId="0" fontId="2" fillId="0" borderId="40" xfId="0" applyFont="1" applyBorder="1" applyAlignment="1">
      <alignment horizontal="center"/>
    </xf>
    <xf numFmtId="0" fontId="2" fillId="4" borderId="1" xfId="0" applyFont="1" applyFill="1" applyBorder="1" applyAlignment="1">
      <alignment horizontal="center" vertical="center" textRotation="90"/>
    </xf>
    <xf numFmtId="0" fontId="2" fillId="4" borderId="41" xfId="0" applyFont="1" applyFill="1" applyBorder="1" applyAlignment="1">
      <alignment horizontal="center" vertical="center" textRotation="90"/>
    </xf>
    <xf numFmtId="9" fontId="0" fillId="0" borderId="45" xfId="0" applyNumberFormat="1" applyBorder="1" applyAlignment="1">
      <alignment horizont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0" xfId="0" applyFont="1" applyBorder="1" applyAlignment="1">
      <alignment horizontal="center" vertical="center"/>
    </xf>
    <xf numFmtId="9" fontId="0" fillId="0" borderId="67" xfId="0" applyNumberFormat="1" applyBorder="1" applyAlignment="1">
      <alignment horizontal="center"/>
    </xf>
    <xf numFmtId="9" fontId="0" fillId="0" borderId="100" xfId="0" applyNumberFormat="1" applyBorder="1" applyAlignment="1">
      <alignment horizontal="center"/>
    </xf>
    <xf numFmtId="9" fontId="0" fillId="0" borderId="66" xfId="0" applyNumberFormat="1" applyBorder="1" applyAlignment="1">
      <alignment horizontal="center"/>
    </xf>
    <xf numFmtId="0" fontId="3" fillId="2" borderId="81" xfId="0" applyFont="1" applyFill="1" applyBorder="1" applyAlignment="1">
      <alignment horizontal="center" vertical="center" wrapText="1"/>
    </xf>
    <xf numFmtId="0" fontId="3" fillId="2" borderId="77" xfId="0" applyFont="1" applyFill="1" applyBorder="1" applyAlignment="1">
      <alignment horizontal="center" vertical="center" wrapText="1"/>
    </xf>
    <xf numFmtId="0" fontId="2" fillId="4" borderId="87" xfId="0" applyFont="1" applyFill="1" applyBorder="1" applyAlignment="1">
      <alignment horizontal="center" vertical="center" textRotation="90"/>
    </xf>
    <xf numFmtId="0" fontId="2" fillId="4" borderId="88" xfId="0" applyFont="1" applyFill="1" applyBorder="1" applyAlignment="1">
      <alignment horizontal="center" vertical="center" textRotation="90"/>
    </xf>
    <xf numFmtId="0" fontId="2" fillId="2" borderId="56" xfId="0" applyFont="1" applyFill="1" applyBorder="1" applyAlignment="1">
      <alignment horizontal="center" vertical="center" wrapText="1"/>
    </xf>
    <xf numFmtId="0" fontId="2" fillId="2" borderId="9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86"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0" borderId="59" xfId="0" applyFont="1" applyBorder="1" applyAlignment="1">
      <alignment horizontal="center" wrapText="1"/>
    </xf>
    <xf numFmtId="0" fontId="2" fillId="0" borderId="60" xfId="0" applyFont="1" applyBorder="1" applyAlignment="1">
      <alignment horizontal="center" wrapText="1"/>
    </xf>
    <xf numFmtId="0" fontId="2" fillId="0" borderId="69" xfId="0" applyFont="1" applyBorder="1" applyAlignment="1">
      <alignment horizontal="center" wrapText="1"/>
    </xf>
    <xf numFmtId="9" fontId="0" fillId="0" borderId="68" xfId="0" applyNumberFormat="1" applyBorder="1" applyAlignment="1">
      <alignment horizontal="center"/>
    </xf>
    <xf numFmtId="0" fontId="3" fillId="2" borderId="74"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1" fillId="2" borderId="9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2" xfId="0" applyFont="1" applyFill="1" applyBorder="1" applyAlignment="1">
      <alignment horizontal="center" vertical="center" wrapText="1"/>
    </xf>
    <xf numFmtId="0" fontId="15" fillId="0" borderId="0" xfId="0" applyFont="1" applyAlignment="1">
      <alignment horizontal="center" vertical="center"/>
    </xf>
    <xf numFmtId="0" fontId="0" fillId="0" borderId="0" xfId="0" applyAlignment="1"/>
  </cellXfs>
  <cellStyles count="3">
    <cellStyle name="Hipervínculo" xfId="1" builtinId="8"/>
    <cellStyle name="Normal" xfId="0" builtinId="0"/>
    <cellStyle name="Normal 6" xfId="2" xr:uid="{4348D95C-AF5F-4C4F-8ACD-8D78B353496A}"/>
  </cellStyles>
  <dxfs count="91">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FF66"/>
        </patternFill>
      </fill>
    </dxf>
    <dxf>
      <fill>
        <patternFill patternType="solid">
          <bgColor rgb="FFFFFF66"/>
        </patternFill>
      </fill>
    </dxf>
    <dxf>
      <fill>
        <patternFill>
          <bgColor rgb="FFFFFF66"/>
        </patternFill>
      </fill>
    </dxf>
    <dxf>
      <fill>
        <patternFill>
          <bgColor rgb="FF00CC66"/>
        </patternFill>
      </fill>
    </dxf>
    <dxf>
      <fill>
        <patternFill>
          <bgColor theme="5" tint="0.59996337778862885"/>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FF66"/>
        </patternFill>
      </fill>
    </dxf>
    <dxf>
      <fill>
        <patternFill>
          <bgColor rgb="FFFFCC66"/>
        </patternFill>
      </fill>
    </dxf>
    <dxf>
      <fill>
        <patternFill>
          <bgColor rgb="FFFFFF66"/>
        </patternFill>
      </fill>
    </dxf>
    <dxf>
      <fill>
        <patternFill>
          <bgColor rgb="FFFFFF66"/>
        </patternFill>
      </fill>
    </dxf>
    <dxf>
      <fill>
        <patternFill>
          <bgColor rgb="FF00CC66"/>
        </patternFill>
      </fill>
    </dxf>
    <dxf>
      <fill>
        <patternFill>
          <bgColor theme="5" tint="0.59996337778862885"/>
        </patternFill>
      </fill>
    </dxf>
    <dxf>
      <fill>
        <patternFill>
          <bgColor theme="5" tint="0.59996337778862885"/>
        </patternFill>
      </fill>
    </dxf>
    <dxf>
      <fill>
        <patternFill>
          <bgColor rgb="FF00CC66"/>
        </patternFill>
      </fill>
    </dxf>
    <dxf>
      <fill>
        <patternFill>
          <bgColor rgb="FFFFCC66"/>
        </patternFill>
      </fill>
    </dxf>
    <dxf>
      <fill>
        <patternFill>
          <bgColor rgb="FFFFCC66"/>
        </patternFill>
      </fill>
    </dxf>
    <dxf>
      <fill>
        <patternFill>
          <bgColor rgb="FFFFFF66"/>
        </patternFill>
      </fill>
    </dxf>
    <dxf>
      <fill>
        <patternFill>
          <bgColor theme="5" tint="0.59996337778862885"/>
        </patternFill>
      </fill>
    </dxf>
    <dxf>
      <fill>
        <patternFill>
          <bgColor rgb="FF00CC66"/>
        </patternFill>
      </fill>
    </dxf>
    <dxf>
      <fill>
        <patternFill>
          <bgColor rgb="FFFFCC66"/>
        </patternFill>
      </fill>
    </dxf>
    <dxf>
      <fill>
        <patternFill>
          <bgColor rgb="FFFFFF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66"/>
        </patternFill>
      </fill>
    </dxf>
    <dxf>
      <fill>
        <patternFill>
          <bgColor theme="5" tint="0.59996337778862885"/>
        </patternFill>
      </fill>
    </dxf>
    <dxf>
      <fill>
        <patternFill>
          <bgColor rgb="FF00CC66"/>
        </patternFill>
      </fill>
    </dxf>
    <dxf>
      <fill>
        <patternFill>
          <bgColor rgb="FFFFCC66"/>
        </patternFill>
      </fill>
    </dxf>
    <dxf>
      <fill>
        <patternFill>
          <bgColor rgb="FFFFCC66"/>
        </patternFill>
      </fill>
    </dxf>
    <dxf>
      <fill>
        <patternFill>
          <bgColor rgb="FFFFFF66"/>
        </patternFill>
      </fill>
    </dxf>
  </dxfs>
  <tableStyles count="0" defaultTableStyle="TableStyleMedium2" defaultPivotStyle="PivotStyleLight16"/>
  <colors>
    <mruColors>
      <color rgb="FF00CC66"/>
      <color rgb="FFFFFF66"/>
      <color rgb="FFFFCC66"/>
      <color rgb="FFCCFF99"/>
      <color rgb="FF99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MENSUAL PLAN DE TRABAJO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CUMPLIMIETO!$B$7</c:f>
              <c:strCache>
                <c:ptCount val="1"/>
                <c:pt idx="0">
                  <c:v>Actividades programadas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CUMPLIMIETO!$C$6:$F$6</c:f>
              <c:strCache>
                <c:ptCount val="4"/>
                <c:pt idx="0">
                  <c:v>Enero</c:v>
                </c:pt>
                <c:pt idx="1">
                  <c:v>febrero</c:v>
                </c:pt>
                <c:pt idx="2">
                  <c:v>Marzo</c:v>
                </c:pt>
                <c:pt idx="3">
                  <c:v> Abril</c:v>
                </c:pt>
              </c:strCache>
            </c:strRef>
          </c:cat>
          <c:val>
            <c:numRef>
              <c:f>CUMPLIMIETO!$C$7:$F$7</c:f>
              <c:numCache>
                <c:formatCode>General</c:formatCode>
                <c:ptCount val="4"/>
                <c:pt idx="0">
                  <c:v>11</c:v>
                </c:pt>
                <c:pt idx="1">
                  <c:v>16</c:v>
                </c:pt>
                <c:pt idx="2">
                  <c:v>33</c:v>
                </c:pt>
                <c:pt idx="3">
                  <c:v>27</c:v>
                </c:pt>
              </c:numCache>
            </c:numRef>
          </c:val>
          <c:extLst>
            <c:ext xmlns:c16="http://schemas.microsoft.com/office/drawing/2014/chart" uri="{C3380CC4-5D6E-409C-BE32-E72D297353CC}">
              <c16:uniqueId val="{00000000-A909-4A7F-BEF3-92376895DCF0}"/>
            </c:ext>
          </c:extLst>
        </c:ser>
        <c:ser>
          <c:idx val="1"/>
          <c:order val="1"/>
          <c:tx>
            <c:strRef>
              <c:f>CUMPLIMIETO!$B$8</c:f>
              <c:strCache>
                <c:ptCount val="1"/>
                <c:pt idx="0">
                  <c:v>Actividades ejecutadas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CUMPLIMIETO!$C$6:$F$6</c:f>
              <c:strCache>
                <c:ptCount val="4"/>
                <c:pt idx="0">
                  <c:v>Enero</c:v>
                </c:pt>
                <c:pt idx="1">
                  <c:v>febrero</c:v>
                </c:pt>
                <c:pt idx="2">
                  <c:v>Marzo</c:v>
                </c:pt>
                <c:pt idx="3">
                  <c:v> Abril</c:v>
                </c:pt>
              </c:strCache>
            </c:strRef>
          </c:cat>
          <c:val>
            <c:numRef>
              <c:f>CUMPLIMIETO!$C$8:$F$8</c:f>
              <c:numCache>
                <c:formatCode>General</c:formatCode>
                <c:ptCount val="4"/>
                <c:pt idx="0">
                  <c:v>11</c:v>
                </c:pt>
                <c:pt idx="1">
                  <c:v>15</c:v>
                </c:pt>
                <c:pt idx="2">
                  <c:v>33</c:v>
                </c:pt>
                <c:pt idx="3">
                  <c:v>26</c:v>
                </c:pt>
              </c:numCache>
            </c:numRef>
          </c:val>
          <c:extLst>
            <c:ext xmlns:c16="http://schemas.microsoft.com/office/drawing/2014/chart" uri="{C3380CC4-5D6E-409C-BE32-E72D297353CC}">
              <c16:uniqueId val="{00000001-A909-4A7F-BEF3-92376895DCF0}"/>
            </c:ext>
          </c:extLst>
        </c:ser>
        <c:dLbls>
          <c:showLegendKey val="0"/>
          <c:showVal val="0"/>
          <c:showCatName val="0"/>
          <c:showSerName val="0"/>
          <c:showPercent val="0"/>
          <c:showBubbleSize val="0"/>
        </c:dLbls>
        <c:gapWidth val="150"/>
        <c:shape val="box"/>
        <c:axId val="445232031"/>
        <c:axId val="445237855"/>
        <c:axId val="0"/>
      </c:bar3DChart>
      <c:catAx>
        <c:axId val="4452320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5237855"/>
        <c:crosses val="autoZero"/>
        <c:auto val="1"/>
        <c:lblAlgn val="ctr"/>
        <c:lblOffset val="100"/>
        <c:noMultiLvlLbl val="0"/>
      </c:catAx>
      <c:valAx>
        <c:axId val="445237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523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CUMPLIMIETO!$O$6</c:f>
              <c:strCache>
                <c:ptCount val="1"/>
                <c:pt idx="0">
                  <c:v>TOTAL</c:v>
                </c:pt>
              </c:strCache>
            </c:strRef>
          </c:tx>
          <c:spPr>
            <a:solidFill>
              <a:schemeClr val="accent2">
                <a:lumMod val="60000"/>
                <a:lumOff val="40000"/>
              </a:schemeClr>
            </a:solidFill>
            <a:ln>
              <a:noFill/>
            </a:ln>
            <a:effectLst/>
            <a:sp3d/>
          </c:spPr>
          <c:invertIfNegative val="0"/>
          <c:dPt>
            <c:idx val="1"/>
            <c:invertIfNegative val="0"/>
            <c:bubble3D val="0"/>
            <c:spPr>
              <a:solidFill>
                <a:schemeClr val="accent5">
                  <a:lumMod val="75000"/>
                </a:schemeClr>
              </a:solidFill>
              <a:ln>
                <a:noFill/>
              </a:ln>
              <a:effectLst/>
              <a:sp3d/>
            </c:spPr>
            <c:extLst>
              <c:ext xmlns:c16="http://schemas.microsoft.com/office/drawing/2014/chart" uri="{C3380CC4-5D6E-409C-BE32-E72D297353CC}">
                <c16:uniqueId val="{00000001-E4E0-4AD4-89DF-641236235F77}"/>
              </c:ext>
            </c:extLst>
          </c:dPt>
          <c:dLbls>
            <c:dLbl>
              <c:idx val="0"/>
              <c:layout>
                <c:manualLayout>
                  <c:x val="0"/>
                  <c:y val="-6.6764839946835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0-4AD4-89DF-641236235F77}"/>
                </c:ext>
              </c:extLst>
            </c:dLbl>
            <c:dLbl>
              <c:idx val="1"/>
              <c:layout>
                <c:manualLayout>
                  <c:x val="2.0140986908357772E-3"/>
                  <c:y val="-7.4619526999404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0-4AD4-89DF-641236235F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CUMPLIMIETO!$B$7:$B$8</c:f>
              <c:strCache>
                <c:ptCount val="2"/>
                <c:pt idx="0">
                  <c:v>Actividades programadas</c:v>
                </c:pt>
                <c:pt idx="1">
                  <c:v>Actividades ejecutadas</c:v>
                </c:pt>
              </c:strCache>
            </c:strRef>
          </c:cat>
          <c:val>
            <c:numRef>
              <c:f>CUMPLIMIETO!$O$7:$O$8</c:f>
              <c:numCache>
                <c:formatCode>General</c:formatCode>
                <c:ptCount val="2"/>
                <c:pt idx="0">
                  <c:v>314</c:v>
                </c:pt>
                <c:pt idx="1">
                  <c:v>91</c:v>
                </c:pt>
              </c:numCache>
            </c:numRef>
          </c:val>
          <c:extLst>
            <c:ext xmlns:c16="http://schemas.microsoft.com/office/drawing/2014/chart" uri="{C3380CC4-5D6E-409C-BE32-E72D297353CC}">
              <c16:uniqueId val="{00000000-E4E0-4AD4-89DF-641236235F77}"/>
            </c:ext>
          </c:extLst>
        </c:ser>
        <c:dLbls>
          <c:showLegendKey val="0"/>
          <c:showVal val="0"/>
          <c:showCatName val="0"/>
          <c:showSerName val="0"/>
          <c:showPercent val="0"/>
          <c:showBubbleSize val="0"/>
        </c:dLbls>
        <c:gapWidth val="150"/>
        <c:shape val="box"/>
        <c:axId val="441533423"/>
        <c:axId val="441540495"/>
        <c:axId val="0"/>
      </c:bar3DChart>
      <c:catAx>
        <c:axId val="4415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540495"/>
        <c:crosses val="autoZero"/>
        <c:auto val="1"/>
        <c:lblAlgn val="ctr"/>
        <c:lblOffset val="100"/>
        <c:noMultiLvlLbl val="0"/>
      </c:catAx>
      <c:valAx>
        <c:axId val="441540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533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POR ACTIVIDAD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CUMPLIMIETO!$E$70</c:f>
              <c:strCache>
                <c:ptCount val="1"/>
                <c:pt idx="0">
                  <c:v>Cumplimiento</c:v>
                </c:pt>
              </c:strCache>
            </c:strRef>
          </c:tx>
          <c:spPr>
            <a:solidFill>
              <a:schemeClr val="accent1"/>
            </a:solidFill>
            <a:ln>
              <a:noFill/>
            </a:ln>
            <a:effectLst/>
            <a:sp3d/>
          </c:spPr>
          <c:invertIfNegative val="0"/>
          <c:dPt>
            <c:idx val="0"/>
            <c:invertIfNegative val="0"/>
            <c:bubble3D val="0"/>
            <c:spPr>
              <a:solidFill>
                <a:schemeClr val="bg1">
                  <a:lumMod val="85000"/>
                </a:schemeClr>
              </a:solidFill>
              <a:ln>
                <a:noFill/>
              </a:ln>
              <a:effectLst/>
              <a:sp3d/>
            </c:spPr>
            <c:extLst>
              <c:ext xmlns:c16="http://schemas.microsoft.com/office/drawing/2014/chart" uri="{C3380CC4-5D6E-409C-BE32-E72D297353CC}">
                <c16:uniqueId val="{00000001-E817-4484-B8A7-866BDED92601}"/>
              </c:ext>
            </c:extLst>
          </c:dPt>
          <c:dPt>
            <c:idx val="1"/>
            <c:invertIfNegative val="0"/>
            <c:bubble3D val="0"/>
            <c:spPr>
              <a:solidFill>
                <a:schemeClr val="accent1">
                  <a:lumMod val="40000"/>
                  <a:lumOff val="60000"/>
                </a:schemeClr>
              </a:solidFill>
              <a:ln>
                <a:noFill/>
              </a:ln>
              <a:effectLst/>
              <a:sp3d/>
            </c:spPr>
            <c:extLst>
              <c:ext xmlns:c16="http://schemas.microsoft.com/office/drawing/2014/chart" uri="{C3380CC4-5D6E-409C-BE32-E72D297353CC}">
                <c16:uniqueId val="{00000002-E817-4484-B8A7-866BDED92601}"/>
              </c:ext>
            </c:extLst>
          </c:dPt>
          <c:dPt>
            <c:idx val="2"/>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3-E817-4484-B8A7-866BDED92601}"/>
              </c:ext>
            </c:extLst>
          </c:dPt>
          <c:dLbls>
            <c:dLbl>
              <c:idx val="0"/>
              <c:layout>
                <c:manualLayout>
                  <c:x val="-5.0925337632079971E-17"/>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17-4484-B8A7-866BDED92601}"/>
                </c:ext>
              </c:extLst>
            </c:dLbl>
            <c:dLbl>
              <c:idx val="1"/>
              <c:layout>
                <c:manualLayout>
                  <c:x val="0"/>
                  <c:y val="-3.7037037037037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17-4484-B8A7-866BDED92601}"/>
                </c:ext>
              </c:extLst>
            </c:dLbl>
            <c:dLbl>
              <c:idx val="2"/>
              <c:layout>
                <c:manualLayout>
                  <c:x val="0"/>
                  <c:y val="-2.7777777777777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17-4484-B8A7-866BDED926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CUMPLIMIETO!$B$71:$B$74</c:f>
              <c:strCache>
                <c:ptCount val="4"/>
                <c:pt idx="0">
                  <c:v>H Y S</c:v>
                </c:pt>
                <c:pt idx="1">
                  <c:v>MP-MT</c:v>
                </c:pt>
                <c:pt idx="2">
                  <c:v>CAPA Y SEN</c:v>
                </c:pt>
                <c:pt idx="3">
                  <c:v>COMUNICACIONES</c:v>
                </c:pt>
              </c:strCache>
            </c:strRef>
          </c:cat>
          <c:val>
            <c:numRef>
              <c:f>CUMPLIMIETO!$E$71:$E$74</c:f>
              <c:numCache>
                <c:formatCode>0%</c:formatCode>
                <c:ptCount val="4"/>
                <c:pt idx="0">
                  <c:v>0.27480916030534353</c:v>
                </c:pt>
                <c:pt idx="1">
                  <c:v>0.3</c:v>
                </c:pt>
                <c:pt idx="2">
                  <c:v>0.30120481927710846</c:v>
                </c:pt>
                <c:pt idx="3">
                  <c:v>0.29629629629629628</c:v>
                </c:pt>
              </c:numCache>
            </c:numRef>
          </c:val>
          <c:extLst>
            <c:ext xmlns:c16="http://schemas.microsoft.com/office/drawing/2014/chart" uri="{C3380CC4-5D6E-409C-BE32-E72D297353CC}">
              <c16:uniqueId val="{00000000-E817-4484-B8A7-866BDED92601}"/>
            </c:ext>
          </c:extLst>
        </c:ser>
        <c:dLbls>
          <c:showLegendKey val="0"/>
          <c:showVal val="0"/>
          <c:showCatName val="0"/>
          <c:showSerName val="0"/>
          <c:showPercent val="0"/>
          <c:showBubbleSize val="0"/>
        </c:dLbls>
        <c:gapWidth val="150"/>
        <c:shape val="box"/>
        <c:axId val="239764367"/>
        <c:axId val="239765199"/>
        <c:axId val="0"/>
      </c:bar3DChart>
      <c:catAx>
        <c:axId val="23976436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765199"/>
        <c:crosses val="autoZero"/>
        <c:auto val="1"/>
        <c:lblAlgn val="ctr"/>
        <c:lblOffset val="100"/>
        <c:noMultiLvlLbl val="0"/>
      </c:catAx>
      <c:valAx>
        <c:axId val="2397651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764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CUMPLIMIETO!$C$70</c:f>
              <c:strCache>
                <c:ptCount val="1"/>
                <c:pt idx="0">
                  <c:v>Actividades planeadas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CUMPLIMIETO!$B$71:$B$74</c:f>
              <c:strCache>
                <c:ptCount val="4"/>
                <c:pt idx="0">
                  <c:v>H Y S</c:v>
                </c:pt>
                <c:pt idx="1">
                  <c:v>MP-MT</c:v>
                </c:pt>
                <c:pt idx="2">
                  <c:v>CAPA Y SEN</c:v>
                </c:pt>
                <c:pt idx="3">
                  <c:v>COMUNICACIONES</c:v>
                </c:pt>
              </c:strCache>
            </c:strRef>
          </c:cat>
          <c:val>
            <c:numRef>
              <c:f>CUMPLIMIETO!$C$71:$C$74</c:f>
              <c:numCache>
                <c:formatCode>General</c:formatCode>
                <c:ptCount val="4"/>
                <c:pt idx="0">
                  <c:v>131</c:v>
                </c:pt>
                <c:pt idx="1">
                  <c:v>100</c:v>
                </c:pt>
                <c:pt idx="2">
                  <c:v>83</c:v>
                </c:pt>
                <c:pt idx="3">
                  <c:v>27</c:v>
                </c:pt>
              </c:numCache>
            </c:numRef>
          </c:val>
          <c:extLst>
            <c:ext xmlns:c16="http://schemas.microsoft.com/office/drawing/2014/chart" uri="{C3380CC4-5D6E-409C-BE32-E72D297353CC}">
              <c16:uniqueId val="{00000000-70A6-47CD-8A13-EE95BC8CA417}"/>
            </c:ext>
          </c:extLst>
        </c:ser>
        <c:ser>
          <c:idx val="1"/>
          <c:order val="1"/>
          <c:tx>
            <c:strRef>
              <c:f>CUMPLIMIETO!$D$70</c:f>
              <c:strCache>
                <c:ptCount val="1"/>
                <c:pt idx="0">
                  <c:v>Actividades ejecutadas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CUMPLIMIETO!$B$71:$B$74</c:f>
              <c:strCache>
                <c:ptCount val="4"/>
                <c:pt idx="0">
                  <c:v>H Y S</c:v>
                </c:pt>
                <c:pt idx="1">
                  <c:v>MP-MT</c:v>
                </c:pt>
                <c:pt idx="2">
                  <c:v>CAPA Y SEN</c:v>
                </c:pt>
                <c:pt idx="3">
                  <c:v>COMUNICACIONES</c:v>
                </c:pt>
              </c:strCache>
            </c:strRef>
          </c:cat>
          <c:val>
            <c:numRef>
              <c:f>CUMPLIMIETO!$D$71:$D$74</c:f>
              <c:numCache>
                <c:formatCode>General</c:formatCode>
                <c:ptCount val="4"/>
                <c:pt idx="0">
                  <c:v>36</c:v>
                </c:pt>
                <c:pt idx="1">
                  <c:v>30</c:v>
                </c:pt>
                <c:pt idx="2">
                  <c:v>25</c:v>
                </c:pt>
                <c:pt idx="3">
                  <c:v>8</c:v>
                </c:pt>
              </c:numCache>
            </c:numRef>
          </c:val>
          <c:extLst>
            <c:ext xmlns:c16="http://schemas.microsoft.com/office/drawing/2014/chart" uri="{C3380CC4-5D6E-409C-BE32-E72D297353CC}">
              <c16:uniqueId val="{00000001-70A6-47CD-8A13-EE95BC8CA417}"/>
            </c:ext>
          </c:extLst>
        </c:ser>
        <c:dLbls>
          <c:showLegendKey val="0"/>
          <c:showVal val="0"/>
          <c:showCatName val="0"/>
          <c:showSerName val="0"/>
          <c:showPercent val="0"/>
          <c:showBubbleSize val="0"/>
        </c:dLbls>
        <c:gapWidth val="150"/>
        <c:shape val="box"/>
        <c:axId val="474579167"/>
        <c:axId val="474570431"/>
        <c:axId val="0"/>
      </c:bar3DChart>
      <c:catAx>
        <c:axId val="47457916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570431"/>
        <c:crosses val="autoZero"/>
        <c:auto val="1"/>
        <c:lblAlgn val="ctr"/>
        <c:lblOffset val="100"/>
        <c:noMultiLvlLbl val="0"/>
      </c:catAx>
      <c:valAx>
        <c:axId val="47457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579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a:t>
            </a:r>
            <a:r>
              <a:rPr lang="es-CO" baseline="0"/>
              <a:t> TRIMESTRAL</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chemeClr val="bg1">
                  <a:lumMod val="85000"/>
                </a:schemeClr>
              </a:solidFill>
              <a:ln>
                <a:noFill/>
              </a:ln>
              <a:effectLst/>
              <a:sp3d/>
            </c:spPr>
            <c:extLst>
              <c:ext xmlns:c16="http://schemas.microsoft.com/office/drawing/2014/chart" uri="{C3380CC4-5D6E-409C-BE32-E72D297353CC}">
                <c16:uniqueId val="{00000002-FA6F-4D52-8D75-C1B14B6AE21E}"/>
              </c:ext>
            </c:extLst>
          </c:dPt>
          <c:dPt>
            <c:idx val="1"/>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6-FA6F-4D52-8D75-C1B14B6AE21E}"/>
              </c:ext>
            </c:extLst>
          </c:dPt>
          <c:dPt>
            <c:idx val="2"/>
            <c:invertIfNegative val="0"/>
            <c:bubble3D val="0"/>
            <c:spPr>
              <a:solidFill>
                <a:schemeClr val="bg1">
                  <a:lumMod val="85000"/>
                </a:schemeClr>
              </a:solidFill>
              <a:ln>
                <a:noFill/>
              </a:ln>
              <a:effectLst/>
              <a:sp3d/>
            </c:spPr>
            <c:extLst>
              <c:ext xmlns:c16="http://schemas.microsoft.com/office/drawing/2014/chart" uri="{C3380CC4-5D6E-409C-BE32-E72D297353CC}">
                <c16:uniqueId val="{00000003-FA6F-4D52-8D75-C1B14B6AE21E}"/>
              </c:ext>
            </c:extLst>
          </c:dPt>
          <c:dPt>
            <c:idx val="3"/>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7-FA6F-4D52-8D75-C1B14B6AE21E}"/>
              </c:ext>
            </c:extLst>
          </c:dPt>
          <c:dPt>
            <c:idx val="4"/>
            <c:invertIfNegative val="0"/>
            <c:bubble3D val="0"/>
            <c:spPr>
              <a:solidFill>
                <a:schemeClr val="bg1">
                  <a:lumMod val="85000"/>
                </a:schemeClr>
              </a:solidFill>
              <a:ln>
                <a:noFill/>
              </a:ln>
              <a:effectLst/>
              <a:sp3d/>
            </c:spPr>
            <c:extLst>
              <c:ext xmlns:c16="http://schemas.microsoft.com/office/drawing/2014/chart" uri="{C3380CC4-5D6E-409C-BE32-E72D297353CC}">
                <c16:uniqueId val="{00000004-FA6F-4D52-8D75-C1B14B6AE21E}"/>
              </c:ext>
            </c:extLst>
          </c:dPt>
          <c:dPt>
            <c:idx val="5"/>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8-FA6F-4D52-8D75-C1B14B6AE21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CUMPLIMIETO!$C$51:$D$58</c:f>
              <c:multiLvlStrCache>
                <c:ptCount val="8"/>
                <c:lvl>
                  <c:pt idx="0">
                    <c:v>META</c:v>
                  </c:pt>
                  <c:pt idx="1">
                    <c:v>CUMPLIMIENTO</c:v>
                  </c:pt>
                  <c:pt idx="2">
                    <c:v>META</c:v>
                  </c:pt>
                  <c:pt idx="3">
                    <c:v>CUMPLIMIENTO</c:v>
                  </c:pt>
                  <c:pt idx="4">
                    <c:v>META</c:v>
                  </c:pt>
                  <c:pt idx="5">
                    <c:v>CUMPLIMIENTO</c:v>
                  </c:pt>
                  <c:pt idx="6">
                    <c:v>META</c:v>
                  </c:pt>
                  <c:pt idx="7">
                    <c:v>CUMPLIMIENTO</c:v>
                  </c:pt>
                </c:lvl>
                <c:lvl>
                  <c:pt idx="0">
                    <c:v>1 TRIMESTRE</c:v>
                  </c:pt>
                  <c:pt idx="2">
                    <c:v>2 TRIMESTRE</c:v>
                  </c:pt>
                  <c:pt idx="4">
                    <c:v>3 TRIMESTRE</c:v>
                  </c:pt>
                  <c:pt idx="6">
                    <c:v>4 TRIMESTRE</c:v>
                  </c:pt>
                </c:lvl>
              </c:multiLvlStrCache>
            </c:multiLvlStrRef>
          </c:cat>
          <c:val>
            <c:numRef>
              <c:f>CUMPLIMIETO!$E$51:$E$58</c:f>
              <c:numCache>
                <c:formatCode>0%</c:formatCode>
                <c:ptCount val="8"/>
                <c:pt idx="0">
                  <c:v>0.2</c:v>
                </c:pt>
                <c:pt idx="1">
                  <c:v>0.18789808917197454</c:v>
                </c:pt>
                <c:pt idx="2">
                  <c:v>0.4</c:v>
                </c:pt>
                <c:pt idx="3">
                  <c:v>0.28980891719745222</c:v>
                </c:pt>
                <c:pt idx="4">
                  <c:v>0.6</c:v>
                </c:pt>
                <c:pt idx="5">
                  <c:v>0.28980891719745222</c:v>
                </c:pt>
                <c:pt idx="6">
                  <c:v>0.9</c:v>
                </c:pt>
                <c:pt idx="7">
                  <c:v>0.28980891719745222</c:v>
                </c:pt>
              </c:numCache>
            </c:numRef>
          </c:val>
          <c:extLst>
            <c:ext xmlns:c16="http://schemas.microsoft.com/office/drawing/2014/chart" uri="{C3380CC4-5D6E-409C-BE32-E72D297353CC}">
              <c16:uniqueId val="{00000000-FA6F-4D52-8D75-C1B14B6AE21E}"/>
            </c:ext>
          </c:extLst>
        </c:ser>
        <c:dLbls>
          <c:showLegendKey val="0"/>
          <c:showVal val="0"/>
          <c:showCatName val="0"/>
          <c:showSerName val="0"/>
          <c:showPercent val="0"/>
          <c:showBubbleSize val="0"/>
        </c:dLbls>
        <c:gapWidth val="150"/>
        <c:shape val="box"/>
        <c:axId val="1048863248"/>
        <c:axId val="1048866992"/>
        <c:axId val="0"/>
      </c:bar3DChart>
      <c:catAx>
        <c:axId val="10488632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8866992"/>
        <c:crosses val="autoZero"/>
        <c:auto val="1"/>
        <c:lblAlgn val="ctr"/>
        <c:lblOffset val="100"/>
        <c:noMultiLvlLbl val="0"/>
      </c:catAx>
      <c:valAx>
        <c:axId val="104886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8863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PLAN DE COMUNICACIONES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Programado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CUMPLIMIETO!$C$106:$F$106</c:f>
              <c:strCache>
                <c:ptCount val="4"/>
                <c:pt idx="0">
                  <c:v>Enero</c:v>
                </c:pt>
                <c:pt idx="1">
                  <c:v>febrero</c:v>
                </c:pt>
                <c:pt idx="2">
                  <c:v>Marzo</c:v>
                </c:pt>
                <c:pt idx="3">
                  <c:v> Abril</c:v>
                </c:pt>
              </c:strCache>
            </c:strRef>
          </c:cat>
          <c:val>
            <c:numRef>
              <c:f>CUMPLIMIETO!$C$107:$F$107</c:f>
              <c:numCache>
                <c:formatCode>General</c:formatCode>
                <c:ptCount val="4"/>
                <c:pt idx="0">
                  <c:v>1</c:v>
                </c:pt>
                <c:pt idx="1">
                  <c:v>1</c:v>
                </c:pt>
                <c:pt idx="2">
                  <c:v>2</c:v>
                </c:pt>
                <c:pt idx="3">
                  <c:v>3</c:v>
                </c:pt>
              </c:numCache>
            </c:numRef>
          </c:val>
          <c:extLst>
            <c:ext xmlns:c16="http://schemas.microsoft.com/office/drawing/2014/chart" uri="{C3380CC4-5D6E-409C-BE32-E72D297353CC}">
              <c16:uniqueId val="{00000001-2A18-4248-8157-1B6C32E850C4}"/>
            </c:ext>
          </c:extLst>
        </c:ser>
        <c:ser>
          <c:idx val="1"/>
          <c:order val="1"/>
          <c:tx>
            <c:v>Ejecutado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CUMPLIMIETO!$C$106:$F$106</c:f>
              <c:strCache>
                <c:ptCount val="4"/>
                <c:pt idx="0">
                  <c:v>Enero</c:v>
                </c:pt>
                <c:pt idx="1">
                  <c:v>febrero</c:v>
                </c:pt>
                <c:pt idx="2">
                  <c:v>Marzo</c:v>
                </c:pt>
                <c:pt idx="3">
                  <c:v> Abril</c:v>
                </c:pt>
              </c:strCache>
            </c:strRef>
          </c:cat>
          <c:val>
            <c:numRef>
              <c:f>CUMPLIMIETO!$C$108:$F$108</c:f>
              <c:numCache>
                <c:formatCode>General</c:formatCode>
                <c:ptCount val="4"/>
                <c:pt idx="0">
                  <c:v>1</c:v>
                </c:pt>
                <c:pt idx="1">
                  <c:v>1</c:v>
                </c:pt>
                <c:pt idx="2">
                  <c:v>2</c:v>
                </c:pt>
                <c:pt idx="3">
                  <c:v>3</c:v>
                </c:pt>
              </c:numCache>
            </c:numRef>
          </c:val>
          <c:extLst>
            <c:ext xmlns:c16="http://schemas.microsoft.com/office/drawing/2014/chart" uri="{C3380CC4-5D6E-409C-BE32-E72D297353CC}">
              <c16:uniqueId val="{00000003-2A18-4248-8157-1B6C32E850C4}"/>
            </c:ext>
          </c:extLst>
        </c:ser>
        <c:dLbls>
          <c:dLblPos val="outEnd"/>
          <c:showLegendKey val="0"/>
          <c:showVal val="1"/>
          <c:showCatName val="0"/>
          <c:showSerName val="0"/>
          <c:showPercent val="0"/>
          <c:showBubbleSize val="0"/>
        </c:dLbls>
        <c:gapWidth val="219"/>
        <c:overlap val="-27"/>
        <c:axId val="1713964551"/>
        <c:axId val="1713966599"/>
      </c:barChart>
      <c:catAx>
        <c:axId val="1713964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3966599"/>
        <c:crosses val="autoZero"/>
        <c:auto val="1"/>
        <c:lblAlgn val="ctr"/>
        <c:lblOffset val="100"/>
        <c:noMultiLvlLbl val="0"/>
      </c:catAx>
      <c:valAx>
        <c:axId val="1713966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3964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30</xdr:col>
      <xdr:colOff>1386416</xdr:colOff>
      <xdr:row>0</xdr:row>
      <xdr:rowOff>0</xdr:rowOff>
    </xdr:from>
    <xdr:to>
      <xdr:col>30</xdr:col>
      <xdr:colOff>3195110</xdr:colOff>
      <xdr:row>2</xdr:row>
      <xdr:rowOff>137583</xdr:rowOff>
    </xdr:to>
    <xdr:pic>
      <xdr:nvPicPr>
        <xdr:cNvPr id="2" name="Imagen 10">
          <a:extLst>
            <a:ext uri="{FF2B5EF4-FFF2-40B4-BE49-F238E27FC236}">
              <a16:creationId xmlns:a16="http://schemas.microsoft.com/office/drawing/2014/main" id="{2561BE4A-1696-49A6-A386-885DE813F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19916" y="0"/>
          <a:ext cx="180975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1647825</xdr:colOff>
      <xdr:row>0</xdr:row>
      <xdr:rowOff>66675</xdr:rowOff>
    </xdr:from>
    <xdr:to>
      <xdr:col>33</xdr:col>
      <xdr:colOff>1065744</xdr:colOff>
      <xdr:row>2</xdr:row>
      <xdr:rowOff>236008</xdr:rowOff>
    </xdr:to>
    <xdr:pic>
      <xdr:nvPicPr>
        <xdr:cNvPr id="2" name="Imagen 10">
          <a:extLst>
            <a:ext uri="{FF2B5EF4-FFF2-40B4-BE49-F238E27FC236}">
              <a16:creationId xmlns:a16="http://schemas.microsoft.com/office/drawing/2014/main" id="{583D24BD-9C46-4B29-AD21-9FE90A0ED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6650" y="66675"/>
          <a:ext cx="1808694" cy="664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1104900</xdr:colOff>
      <xdr:row>0</xdr:row>
      <xdr:rowOff>47625</xdr:rowOff>
    </xdr:from>
    <xdr:to>
      <xdr:col>31</xdr:col>
      <xdr:colOff>276227</xdr:colOff>
      <xdr:row>2</xdr:row>
      <xdr:rowOff>209550</xdr:rowOff>
    </xdr:to>
    <xdr:pic>
      <xdr:nvPicPr>
        <xdr:cNvPr id="2" name="Imagen 10">
          <a:extLst>
            <a:ext uri="{FF2B5EF4-FFF2-40B4-BE49-F238E27FC236}">
              <a16:creationId xmlns:a16="http://schemas.microsoft.com/office/drawing/2014/main" id="{33373D95-669C-4C5D-A028-1CEDDD2E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0" y="47625"/>
          <a:ext cx="180975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1104900</xdr:colOff>
      <xdr:row>0</xdr:row>
      <xdr:rowOff>47625</xdr:rowOff>
    </xdr:from>
    <xdr:to>
      <xdr:col>31</xdr:col>
      <xdr:colOff>276227</xdr:colOff>
      <xdr:row>2</xdr:row>
      <xdr:rowOff>209550</xdr:rowOff>
    </xdr:to>
    <xdr:pic>
      <xdr:nvPicPr>
        <xdr:cNvPr id="2" name="Imagen 10">
          <a:extLst>
            <a:ext uri="{FF2B5EF4-FFF2-40B4-BE49-F238E27FC236}">
              <a16:creationId xmlns:a16="http://schemas.microsoft.com/office/drawing/2014/main" id="{BB2B450F-8753-4B62-8FF8-24A7B4E36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1950" y="47625"/>
          <a:ext cx="180975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9524</xdr:colOff>
      <xdr:row>10</xdr:row>
      <xdr:rowOff>176212</xdr:rowOff>
    </xdr:from>
    <xdr:to>
      <xdr:col>13</xdr:col>
      <xdr:colOff>19049</xdr:colOff>
      <xdr:row>27</xdr:row>
      <xdr:rowOff>114300</xdr:rowOff>
    </xdr:to>
    <xdr:graphicFrame macro="">
      <xdr:nvGraphicFramePr>
        <xdr:cNvPr id="8" name="Gráfico 1">
          <a:extLst>
            <a:ext uri="{FF2B5EF4-FFF2-40B4-BE49-F238E27FC236}">
              <a16:creationId xmlns:a16="http://schemas.microsoft.com/office/drawing/2014/main" id="{B1429F22-AEA3-9C4A-8AEF-5908A6D33C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29</xdr:row>
      <xdr:rowOff>14287</xdr:rowOff>
    </xdr:from>
    <xdr:to>
      <xdr:col>11</xdr:col>
      <xdr:colOff>219074</xdr:colOff>
      <xdr:row>46</xdr:row>
      <xdr:rowOff>9525</xdr:rowOff>
    </xdr:to>
    <xdr:graphicFrame macro="">
      <xdr:nvGraphicFramePr>
        <xdr:cNvPr id="3" name="Gráfico 2">
          <a:extLst>
            <a:ext uri="{FF2B5EF4-FFF2-40B4-BE49-F238E27FC236}">
              <a16:creationId xmlns:a16="http://schemas.microsoft.com/office/drawing/2014/main" id="{09846F90-FDB2-5D00-12E5-DACD5F2E09A9}"/>
            </a:ext>
            <a:ext uri="{147F2762-F138-4A5C-976F-8EAC2B608ADB}">
              <a16:predDERef xmlns:a16="http://schemas.microsoft.com/office/drawing/2014/main" pred="{B1429F22-AEA3-9C4A-8AEF-5908A6D33C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19050</xdr:colOff>
      <xdr:row>82</xdr:row>
      <xdr:rowOff>33337</xdr:rowOff>
    </xdr:from>
    <xdr:to>
      <xdr:col>12</xdr:col>
      <xdr:colOff>19050</xdr:colOff>
      <xdr:row>97</xdr:row>
      <xdr:rowOff>109537</xdr:rowOff>
    </xdr:to>
    <xdr:graphicFrame macro="">
      <xdr:nvGraphicFramePr>
        <xdr:cNvPr id="4" name="Gráfico 3">
          <a:extLst>
            <a:ext uri="{FF2B5EF4-FFF2-40B4-BE49-F238E27FC236}">
              <a16:creationId xmlns:a16="http://schemas.microsoft.com/office/drawing/2014/main" id="{1DB169A6-C255-4559-8FB0-B4BDAB5318B4}"/>
            </a:ext>
            <a:ext uri="{147F2762-F138-4A5C-976F-8EAC2B608ADB}">
              <a16:predDERef xmlns:a16="http://schemas.microsoft.com/office/drawing/2014/main" pred="{09846F90-FDB2-5D00-12E5-DACD5F2E09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68</xdr:row>
      <xdr:rowOff>4762</xdr:rowOff>
    </xdr:from>
    <xdr:to>
      <xdr:col>12</xdr:col>
      <xdr:colOff>0</xdr:colOff>
      <xdr:row>81</xdr:row>
      <xdr:rowOff>80962</xdr:rowOff>
    </xdr:to>
    <xdr:graphicFrame macro="">
      <xdr:nvGraphicFramePr>
        <xdr:cNvPr id="6" name="Gráfico 5">
          <a:extLst>
            <a:ext uri="{FF2B5EF4-FFF2-40B4-BE49-F238E27FC236}">
              <a16:creationId xmlns:a16="http://schemas.microsoft.com/office/drawing/2014/main" id="{71E956BA-A0D1-165F-E48F-D083E8DABD71}"/>
            </a:ext>
            <a:ext uri="{147F2762-F138-4A5C-976F-8EAC2B608ADB}">
              <a16:predDERef xmlns:a16="http://schemas.microsoft.com/office/drawing/2014/main" pred="{1DB169A6-C255-4559-8FB0-B4BDAB5318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714375</xdr:colOff>
      <xdr:row>50</xdr:row>
      <xdr:rowOff>9525</xdr:rowOff>
    </xdr:from>
    <xdr:to>
      <xdr:col>13</xdr:col>
      <xdr:colOff>466725</xdr:colOff>
      <xdr:row>64</xdr:row>
      <xdr:rowOff>71436</xdr:rowOff>
    </xdr:to>
    <xdr:graphicFrame macro="">
      <xdr:nvGraphicFramePr>
        <xdr:cNvPr id="5" name="Gráfico 4">
          <a:extLst>
            <a:ext uri="{FF2B5EF4-FFF2-40B4-BE49-F238E27FC236}">
              <a16:creationId xmlns:a16="http://schemas.microsoft.com/office/drawing/2014/main" id="{12958255-1679-EACC-3E09-837FB2CCBB09}"/>
            </a:ext>
            <a:ext uri="{147F2762-F138-4A5C-976F-8EAC2B608ADB}">
              <a16:predDERef xmlns:a16="http://schemas.microsoft.com/office/drawing/2014/main" pred="{71E956BA-A0D1-165F-E48F-D083E8DABD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12</xdr:col>
      <xdr:colOff>323850</xdr:colOff>
      <xdr:row>0</xdr:row>
      <xdr:rowOff>66675</xdr:rowOff>
    </xdr:from>
    <xdr:to>
      <xdr:col>14</xdr:col>
      <xdr:colOff>609602</xdr:colOff>
      <xdr:row>2</xdr:row>
      <xdr:rowOff>180975</xdr:rowOff>
    </xdr:to>
    <xdr:pic>
      <xdr:nvPicPr>
        <xdr:cNvPr id="7" name="Imagen 10">
          <a:extLst>
            <a:ext uri="{FF2B5EF4-FFF2-40B4-BE49-F238E27FC236}">
              <a16:creationId xmlns:a16="http://schemas.microsoft.com/office/drawing/2014/main" id="{4D69A4F0-B9C9-421B-9342-5A580EB8111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06150" y="66675"/>
          <a:ext cx="180975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111</xdr:row>
      <xdr:rowOff>19050</xdr:rowOff>
    </xdr:from>
    <xdr:to>
      <xdr:col>7</xdr:col>
      <xdr:colOff>133350</xdr:colOff>
      <xdr:row>125</xdr:row>
      <xdr:rowOff>95250</xdr:rowOff>
    </xdr:to>
    <xdr:graphicFrame macro="">
      <xdr:nvGraphicFramePr>
        <xdr:cNvPr id="9" name="Gráfico 8">
          <a:extLst>
            <a:ext uri="{FF2B5EF4-FFF2-40B4-BE49-F238E27FC236}">
              <a16:creationId xmlns:a16="http://schemas.microsoft.com/office/drawing/2014/main" id="{7354BCDB-3C65-471D-9F34-A5A45FAAB924}"/>
            </a:ext>
            <a:ext uri="{147F2762-F138-4A5C-976F-8EAC2B608ADB}">
              <a16:predDERef xmlns:a16="http://schemas.microsoft.com/office/drawing/2014/main" pred="{4D69A4F0-B9C9-421B-9342-5A580EB811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77"/>
  <sheetViews>
    <sheetView topLeftCell="B8" zoomScale="90" zoomScaleNormal="90" workbookViewId="0">
      <pane xSplit="5" ySplit="3" topLeftCell="X22" activePane="bottomRight" state="frozen"/>
      <selection pane="bottomRight" activeCell="AE23" sqref="AE23"/>
      <selection pane="bottomLeft"/>
      <selection pane="topRight"/>
    </sheetView>
  </sheetViews>
  <sheetFormatPr defaultColWidth="11.42578125" defaultRowHeight="15"/>
  <cols>
    <col min="1" max="1" width="4.7109375" customWidth="1"/>
    <col min="3" max="3" width="47" customWidth="1"/>
    <col min="4" max="4" width="10.5703125" hidden="1" customWidth="1"/>
    <col min="5" max="5" width="7.85546875" hidden="1" customWidth="1"/>
    <col min="6" max="6" width="7.7109375" hidden="1" customWidth="1"/>
    <col min="7" max="30" width="4.7109375" customWidth="1"/>
    <col min="31" max="31" width="52.140625" customWidth="1"/>
    <col min="32" max="32" width="32.85546875" customWidth="1"/>
  </cols>
  <sheetData>
    <row r="1" spans="2:32" ht="21" customHeight="1">
      <c r="B1" s="175"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7"/>
      <c r="AE1" s="198"/>
      <c r="AF1" s="199"/>
    </row>
    <row r="2" spans="2:32" ht="21" customHeight="1">
      <c r="B2" s="178" t="s">
        <v>1</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80"/>
      <c r="AE2" s="200"/>
      <c r="AF2" s="201"/>
    </row>
    <row r="3" spans="2:32" ht="15.75" customHeight="1" thickBot="1">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3"/>
      <c r="AE3" s="202"/>
      <c r="AF3" s="203"/>
    </row>
    <row r="5" spans="2:32" ht="15.75" thickBot="1"/>
    <row r="6" spans="2:32" ht="15.75" customHeight="1">
      <c r="B6" s="190" t="s">
        <v>3</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row>
    <row r="7" spans="2:32" ht="15.75">
      <c r="B7" s="192" t="s">
        <v>4</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row>
    <row r="8" spans="2:32" ht="33" customHeight="1">
      <c r="B8" s="194" t="s">
        <v>5</v>
      </c>
      <c r="C8" s="196" t="s">
        <v>6</v>
      </c>
      <c r="D8" s="213" t="s">
        <v>7</v>
      </c>
      <c r="E8" s="214"/>
      <c r="F8" s="215"/>
      <c r="G8" s="219" t="s">
        <v>8</v>
      </c>
      <c r="H8" s="220"/>
      <c r="I8" s="220"/>
      <c r="J8" s="220"/>
      <c r="K8" s="220"/>
      <c r="L8" s="221"/>
      <c r="M8" s="219" t="s">
        <v>9</v>
      </c>
      <c r="N8" s="220"/>
      <c r="O8" s="220"/>
      <c r="P8" s="220"/>
      <c r="Q8" s="220"/>
      <c r="R8" s="221"/>
      <c r="S8" s="219" t="s">
        <v>10</v>
      </c>
      <c r="T8" s="220"/>
      <c r="U8" s="220"/>
      <c r="V8" s="220"/>
      <c r="W8" s="220"/>
      <c r="X8" s="221"/>
      <c r="Y8" s="219" t="s">
        <v>11</v>
      </c>
      <c r="Z8" s="220"/>
      <c r="AA8" s="220"/>
      <c r="AB8" s="220"/>
      <c r="AC8" s="220"/>
      <c r="AD8" s="221"/>
      <c r="AE8" s="184" t="s">
        <v>12</v>
      </c>
      <c r="AF8" s="184" t="s">
        <v>13</v>
      </c>
    </row>
    <row r="9" spans="2:32">
      <c r="B9" s="195"/>
      <c r="C9" s="197"/>
      <c r="D9" s="216"/>
      <c r="E9" s="217"/>
      <c r="F9" s="218"/>
      <c r="G9" s="186" t="s">
        <v>14</v>
      </c>
      <c r="H9" s="187"/>
      <c r="I9" s="188" t="s">
        <v>15</v>
      </c>
      <c r="J9" s="187"/>
      <c r="K9" s="188" t="s">
        <v>16</v>
      </c>
      <c r="L9" s="189"/>
      <c r="M9" s="186" t="s">
        <v>17</v>
      </c>
      <c r="N9" s="187"/>
      <c r="O9" s="188" t="s">
        <v>18</v>
      </c>
      <c r="P9" s="187"/>
      <c r="Q9" s="188" t="s">
        <v>19</v>
      </c>
      <c r="R9" s="189"/>
      <c r="S9" s="186" t="s">
        <v>20</v>
      </c>
      <c r="T9" s="187"/>
      <c r="U9" s="188" t="s">
        <v>21</v>
      </c>
      <c r="V9" s="187"/>
      <c r="W9" s="188" t="s">
        <v>22</v>
      </c>
      <c r="X9" s="189"/>
      <c r="Y9" s="186" t="s">
        <v>23</v>
      </c>
      <c r="Z9" s="187"/>
      <c r="AA9" s="188" t="s">
        <v>24</v>
      </c>
      <c r="AB9" s="187"/>
      <c r="AC9" s="188" t="s">
        <v>25</v>
      </c>
      <c r="AD9" s="189"/>
      <c r="AE9" s="185"/>
      <c r="AF9" s="185"/>
    </row>
    <row r="10" spans="2:32" ht="15.75" thickBot="1">
      <c r="B10" s="195"/>
      <c r="C10" s="197"/>
      <c r="D10" s="1" t="s">
        <v>26</v>
      </c>
      <c r="E10" s="1" t="s">
        <v>27</v>
      </c>
      <c r="F10" s="2" t="s">
        <v>28</v>
      </c>
      <c r="G10" s="3" t="s">
        <v>29</v>
      </c>
      <c r="H10" s="1" t="s">
        <v>30</v>
      </c>
      <c r="I10" s="1" t="s">
        <v>29</v>
      </c>
      <c r="J10" s="1" t="s">
        <v>30</v>
      </c>
      <c r="K10" s="1" t="s">
        <v>29</v>
      </c>
      <c r="L10" s="4" t="s">
        <v>30</v>
      </c>
      <c r="M10" s="3" t="s">
        <v>29</v>
      </c>
      <c r="N10" s="1" t="s">
        <v>30</v>
      </c>
      <c r="O10" s="1" t="s">
        <v>29</v>
      </c>
      <c r="P10" s="1" t="s">
        <v>30</v>
      </c>
      <c r="Q10" s="1" t="s">
        <v>29</v>
      </c>
      <c r="R10" s="4" t="s">
        <v>30</v>
      </c>
      <c r="S10" s="3" t="s">
        <v>29</v>
      </c>
      <c r="T10" s="1" t="s">
        <v>30</v>
      </c>
      <c r="U10" s="1" t="s">
        <v>29</v>
      </c>
      <c r="V10" s="1" t="s">
        <v>30</v>
      </c>
      <c r="W10" s="1" t="s">
        <v>29</v>
      </c>
      <c r="X10" s="4" t="s">
        <v>30</v>
      </c>
      <c r="Y10" s="3" t="s">
        <v>29</v>
      </c>
      <c r="Z10" s="1" t="s">
        <v>30</v>
      </c>
      <c r="AA10" s="1" t="s">
        <v>29</v>
      </c>
      <c r="AB10" s="1" t="s">
        <v>30</v>
      </c>
      <c r="AC10" s="1" t="s">
        <v>29</v>
      </c>
      <c r="AD10" s="4" t="s">
        <v>30</v>
      </c>
      <c r="AE10" s="185"/>
      <c r="AF10" s="185"/>
    </row>
    <row r="11" spans="2:32" ht="43.5" customHeight="1">
      <c r="B11" s="208" t="s">
        <v>31</v>
      </c>
      <c r="C11" s="5" t="s">
        <v>32</v>
      </c>
      <c r="D11" s="6"/>
      <c r="E11" s="6" t="s">
        <v>33</v>
      </c>
      <c r="F11" s="117" t="s">
        <v>33</v>
      </c>
      <c r="G11" s="118">
        <v>1</v>
      </c>
      <c r="H11" s="119">
        <v>1</v>
      </c>
      <c r="I11" s="119"/>
      <c r="J11" s="119"/>
      <c r="K11" s="119"/>
      <c r="L11" s="138"/>
      <c r="M11" s="118"/>
      <c r="N11" s="119"/>
      <c r="O11" s="119"/>
      <c r="P11" s="119"/>
      <c r="Q11" s="119"/>
      <c r="R11" s="138"/>
      <c r="S11" s="118"/>
      <c r="T11" s="119"/>
      <c r="U11" s="119"/>
      <c r="V11" s="119"/>
      <c r="W11" s="119"/>
      <c r="X11" s="138"/>
      <c r="Y11" s="118"/>
      <c r="Z11" s="119"/>
      <c r="AA11" s="119"/>
      <c r="AB11" s="119"/>
      <c r="AC11" s="119">
        <v>1</v>
      </c>
      <c r="AD11" s="120"/>
      <c r="AE11" s="146" t="s">
        <v>34</v>
      </c>
      <c r="AF11" s="7" t="s">
        <v>35</v>
      </c>
    </row>
    <row r="12" spans="2:32" ht="48">
      <c r="B12" s="209"/>
      <c r="C12" s="8" t="s">
        <v>36</v>
      </c>
      <c r="D12" s="9"/>
      <c r="E12" s="9" t="s">
        <v>33</v>
      </c>
      <c r="F12" s="134" t="s">
        <v>33</v>
      </c>
      <c r="G12" s="121">
        <v>1</v>
      </c>
      <c r="H12" s="31">
        <v>1</v>
      </c>
      <c r="I12" s="31">
        <v>1</v>
      </c>
      <c r="J12" s="31">
        <v>1</v>
      </c>
      <c r="K12" s="31"/>
      <c r="L12" s="139"/>
      <c r="M12" s="121"/>
      <c r="N12" s="31"/>
      <c r="O12" s="31"/>
      <c r="P12" s="31"/>
      <c r="Q12" s="31"/>
      <c r="R12" s="139"/>
      <c r="S12" s="121"/>
      <c r="T12" s="31"/>
      <c r="U12" s="31"/>
      <c r="V12" s="31"/>
      <c r="W12" s="31"/>
      <c r="X12" s="139"/>
      <c r="Y12" s="121"/>
      <c r="Z12" s="31"/>
      <c r="AA12" s="31"/>
      <c r="AB12" s="31"/>
      <c r="AC12" s="31"/>
      <c r="AD12" s="122"/>
      <c r="AE12" s="147" t="s">
        <v>37</v>
      </c>
      <c r="AF12" s="7" t="s">
        <v>38</v>
      </c>
    </row>
    <row r="13" spans="2:32" ht="24">
      <c r="B13" s="209"/>
      <c r="C13" s="11" t="s">
        <v>39</v>
      </c>
      <c r="D13" s="12"/>
      <c r="E13" s="12" t="s">
        <v>33</v>
      </c>
      <c r="F13" s="73" t="s">
        <v>33</v>
      </c>
      <c r="G13" s="121"/>
      <c r="H13" s="31"/>
      <c r="I13" s="31"/>
      <c r="J13" s="31"/>
      <c r="K13" s="31"/>
      <c r="L13" s="139"/>
      <c r="M13" s="121"/>
      <c r="N13" s="31"/>
      <c r="O13" s="31"/>
      <c r="P13" s="31"/>
      <c r="Q13" s="31">
        <v>1</v>
      </c>
      <c r="R13" s="139"/>
      <c r="S13" s="121"/>
      <c r="T13" s="31"/>
      <c r="U13" s="31"/>
      <c r="V13" s="31"/>
      <c r="W13" s="31"/>
      <c r="X13" s="139"/>
      <c r="Y13" s="121"/>
      <c r="Z13" s="31"/>
      <c r="AA13" s="31"/>
      <c r="AB13" s="31"/>
      <c r="AC13" s="31"/>
      <c r="AD13" s="122"/>
      <c r="AE13" s="74"/>
      <c r="AF13" s="15"/>
    </row>
    <row r="14" spans="2:32" ht="36">
      <c r="B14" s="209"/>
      <c r="C14" s="11" t="s">
        <v>40</v>
      </c>
      <c r="D14" s="12"/>
      <c r="E14" s="12" t="s">
        <v>33</v>
      </c>
      <c r="F14" s="73" t="s">
        <v>33</v>
      </c>
      <c r="G14" s="121"/>
      <c r="H14" s="31"/>
      <c r="I14" s="31"/>
      <c r="J14" s="31"/>
      <c r="K14" s="31">
        <v>1</v>
      </c>
      <c r="L14" s="139">
        <v>1</v>
      </c>
      <c r="M14" s="121"/>
      <c r="N14" s="31"/>
      <c r="O14" s="31"/>
      <c r="P14" s="31"/>
      <c r="Q14" s="31"/>
      <c r="R14" s="139"/>
      <c r="S14" s="121"/>
      <c r="T14" s="31"/>
      <c r="U14" s="31"/>
      <c r="V14" s="31"/>
      <c r="W14" s="31"/>
      <c r="X14" s="139"/>
      <c r="Y14" s="121"/>
      <c r="Z14" s="31"/>
      <c r="AA14" s="31"/>
      <c r="AB14" s="31"/>
      <c r="AC14" s="31"/>
      <c r="AD14" s="122"/>
      <c r="AE14" s="74" t="s">
        <v>41</v>
      </c>
      <c r="AF14" s="15" t="s">
        <v>42</v>
      </c>
    </row>
    <row r="15" spans="2:32" ht="24">
      <c r="B15" s="209"/>
      <c r="C15" s="13" t="s">
        <v>43</v>
      </c>
      <c r="D15" s="12"/>
      <c r="E15" s="12" t="s">
        <v>33</v>
      </c>
      <c r="F15" s="73" t="s">
        <v>33</v>
      </c>
      <c r="G15" s="121">
        <v>1</v>
      </c>
      <c r="H15" s="31">
        <v>1</v>
      </c>
      <c r="I15" s="31">
        <v>1</v>
      </c>
      <c r="J15" s="31">
        <v>1</v>
      </c>
      <c r="K15" s="31"/>
      <c r="L15" s="139"/>
      <c r="M15" s="121"/>
      <c r="N15" s="31"/>
      <c r="O15" s="31"/>
      <c r="P15" s="31"/>
      <c r="Q15" s="31"/>
      <c r="R15" s="139"/>
      <c r="S15" s="121"/>
      <c r="T15" s="31"/>
      <c r="U15" s="31"/>
      <c r="V15" s="31"/>
      <c r="W15" s="31"/>
      <c r="X15" s="139"/>
      <c r="Y15" s="121"/>
      <c r="Z15" s="31"/>
      <c r="AA15" s="31"/>
      <c r="AB15" s="31"/>
      <c r="AC15" s="31"/>
      <c r="AD15" s="122"/>
      <c r="AE15" s="76" t="s">
        <v>44</v>
      </c>
      <c r="AF15" s="15" t="s">
        <v>45</v>
      </c>
    </row>
    <row r="16" spans="2:32" ht="36">
      <c r="B16" s="209"/>
      <c r="C16" s="11" t="s">
        <v>46</v>
      </c>
      <c r="D16" s="12" t="s">
        <v>33</v>
      </c>
      <c r="E16" s="12" t="s">
        <v>33</v>
      </c>
      <c r="F16" s="73" t="s">
        <v>33</v>
      </c>
      <c r="G16" s="121">
        <v>1</v>
      </c>
      <c r="H16" s="31">
        <v>1</v>
      </c>
      <c r="I16" s="31"/>
      <c r="J16" s="31"/>
      <c r="K16" s="31"/>
      <c r="L16" s="139"/>
      <c r="M16" s="121"/>
      <c r="N16" s="31"/>
      <c r="O16" s="31"/>
      <c r="P16" s="31"/>
      <c r="Q16" s="31"/>
      <c r="R16" s="139"/>
      <c r="S16" s="121"/>
      <c r="T16" s="31"/>
      <c r="U16" s="31"/>
      <c r="V16" s="31"/>
      <c r="W16" s="31"/>
      <c r="X16" s="139"/>
      <c r="Y16" s="121"/>
      <c r="Z16" s="31"/>
      <c r="AA16" s="31"/>
      <c r="AB16" s="31"/>
      <c r="AC16" s="31"/>
      <c r="AD16" s="122"/>
      <c r="AE16" s="74" t="s">
        <v>47</v>
      </c>
      <c r="AF16" s="15" t="s">
        <v>48</v>
      </c>
    </row>
    <row r="17" spans="2:32" ht="81" customHeight="1">
      <c r="B17" s="209"/>
      <c r="C17" s="11" t="s">
        <v>49</v>
      </c>
      <c r="D17" s="12"/>
      <c r="E17" s="12" t="s">
        <v>33</v>
      </c>
      <c r="F17" s="73" t="s">
        <v>33</v>
      </c>
      <c r="G17" s="121">
        <v>1</v>
      </c>
      <c r="H17" s="31">
        <v>1</v>
      </c>
      <c r="I17" s="31"/>
      <c r="J17" s="31"/>
      <c r="K17" s="31"/>
      <c r="L17" s="139"/>
      <c r="M17" s="121"/>
      <c r="N17" s="31"/>
      <c r="O17" s="31"/>
      <c r="P17" s="31"/>
      <c r="Q17" s="31"/>
      <c r="R17" s="139"/>
      <c r="S17" s="121"/>
      <c r="T17" s="31"/>
      <c r="U17" s="31"/>
      <c r="V17" s="31"/>
      <c r="W17" s="31"/>
      <c r="X17" s="139"/>
      <c r="Y17" s="121"/>
      <c r="Z17" s="31"/>
      <c r="AA17" s="31"/>
      <c r="AB17" s="31"/>
      <c r="AC17" s="31"/>
      <c r="AD17" s="122"/>
      <c r="AE17" s="74" t="s">
        <v>50</v>
      </c>
      <c r="AF17" s="15" t="s">
        <v>51</v>
      </c>
    </row>
    <row r="18" spans="2:32" ht="39.75" customHeight="1">
      <c r="B18" s="209"/>
      <c r="C18" s="11" t="s">
        <v>52</v>
      </c>
      <c r="D18" s="12"/>
      <c r="E18" s="12" t="s">
        <v>33</v>
      </c>
      <c r="F18" s="73" t="s">
        <v>33</v>
      </c>
      <c r="G18" s="121"/>
      <c r="H18" s="31"/>
      <c r="I18" s="31"/>
      <c r="J18" s="31"/>
      <c r="K18" s="31">
        <v>1</v>
      </c>
      <c r="L18" s="139">
        <v>1</v>
      </c>
      <c r="M18" s="121"/>
      <c r="N18" s="31"/>
      <c r="O18" s="31"/>
      <c r="P18" s="31"/>
      <c r="Q18" s="31"/>
      <c r="R18" s="139"/>
      <c r="S18" s="121"/>
      <c r="T18" s="31"/>
      <c r="U18" s="31"/>
      <c r="V18" s="31"/>
      <c r="W18" s="31"/>
      <c r="X18" s="139"/>
      <c r="Y18" s="121"/>
      <c r="Z18" s="31"/>
      <c r="AA18" s="31"/>
      <c r="AB18" s="31"/>
      <c r="AC18" s="31"/>
      <c r="AD18" s="122"/>
      <c r="AE18" s="76" t="s">
        <v>53</v>
      </c>
      <c r="AF18" s="15" t="s">
        <v>54</v>
      </c>
    </row>
    <row r="19" spans="2:32" ht="24">
      <c r="B19" s="209"/>
      <c r="C19" s="11" t="s">
        <v>55</v>
      </c>
      <c r="D19" s="12"/>
      <c r="E19" s="12"/>
      <c r="F19" s="73"/>
      <c r="G19" s="121"/>
      <c r="H19" s="31"/>
      <c r="I19" s="31"/>
      <c r="J19" s="31"/>
      <c r="K19" s="31"/>
      <c r="L19" s="139"/>
      <c r="M19" s="121"/>
      <c r="N19" s="31"/>
      <c r="O19" s="31"/>
      <c r="P19" s="31"/>
      <c r="Q19" s="31"/>
      <c r="R19" s="139"/>
      <c r="S19" s="121"/>
      <c r="T19" s="31"/>
      <c r="U19" s="31"/>
      <c r="V19" s="31"/>
      <c r="W19" s="31"/>
      <c r="X19" s="139"/>
      <c r="Y19" s="121">
        <v>1</v>
      </c>
      <c r="Z19" s="31"/>
      <c r="AA19" s="31"/>
      <c r="AB19" s="31"/>
      <c r="AC19" s="31"/>
      <c r="AD19" s="122"/>
      <c r="AE19" s="76"/>
      <c r="AF19" s="15"/>
    </row>
    <row r="20" spans="2:32" ht="48">
      <c r="B20" s="209"/>
      <c r="C20" s="11" t="s">
        <v>56</v>
      </c>
      <c r="D20" s="12" t="s">
        <v>33</v>
      </c>
      <c r="E20" s="12" t="s">
        <v>33</v>
      </c>
      <c r="F20" s="73" t="s">
        <v>33</v>
      </c>
      <c r="G20" s="121"/>
      <c r="H20" s="31"/>
      <c r="I20" s="31">
        <v>1</v>
      </c>
      <c r="J20" s="31">
        <v>1</v>
      </c>
      <c r="K20" s="31">
        <v>1</v>
      </c>
      <c r="L20" s="139">
        <v>1</v>
      </c>
      <c r="M20" s="121"/>
      <c r="N20" s="31"/>
      <c r="O20" s="31"/>
      <c r="P20" s="31"/>
      <c r="Q20" s="31"/>
      <c r="R20" s="139"/>
      <c r="S20" s="121"/>
      <c r="T20" s="31"/>
      <c r="U20" s="31"/>
      <c r="V20" s="31"/>
      <c r="W20" s="31"/>
      <c r="X20" s="139"/>
      <c r="Y20" s="121"/>
      <c r="Z20" s="31"/>
      <c r="AA20" s="31"/>
      <c r="AB20" s="31"/>
      <c r="AC20" s="31"/>
      <c r="AD20" s="122"/>
      <c r="AE20" s="116" t="s">
        <v>57</v>
      </c>
      <c r="AF20" s="15" t="s">
        <v>58</v>
      </c>
    </row>
    <row r="21" spans="2:32" ht="72">
      <c r="B21" s="209"/>
      <c r="C21" s="16" t="s">
        <v>59</v>
      </c>
      <c r="D21" s="17"/>
      <c r="E21" s="17"/>
      <c r="F21" s="77"/>
      <c r="G21" s="123"/>
      <c r="H21" s="36"/>
      <c r="I21" s="36"/>
      <c r="J21" s="36"/>
      <c r="K21" s="36">
        <v>1</v>
      </c>
      <c r="L21" s="140">
        <v>1</v>
      </c>
      <c r="M21" s="123">
        <v>1</v>
      </c>
      <c r="N21" s="36">
        <v>1</v>
      </c>
      <c r="O21" s="36"/>
      <c r="P21" s="36"/>
      <c r="Q21" s="36"/>
      <c r="R21" s="140"/>
      <c r="S21" s="123"/>
      <c r="T21" s="36"/>
      <c r="U21" s="36"/>
      <c r="V21" s="36"/>
      <c r="W21" s="36"/>
      <c r="X21" s="140"/>
      <c r="Y21" s="123"/>
      <c r="Z21" s="36"/>
      <c r="AA21" s="36"/>
      <c r="AB21" s="36"/>
      <c r="AC21" s="36"/>
      <c r="AD21" s="124"/>
      <c r="AE21" s="113" t="s">
        <v>60</v>
      </c>
      <c r="AF21" s="18" t="s">
        <v>61</v>
      </c>
    </row>
    <row r="22" spans="2:32" ht="56.25" customHeight="1">
      <c r="B22" s="210" t="s">
        <v>62</v>
      </c>
      <c r="C22" s="24" t="s">
        <v>63</v>
      </c>
      <c r="D22" s="26"/>
      <c r="E22" s="26" t="s">
        <v>33</v>
      </c>
      <c r="F22" s="135" t="s">
        <v>33</v>
      </c>
      <c r="G22" s="125"/>
      <c r="H22" s="38"/>
      <c r="I22" s="34"/>
      <c r="J22" s="38"/>
      <c r="K22" s="34"/>
      <c r="L22" s="141"/>
      <c r="M22" s="125"/>
      <c r="N22" s="38"/>
      <c r="O22" s="34"/>
      <c r="P22" s="38"/>
      <c r="Q22" s="34">
        <v>1</v>
      </c>
      <c r="R22" s="141"/>
      <c r="S22" s="125"/>
      <c r="T22" s="38"/>
      <c r="U22" s="34"/>
      <c r="V22" s="38"/>
      <c r="W22" s="34"/>
      <c r="X22" s="141"/>
      <c r="Y22" s="125"/>
      <c r="Z22" s="38"/>
      <c r="AA22" s="34"/>
      <c r="AB22" s="38"/>
      <c r="AC22" s="34"/>
      <c r="AD22" s="126"/>
      <c r="AE22" s="148"/>
      <c r="AF22" s="25"/>
    </row>
    <row r="23" spans="2:32" ht="104.25">
      <c r="B23" s="211"/>
      <c r="C23" s="63" t="s">
        <v>64</v>
      </c>
      <c r="D23" s="12"/>
      <c r="E23" s="12" t="s">
        <v>33</v>
      </c>
      <c r="F23" s="73" t="s">
        <v>33</v>
      </c>
      <c r="G23" s="121">
        <v>1</v>
      </c>
      <c r="H23" s="31">
        <v>1</v>
      </c>
      <c r="I23" s="31">
        <v>1</v>
      </c>
      <c r="J23" s="31">
        <v>1</v>
      </c>
      <c r="K23" s="31">
        <v>1</v>
      </c>
      <c r="L23" s="171">
        <v>1</v>
      </c>
      <c r="M23" s="121">
        <v>1</v>
      </c>
      <c r="N23" s="169">
        <v>1</v>
      </c>
      <c r="O23" s="31">
        <v>1</v>
      </c>
      <c r="P23" s="31">
        <v>1</v>
      </c>
      <c r="Q23" s="31">
        <v>1</v>
      </c>
      <c r="R23" s="139"/>
      <c r="S23" s="121">
        <v>1</v>
      </c>
      <c r="T23" s="31"/>
      <c r="U23" s="31">
        <v>1</v>
      </c>
      <c r="V23" s="31"/>
      <c r="W23" s="31">
        <v>1</v>
      </c>
      <c r="X23" s="139"/>
      <c r="Y23" s="121">
        <v>1</v>
      </c>
      <c r="Z23" s="31"/>
      <c r="AA23" s="31">
        <v>1</v>
      </c>
      <c r="AB23" s="31"/>
      <c r="AC23" s="31">
        <v>1</v>
      </c>
      <c r="AD23" s="122"/>
      <c r="AE23" s="116" t="s">
        <v>65</v>
      </c>
      <c r="AF23" s="15" t="s">
        <v>66</v>
      </c>
    </row>
    <row r="24" spans="2:32" ht="39" customHeight="1">
      <c r="B24" s="211"/>
      <c r="C24" s="11" t="s">
        <v>67</v>
      </c>
      <c r="D24" s="12"/>
      <c r="E24" s="12" t="s">
        <v>33</v>
      </c>
      <c r="F24" s="73" t="s">
        <v>33</v>
      </c>
      <c r="G24" s="121"/>
      <c r="H24" s="31"/>
      <c r="I24" s="31"/>
      <c r="J24" s="31"/>
      <c r="K24" s="31">
        <v>1</v>
      </c>
      <c r="L24" s="139">
        <v>1</v>
      </c>
      <c r="M24" s="121"/>
      <c r="N24" s="31"/>
      <c r="O24" s="31"/>
      <c r="P24" s="31"/>
      <c r="Q24" s="31">
        <v>1</v>
      </c>
      <c r="R24" s="139"/>
      <c r="S24" s="121"/>
      <c r="T24" s="31"/>
      <c r="U24" s="31"/>
      <c r="V24" s="31"/>
      <c r="W24" s="31">
        <v>1</v>
      </c>
      <c r="X24" s="139"/>
      <c r="Y24" s="121"/>
      <c r="Z24" s="31"/>
      <c r="AA24" s="31"/>
      <c r="AB24" s="31"/>
      <c r="AC24" s="31"/>
      <c r="AD24" s="122"/>
      <c r="AE24" s="116" t="s">
        <v>68</v>
      </c>
      <c r="AF24" s="15" t="s">
        <v>69</v>
      </c>
    </row>
    <row r="25" spans="2:32" ht="32.25" customHeight="1">
      <c r="B25" s="211"/>
      <c r="C25" s="11" t="s">
        <v>70</v>
      </c>
      <c r="D25" s="12"/>
      <c r="E25" s="12" t="s">
        <v>33</v>
      </c>
      <c r="F25" s="73" t="s">
        <v>33</v>
      </c>
      <c r="G25" s="121"/>
      <c r="H25" s="31"/>
      <c r="I25" s="31"/>
      <c r="J25" s="31"/>
      <c r="K25" s="31"/>
      <c r="L25" s="139"/>
      <c r="M25" s="121"/>
      <c r="N25" s="31"/>
      <c r="O25" s="31"/>
      <c r="P25" s="31"/>
      <c r="Q25" s="31"/>
      <c r="R25" s="139"/>
      <c r="S25" s="121">
        <v>1</v>
      </c>
      <c r="T25" s="31"/>
      <c r="U25" s="31">
        <v>1</v>
      </c>
      <c r="V25" s="31"/>
      <c r="W25" s="31">
        <v>1</v>
      </c>
      <c r="X25" s="139"/>
      <c r="Y25" s="121"/>
      <c r="Z25" s="31"/>
      <c r="AA25" s="31"/>
      <c r="AB25" s="31"/>
      <c r="AC25" s="31"/>
      <c r="AD25" s="122"/>
      <c r="AE25" s="116"/>
      <c r="AF25" s="15"/>
    </row>
    <row r="26" spans="2:32" ht="32.25" customHeight="1">
      <c r="B26" s="211"/>
      <c r="C26" s="11" t="s">
        <v>71</v>
      </c>
      <c r="D26" s="12"/>
      <c r="E26" s="12"/>
      <c r="F26" s="73"/>
      <c r="G26" s="121"/>
      <c r="H26" s="31"/>
      <c r="I26" s="31"/>
      <c r="J26" s="31"/>
      <c r="K26" s="31"/>
      <c r="L26" s="139"/>
      <c r="M26" s="121"/>
      <c r="N26" s="31"/>
      <c r="O26" s="31"/>
      <c r="P26" s="31"/>
      <c r="Q26" s="31"/>
      <c r="R26" s="139"/>
      <c r="S26" s="121"/>
      <c r="T26" s="31"/>
      <c r="U26" s="31"/>
      <c r="V26" s="31"/>
      <c r="W26" s="31"/>
      <c r="X26" s="139"/>
      <c r="Y26" s="121"/>
      <c r="Z26" s="31"/>
      <c r="AA26" s="31">
        <v>1</v>
      </c>
      <c r="AB26" s="31"/>
      <c r="AC26" s="31">
        <v>1</v>
      </c>
      <c r="AD26" s="122"/>
      <c r="AE26" s="116"/>
      <c r="AF26" s="15"/>
    </row>
    <row r="27" spans="2:32" ht="30" customHeight="1">
      <c r="B27" s="211"/>
      <c r="C27" s="11" t="s">
        <v>72</v>
      </c>
      <c r="D27" s="12"/>
      <c r="E27" s="12" t="s">
        <v>33</v>
      </c>
      <c r="F27" s="73" t="s">
        <v>33</v>
      </c>
      <c r="G27" s="121"/>
      <c r="H27" s="31"/>
      <c r="I27" s="31"/>
      <c r="J27" s="31"/>
      <c r="K27" s="31"/>
      <c r="L27" s="139"/>
      <c r="M27" s="121"/>
      <c r="N27" s="31"/>
      <c r="O27" s="31"/>
      <c r="P27" s="31"/>
      <c r="Q27" s="31"/>
      <c r="R27" s="139"/>
      <c r="S27" s="121"/>
      <c r="T27" s="31"/>
      <c r="U27" s="31"/>
      <c r="V27" s="31"/>
      <c r="W27" s="31"/>
      <c r="X27" s="139"/>
      <c r="Y27" s="121"/>
      <c r="Z27" s="31"/>
      <c r="AA27" s="31"/>
      <c r="AB27" s="31"/>
      <c r="AC27" s="31">
        <v>1</v>
      </c>
      <c r="AD27" s="122"/>
      <c r="AE27" s="76"/>
      <c r="AF27" s="15"/>
    </row>
    <row r="28" spans="2:32" ht="47.25" customHeight="1">
      <c r="B28" s="211"/>
      <c r="C28" s="11" t="s">
        <v>73</v>
      </c>
      <c r="D28" s="12"/>
      <c r="E28" s="12" t="s">
        <v>33</v>
      </c>
      <c r="F28" s="73" t="s">
        <v>33</v>
      </c>
      <c r="G28" s="121"/>
      <c r="H28" s="31"/>
      <c r="I28" s="31"/>
      <c r="J28" s="31"/>
      <c r="K28" s="31"/>
      <c r="L28" s="139"/>
      <c r="M28" s="121"/>
      <c r="N28" s="31"/>
      <c r="O28" s="31">
        <v>1</v>
      </c>
      <c r="P28" s="31">
        <v>1</v>
      </c>
      <c r="Q28" s="31"/>
      <c r="R28" s="139"/>
      <c r="S28" s="121"/>
      <c r="T28" s="31"/>
      <c r="U28" s="31"/>
      <c r="V28" s="31"/>
      <c r="W28" s="31"/>
      <c r="X28" s="139"/>
      <c r="Y28" s="121"/>
      <c r="Z28" s="31"/>
      <c r="AA28" s="31"/>
      <c r="AB28" s="31"/>
      <c r="AC28" s="31"/>
      <c r="AD28" s="122"/>
      <c r="AE28" s="76" t="s">
        <v>74</v>
      </c>
      <c r="AF28" s="15" t="s">
        <v>75</v>
      </c>
    </row>
    <row r="29" spans="2:32" ht="37.5" customHeight="1">
      <c r="B29" s="211"/>
      <c r="C29" s="11" t="s">
        <v>76</v>
      </c>
      <c r="D29" s="12"/>
      <c r="E29" s="12"/>
      <c r="F29" s="73"/>
      <c r="G29" s="121"/>
      <c r="H29" s="31"/>
      <c r="I29" s="31"/>
      <c r="J29" s="31"/>
      <c r="K29" s="31"/>
      <c r="L29" s="139"/>
      <c r="M29" s="121"/>
      <c r="N29" s="31"/>
      <c r="O29" s="31"/>
      <c r="P29" s="31"/>
      <c r="Q29" s="31">
        <v>1</v>
      </c>
      <c r="R29" s="139"/>
      <c r="S29" s="121"/>
      <c r="T29" s="31"/>
      <c r="U29" s="31"/>
      <c r="V29" s="31"/>
      <c r="W29" s="31"/>
      <c r="X29" s="139"/>
      <c r="Y29" s="121"/>
      <c r="Z29" s="31"/>
      <c r="AA29" s="31"/>
      <c r="AB29" s="31"/>
      <c r="AC29" s="31"/>
      <c r="AD29" s="122"/>
      <c r="AE29" s="76"/>
      <c r="AF29" s="15"/>
    </row>
    <row r="30" spans="2:32" ht="31.5" customHeight="1">
      <c r="B30" s="211"/>
      <c r="C30" s="11" t="s">
        <v>77</v>
      </c>
      <c r="D30" s="12"/>
      <c r="E30" s="12"/>
      <c r="F30" s="73"/>
      <c r="G30" s="121"/>
      <c r="H30" s="31"/>
      <c r="I30" s="31"/>
      <c r="J30" s="31"/>
      <c r="K30" s="31"/>
      <c r="L30" s="139"/>
      <c r="M30" s="121"/>
      <c r="N30" s="31"/>
      <c r="O30" s="31"/>
      <c r="P30" s="31"/>
      <c r="Q30" s="31"/>
      <c r="R30" s="139"/>
      <c r="S30" s="121">
        <v>1</v>
      </c>
      <c r="T30" s="31"/>
      <c r="U30" s="31"/>
      <c r="V30" s="31"/>
      <c r="W30" s="31"/>
      <c r="X30" s="139"/>
      <c r="Y30" s="121"/>
      <c r="Z30" s="31"/>
      <c r="AA30" s="31"/>
      <c r="AB30" s="31"/>
      <c r="AC30" s="31"/>
      <c r="AD30" s="122"/>
      <c r="AE30" s="76"/>
      <c r="AF30" s="15"/>
    </row>
    <row r="31" spans="2:32" ht="39.75" customHeight="1">
      <c r="B31" s="211"/>
      <c r="C31" s="11" t="s">
        <v>78</v>
      </c>
      <c r="D31" s="12"/>
      <c r="E31" s="12"/>
      <c r="F31" s="73"/>
      <c r="G31" s="121"/>
      <c r="H31" s="31"/>
      <c r="I31" s="31"/>
      <c r="J31" s="31"/>
      <c r="K31" s="31"/>
      <c r="L31" s="139"/>
      <c r="M31" s="121">
        <v>1</v>
      </c>
      <c r="N31" s="31">
        <v>1</v>
      </c>
      <c r="O31" s="31"/>
      <c r="P31" s="31"/>
      <c r="Q31" s="31">
        <v>1</v>
      </c>
      <c r="R31" s="139"/>
      <c r="S31" s="121"/>
      <c r="T31" s="31"/>
      <c r="U31" s="31">
        <v>1</v>
      </c>
      <c r="V31" s="31"/>
      <c r="W31" s="31"/>
      <c r="X31" s="139"/>
      <c r="Y31" s="121">
        <v>1</v>
      </c>
      <c r="Z31" s="31"/>
      <c r="AA31" s="31"/>
      <c r="AB31" s="31"/>
      <c r="AC31" s="31">
        <v>1</v>
      </c>
      <c r="AD31" s="122"/>
      <c r="AE31" s="76" t="s">
        <v>79</v>
      </c>
      <c r="AF31" s="15" t="s">
        <v>80</v>
      </c>
    </row>
    <row r="32" spans="2:32" ht="26.25" customHeight="1">
      <c r="B32" s="211"/>
      <c r="C32" s="11" t="s">
        <v>81</v>
      </c>
      <c r="D32" s="12"/>
      <c r="E32" s="12"/>
      <c r="F32" s="73"/>
      <c r="G32" s="121"/>
      <c r="H32" s="31"/>
      <c r="I32" s="31"/>
      <c r="J32" s="31"/>
      <c r="K32" s="31"/>
      <c r="L32" s="139"/>
      <c r="M32" s="121"/>
      <c r="N32" s="31"/>
      <c r="O32" s="31">
        <v>1</v>
      </c>
      <c r="P32" s="31"/>
      <c r="Q32" s="31"/>
      <c r="R32" s="139"/>
      <c r="S32" s="121"/>
      <c r="T32" s="31"/>
      <c r="U32" s="31"/>
      <c r="V32" s="31"/>
      <c r="W32" s="31"/>
      <c r="X32" s="139"/>
      <c r="Y32" s="121"/>
      <c r="Z32" s="31"/>
      <c r="AA32" s="31"/>
      <c r="AB32" s="31"/>
      <c r="AC32" s="31"/>
      <c r="AD32" s="122"/>
      <c r="AE32" s="76"/>
      <c r="AF32" s="15"/>
    </row>
    <row r="33" spans="2:32" ht="30" customHeight="1">
      <c r="B33" s="211"/>
      <c r="C33" s="11" t="s">
        <v>82</v>
      </c>
      <c r="D33" s="12"/>
      <c r="E33" s="12"/>
      <c r="F33" s="73"/>
      <c r="G33" s="121"/>
      <c r="H33" s="31"/>
      <c r="I33" s="31"/>
      <c r="J33" s="31"/>
      <c r="K33" s="31"/>
      <c r="L33" s="139"/>
      <c r="M33" s="121"/>
      <c r="N33" s="31"/>
      <c r="O33" s="31"/>
      <c r="P33" s="31"/>
      <c r="Q33" s="31"/>
      <c r="R33" s="139"/>
      <c r="S33" s="121">
        <v>1</v>
      </c>
      <c r="T33" s="31"/>
      <c r="U33" s="31"/>
      <c r="V33" s="31"/>
      <c r="W33" s="31"/>
      <c r="X33" s="139"/>
      <c r="Y33" s="121"/>
      <c r="Z33" s="31"/>
      <c r="AA33" s="31"/>
      <c r="AB33" s="31"/>
      <c r="AC33" s="31"/>
      <c r="AD33" s="122"/>
      <c r="AE33" s="76"/>
      <c r="AF33" s="15"/>
    </row>
    <row r="34" spans="2:32" ht="23.25" customHeight="1">
      <c r="B34" s="211"/>
      <c r="C34" s="11" t="s">
        <v>83</v>
      </c>
      <c r="D34" s="12"/>
      <c r="E34" s="12"/>
      <c r="F34" s="73"/>
      <c r="G34" s="121"/>
      <c r="H34" s="31"/>
      <c r="I34" s="31"/>
      <c r="J34" s="31"/>
      <c r="K34" s="31"/>
      <c r="L34" s="139"/>
      <c r="M34" s="121"/>
      <c r="N34" s="31"/>
      <c r="O34" s="31"/>
      <c r="P34" s="31"/>
      <c r="Q34" s="31"/>
      <c r="R34" s="139"/>
      <c r="S34" s="121"/>
      <c r="T34" s="31"/>
      <c r="U34" s="31"/>
      <c r="V34" s="31"/>
      <c r="W34" s="31">
        <v>1</v>
      </c>
      <c r="X34" s="139"/>
      <c r="Y34" s="121"/>
      <c r="Z34" s="31"/>
      <c r="AA34" s="31"/>
      <c r="AB34" s="31"/>
      <c r="AC34" s="31"/>
      <c r="AD34" s="122"/>
      <c r="AE34" s="76"/>
      <c r="AF34" s="15"/>
    </row>
    <row r="35" spans="2:32" ht="36">
      <c r="B35" s="211"/>
      <c r="C35" s="11" t="s">
        <v>84</v>
      </c>
      <c r="D35" s="12"/>
      <c r="E35" s="12" t="s">
        <v>33</v>
      </c>
      <c r="F35" s="73" t="s">
        <v>33</v>
      </c>
      <c r="G35" s="121"/>
      <c r="H35" s="31"/>
      <c r="I35" s="31"/>
      <c r="J35" s="31"/>
      <c r="K35" s="31"/>
      <c r="L35" s="139"/>
      <c r="M35" s="121"/>
      <c r="N35" s="31"/>
      <c r="O35" s="31"/>
      <c r="P35" s="31"/>
      <c r="Q35" s="31">
        <v>1</v>
      </c>
      <c r="R35" s="139"/>
      <c r="S35" s="121"/>
      <c r="T35" s="31"/>
      <c r="U35" s="31"/>
      <c r="V35" s="31"/>
      <c r="W35" s="31">
        <v>1</v>
      </c>
      <c r="X35" s="139"/>
      <c r="Y35" s="121"/>
      <c r="Z35" s="31"/>
      <c r="AA35" s="31"/>
      <c r="AB35" s="31"/>
      <c r="AC35" s="31">
        <v>1</v>
      </c>
      <c r="AD35" s="122"/>
      <c r="AE35" s="76"/>
      <c r="AF35" s="15"/>
    </row>
    <row r="36" spans="2:32" ht="24">
      <c r="B36" s="211"/>
      <c r="C36" s="11" t="s">
        <v>85</v>
      </c>
      <c r="D36" s="12" t="s">
        <v>33</v>
      </c>
      <c r="E36" s="12" t="s">
        <v>33</v>
      </c>
      <c r="F36" s="73" t="s">
        <v>33</v>
      </c>
      <c r="G36" s="121"/>
      <c r="H36" s="31"/>
      <c r="I36" s="31"/>
      <c r="J36" s="31"/>
      <c r="K36" s="31"/>
      <c r="L36" s="139"/>
      <c r="M36" s="121"/>
      <c r="N36" s="31"/>
      <c r="O36" s="31"/>
      <c r="P36" s="31"/>
      <c r="Q36" s="31"/>
      <c r="R36" s="139"/>
      <c r="S36" s="121">
        <v>1</v>
      </c>
      <c r="T36" s="31"/>
      <c r="U36" s="31">
        <v>1</v>
      </c>
      <c r="V36" s="31"/>
      <c r="W36" s="31">
        <v>1</v>
      </c>
      <c r="X36" s="139"/>
      <c r="Y36" s="121"/>
      <c r="Z36" s="31"/>
      <c r="AA36" s="31"/>
      <c r="AB36" s="31"/>
      <c r="AC36" s="31"/>
      <c r="AD36" s="122"/>
      <c r="AE36" s="76"/>
      <c r="AF36" s="15"/>
    </row>
    <row r="37" spans="2:32" ht="44.25" customHeight="1">
      <c r="B37" s="211"/>
      <c r="C37" s="11" t="s">
        <v>86</v>
      </c>
      <c r="D37" s="12"/>
      <c r="E37" s="12" t="s">
        <v>33</v>
      </c>
      <c r="F37" s="73" t="s">
        <v>33</v>
      </c>
      <c r="G37" s="121"/>
      <c r="H37" s="31"/>
      <c r="I37" s="31"/>
      <c r="J37" s="31"/>
      <c r="K37" s="31"/>
      <c r="L37" s="139"/>
      <c r="M37" s="121"/>
      <c r="N37" s="31"/>
      <c r="O37" s="31"/>
      <c r="P37" s="31"/>
      <c r="Q37" s="31">
        <v>1</v>
      </c>
      <c r="R37" s="139"/>
      <c r="S37" s="121"/>
      <c r="T37" s="31"/>
      <c r="U37" s="31"/>
      <c r="V37" s="31"/>
      <c r="W37" s="31"/>
      <c r="X37" s="139"/>
      <c r="Y37" s="121"/>
      <c r="Z37" s="31"/>
      <c r="AA37" s="31"/>
      <c r="AB37" s="31"/>
      <c r="AC37" s="31"/>
      <c r="AD37" s="122"/>
      <c r="AE37" s="76"/>
      <c r="AF37" s="15"/>
    </row>
    <row r="38" spans="2:32" ht="60" customHeight="1">
      <c r="B38" s="211"/>
      <c r="C38" s="11" t="s">
        <v>87</v>
      </c>
      <c r="D38" s="12" t="s">
        <v>33</v>
      </c>
      <c r="E38" s="12" t="s">
        <v>33</v>
      </c>
      <c r="F38" s="73" t="s">
        <v>33</v>
      </c>
      <c r="G38" s="121"/>
      <c r="H38" s="31"/>
      <c r="I38" s="31"/>
      <c r="J38" s="31"/>
      <c r="K38" s="31"/>
      <c r="L38" s="139"/>
      <c r="M38" s="121"/>
      <c r="N38" s="31"/>
      <c r="O38" s="31">
        <v>1</v>
      </c>
      <c r="P38" s="31"/>
      <c r="Q38" s="31"/>
      <c r="R38" s="139"/>
      <c r="S38" s="121">
        <v>1</v>
      </c>
      <c r="T38" s="31"/>
      <c r="U38" s="31"/>
      <c r="V38" s="31"/>
      <c r="W38" s="31">
        <v>1</v>
      </c>
      <c r="X38" s="139"/>
      <c r="Y38" s="121"/>
      <c r="Z38" s="31"/>
      <c r="AA38" s="31"/>
      <c r="AB38" s="31"/>
      <c r="AC38" s="31"/>
      <c r="AD38" s="122"/>
      <c r="AE38" s="76"/>
      <c r="AF38" s="15"/>
    </row>
    <row r="39" spans="2:32" ht="51" customHeight="1">
      <c r="B39" s="211"/>
      <c r="C39" s="11" t="s">
        <v>88</v>
      </c>
      <c r="D39" s="12"/>
      <c r="E39" s="12" t="s">
        <v>33</v>
      </c>
      <c r="F39" s="73" t="s">
        <v>33</v>
      </c>
      <c r="G39" s="121"/>
      <c r="H39" s="31"/>
      <c r="I39" s="31"/>
      <c r="J39" s="31"/>
      <c r="K39" s="31"/>
      <c r="L39" s="139"/>
      <c r="M39" s="121">
        <v>1</v>
      </c>
      <c r="N39" s="31">
        <v>1</v>
      </c>
      <c r="O39" s="31">
        <v>1</v>
      </c>
      <c r="P39" s="31"/>
      <c r="Q39" s="31">
        <v>1</v>
      </c>
      <c r="R39" s="139"/>
      <c r="S39" s="121">
        <v>1</v>
      </c>
      <c r="T39" s="31"/>
      <c r="U39" s="31">
        <v>1</v>
      </c>
      <c r="V39" s="31"/>
      <c r="W39" s="31">
        <v>1</v>
      </c>
      <c r="X39" s="139"/>
      <c r="Y39" s="121">
        <v>1</v>
      </c>
      <c r="Z39" s="31"/>
      <c r="AA39" s="31">
        <v>1</v>
      </c>
      <c r="AB39" s="31"/>
      <c r="AC39" s="31"/>
      <c r="AD39" s="122"/>
      <c r="AE39" s="76" t="s">
        <v>89</v>
      </c>
      <c r="AF39" s="15" t="s">
        <v>90</v>
      </c>
    </row>
    <row r="40" spans="2:32" ht="39" customHeight="1">
      <c r="B40" s="211"/>
      <c r="C40" s="11" t="s">
        <v>91</v>
      </c>
      <c r="D40" s="12"/>
      <c r="E40" s="12" t="s">
        <v>33</v>
      </c>
      <c r="F40" s="73" t="s">
        <v>33</v>
      </c>
      <c r="G40" s="121"/>
      <c r="H40" s="31"/>
      <c r="I40" s="31"/>
      <c r="J40" s="31"/>
      <c r="K40" s="31"/>
      <c r="L40" s="139"/>
      <c r="M40" s="121"/>
      <c r="N40" s="31"/>
      <c r="O40" s="31"/>
      <c r="P40" s="31"/>
      <c r="Q40" s="31"/>
      <c r="R40" s="139"/>
      <c r="S40" s="121"/>
      <c r="T40" s="31"/>
      <c r="U40" s="31">
        <v>1</v>
      </c>
      <c r="V40" s="31"/>
      <c r="W40" s="31">
        <v>1</v>
      </c>
      <c r="X40" s="139"/>
      <c r="Y40" s="121">
        <v>1</v>
      </c>
      <c r="Z40" s="31"/>
      <c r="AA40" s="31"/>
      <c r="AB40" s="31"/>
      <c r="AC40" s="31"/>
      <c r="AD40" s="122"/>
      <c r="AE40" s="76"/>
      <c r="AF40" s="15"/>
    </row>
    <row r="41" spans="2:32" ht="24">
      <c r="B41" s="211"/>
      <c r="C41" s="11" t="s">
        <v>92</v>
      </c>
      <c r="D41" s="12"/>
      <c r="E41" s="12" t="s">
        <v>33</v>
      </c>
      <c r="F41" s="73" t="s">
        <v>33</v>
      </c>
      <c r="G41" s="121"/>
      <c r="H41" s="31"/>
      <c r="I41" s="31">
        <v>1</v>
      </c>
      <c r="J41" s="31">
        <v>1</v>
      </c>
      <c r="K41" s="31"/>
      <c r="L41" s="139"/>
      <c r="M41" s="121"/>
      <c r="N41" s="31"/>
      <c r="O41" s="31"/>
      <c r="P41" s="31"/>
      <c r="Q41" s="31"/>
      <c r="R41" s="139"/>
      <c r="S41" s="121"/>
      <c r="T41" s="31"/>
      <c r="U41" s="31"/>
      <c r="V41" s="31"/>
      <c r="W41" s="31"/>
      <c r="X41" s="139"/>
      <c r="Y41" s="121"/>
      <c r="Z41" s="31"/>
      <c r="AA41" s="31"/>
      <c r="AB41" s="31"/>
      <c r="AC41" s="31"/>
      <c r="AD41" s="122"/>
      <c r="AE41" s="76" t="s">
        <v>93</v>
      </c>
      <c r="AF41" s="15" t="s">
        <v>94</v>
      </c>
    </row>
    <row r="42" spans="2:32" ht="51.75" customHeight="1">
      <c r="B42" s="211"/>
      <c r="C42" s="11" t="s">
        <v>95</v>
      </c>
      <c r="D42" s="12" t="s">
        <v>33</v>
      </c>
      <c r="E42" s="12" t="s">
        <v>33</v>
      </c>
      <c r="F42" s="73" t="s">
        <v>33</v>
      </c>
      <c r="G42" s="121"/>
      <c r="H42" s="31"/>
      <c r="I42" s="31"/>
      <c r="J42" s="31"/>
      <c r="K42" s="31">
        <v>1</v>
      </c>
      <c r="L42" s="139">
        <v>1</v>
      </c>
      <c r="M42" s="121"/>
      <c r="N42" s="31"/>
      <c r="O42" s="31">
        <v>1</v>
      </c>
      <c r="P42" s="31"/>
      <c r="Q42" s="31"/>
      <c r="R42" s="139"/>
      <c r="S42" s="121">
        <v>1</v>
      </c>
      <c r="T42" s="31"/>
      <c r="U42" s="31"/>
      <c r="V42" s="31"/>
      <c r="W42" s="31">
        <v>1</v>
      </c>
      <c r="X42" s="139"/>
      <c r="Y42" s="121"/>
      <c r="Z42" s="31"/>
      <c r="AA42" s="31">
        <v>1</v>
      </c>
      <c r="AB42" s="31"/>
      <c r="AC42" s="31"/>
      <c r="AD42" s="122"/>
      <c r="AE42" s="76" t="s">
        <v>96</v>
      </c>
      <c r="AF42" s="15" t="s">
        <v>97</v>
      </c>
    </row>
    <row r="43" spans="2:32" ht="37.5" customHeight="1">
      <c r="B43" s="211"/>
      <c r="C43" s="11" t="s">
        <v>98</v>
      </c>
      <c r="D43" s="12"/>
      <c r="E43" s="12" t="s">
        <v>33</v>
      </c>
      <c r="F43" s="73" t="s">
        <v>33</v>
      </c>
      <c r="G43" s="121"/>
      <c r="H43" s="31"/>
      <c r="I43" s="31"/>
      <c r="J43" s="31"/>
      <c r="K43" s="31"/>
      <c r="L43" s="139"/>
      <c r="M43" s="121"/>
      <c r="N43" s="31"/>
      <c r="O43" s="31"/>
      <c r="P43" s="31"/>
      <c r="Q43" s="31"/>
      <c r="R43" s="139"/>
      <c r="S43" s="121"/>
      <c r="T43" s="31"/>
      <c r="U43" s="31"/>
      <c r="V43" s="31"/>
      <c r="W43" s="31">
        <v>1</v>
      </c>
      <c r="X43" s="139"/>
      <c r="Y43" s="121">
        <v>1</v>
      </c>
      <c r="Z43" s="31"/>
      <c r="AA43" s="31"/>
      <c r="AB43" s="31"/>
      <c r="AC43" s="31"/>
      <c r="AD43" s="122"/>
      <c r="AE43" s="76"/>
      <c r="AF43" s="15"/>
    </row>
    <row r="44" spans="2:32" ht="36">
      <c r="B44" s="211"/>
      <c r="C44" s="11" t="s">
        <v>99</v>
      </c>
      <c r="D44" s="12"/>
      <c r="E44" s="12" t="s">
        <v>33</v>
      </c>
      <c r="F44" s="73" t="s">
        <v>33</v>
      </c>
      <c r="G44" s="121"/>
      <c r="H44" s="31"/>
      <c r="I44" s="31"/>
      <c r="J44" s="31"/>
      <c r="K44" s="31"/>
      <c r="L44" s="139"/>
      <c r="M44" s="121">
        <v>1</v>
      </c>
      <c r="N44" s="31">
        <v>1</v>
      </c>
      <c r="O44" s="31">
        <v>1</v>
      </c>
      <c r="P44" s="31"/>
      <c r="Q44" s="31">
        <v>1</v>
      </c>
      <c r="R44" s="139"/>
      <c r="S44" s="121"/>
      <c r="T44" s="31"/>
      <c r="U44" s="31"/>
      <c r="V44" s="31"/>
      <c r="W44" s="31">
        <v>1</v>
      </c>
      <c r="X44" s="139"/>
      <c r="Y44" s="121"/>
      <c r="Z44" s="31"/>
      <c r="AA44" s="31"/>
      <c r="AB44" s="31"/>
      <c r="AC44" s="31"/>
      <c r="AD44" s="122"/>
      <c r="AE44" s="76" t="s">
        <v>100</v>
      </c>
      <c r="AF44" s="15" t="s">
        <v>101</v>
      </c>
    </row>
    <row r="45" spans="2:32" ht="36">
      <c r="B45" s="211"/>
      <c r="C45" s="16" t="s">
        <v>102</v>
      </c>
      <c r="D45" s="17"/>
      <c r="E45" s="17" t="s">
        <v>33</v>
      </c>
      <c r="F45" s="77" t="s">
        <v>33</v>
      </c>
      <c r="G45" s="121"/>
      <c r="H45" s="32"/>
      <c r="I45" s="31"/>
      <c r="J45" s="32"/>
      <c r="K45" s="31">
        <v>1</v>
      </c>
      <c r="L45" s="142">
        <v>1</v>
      </c>
      <c r="M45" s="121"/>
      <c r="N45" s="32"/>
      <c r="O45" s="31"/>
      <c r="P45" s="32"/>
      <c r="Q45" s="31">
        <v>1</v>
      </c>
      <c r="R45" s="142"/>
      <c r="S45" s="121"/>
      <c r="T45" s="32"/>
      <c r="U45" s="31"/>
      <c r="V45" s="32"/>
      <c r="W45" s="31">
        <v>1</v>
      </c>
      <c r="X45" s="139"/>
      <c r="Y45" s="121"/>
      <c r="Z45" s="32"/>
      <c r="AA45" s="31"/>
      <c r="AB45" s="32"/>
      <c r="AC45" s="31">
        <v>1</v>
      </c>
      <c r="AD45" s="127"/>
      <c r="AE45" s="149" t="s">
        <v>103</v>
      </c>
      <c r="AF45" s="18" t="s">
        <v>104</v>
      </c>
    </row>
    <row r="46" spans="2:32" ht="27.75" customHeight="1">
      <c r="B46" s="211"/>
      <c r="C46" s="63" t="s">
        <v>105</v>
      </c>
      <c r="D46" s="12"/>
      <c r="E46" s="12" t="s">
        <v>33</v>
      </c>
      <c r="F46" s="73" t="s">
        <v>33</v>
      </c>
      <c r="G46" s="121"/>
      <c r="H46" s="31"/>
      <c r="I46" s="31"/>
      <c r="J46" s="31"/>
      <c r="K46" s="31"/>
      <c r="L46" s="139"/>
      <c r="M46" s="121"/>
      <c r="N46" s="31"/>
      <c r="O46" s="31"/>
      <c r="P46" s="31"/>
      <c r="Q46" s="31">
        <v>1</v>
      </c>
      <c r="R46" s="139"/>
      <c r="S46" s="121"/>
      <c r="T46" s="31"/>
      <c r="U46" s="31"/>
      <c r="V46" s="31"/>
      <c r="W46" s="31"/>
      <c r="X46" s="139"/>
      <c r="Y46" s="121"/>
      <c r="Z46" s="31"/>
      <c r="AA46" s="31"/>
      <c r="AB46" s="31"/>
      <c r="AC46" s="31"/>
      <c r="AD46" s="122"/>
      <c r="AE46" s="75"/>
      <c r="AF46" s="15"/>
    </row>
    <row r="47" spans="2:32" ht="91.5">
      <c r="B47" s="211"/>
      <c r="C47" s="11" t="s">
        <v>106</v>
      </c>
      <c r="D47" s="12"/>
      <c r="E47" s="12" t="s">
        <v>33</v>
      </c>
      <c r="F47" s="73" t="s">
        <v>33</v>
      </c>
      <c r="G47" s="121"/>
      <c r="H47" s="31"/>
      <c r="I47" s="31"/>
      <c r="J47" s="31"/>
      <c r="K47" s="31">
        <v>1</v>
      </c>
      <c r="L47" s="139">
        <v>1</v>
      </c>
      <c r="M47" s="121">
        <v>1</v>
      </c>
      <c r="N47" s="31">
        <v>1</v>
      </c>
      <c r="O47" s="31">
        <v>1</v>
      </c>
      <c r="P47" s="31"/>
      <c r="Q47" s="31">
        <v>1</v>
      </c>
      <c r="R47" s="139"/>
      <c r="S47" s="121">
        <v>1</v>
      </c>
      <c r="T47" s="31"/>
      <c r="U47" s="31">
        <v>1</v>
      </c>
      <c r="V47" s="31"/>
      <c r="W47" s="31"/>
      <c r="X47" s="139"/>
      <c r="Y47" s="121"/>
      <c r="Z47" s="31"/>
      <c r="AA47" s="31">
        <v>1</v>
      </c>
      <c r="AB47" s="31"/>
      <c r="AC47" s="31"/>
      <c r="AD47" s="122"/>
      <c r="AE47" s="150" t="s">
        <v>107</v>
      </c>
      <c r="AF47" s="15" t="s">
        <v>108</v>
      </c>
    </row>
    <row r="48" spans="2:32" ht="57" customHeight="1">
      <c r="B48" s="211"/>
      <c r="C48" s="63" t="s">
        <v>109</v>
      </c>
      <c r="D48" s="12"/>
      <c r="E48" s="12" t="s">
        <v>33</v>
      </c>
      <c r="F48" s="73" t="s">
        <v>33</v>
      </c>
      <c r="G48" s="121"/>
      <c r="H48" s="31"/>
      <c r="I48" s="31"/>
      <c r="J48" s="31"/>
      <c r="K48" s="31"/>
      <c r="L48" s="139"/>
      <c r="M48" s="121">
        <v>1</v>
      </c>
      <c r="N48" s="31">
        <v>1</v>
      </c>
      <c r="O48" s="31">
        <v>1</v>
      </c>
      <c r="P48" s="31"/>
      <c r="Q48" s="31"/>
      <c r="R48" s="139"/>
      <c r="S48" s="121"/>
      <c r="T48" s="31"/>
      <c r="U48" s="31"/>
      <c r="V48" s="31"/>
      <c r="W48" s="31"/>
      <c r="X48" s="139"/>
      <c r="Y48" s="121"/>
      <c r="Z48" s="31"/>
      <c r="AA48" s="31"/>
      <c r="AB48" s="31"/>
      <c r="AC48" s="31"/>
      <c r="AD48" s="122"/>
      <c r="AE48" s="76" t="s">
        <v>110</v>
      </c>
      <c r="AF48" s="15" t="s">
        <v>111</v>
      </c>
    </row>
    <row r="49" spans="2:32" ht="37.5" customHeight="1">
      <c r="B49" s="211"/>
      <c r="C49" s="11" t="s">
        <v>112</v>
      </c>
      <c r="D49" s="12"/>
      <c r="E49" s="12" t="s">
        <v>33</v>
      </c>
      <c r="F49" s="73" t="s">
        <v>33</v>
      </c>
      <c r="G49" s="121"/>
      <c r="H49" s="31"/>
      <c r="I49" s="31"/>
      <c r="J49" s="31"/>
      <c r="K49" s="31"/>
      <c r="L49" s="139"/>
      <c r="M49" s="121"/>
      <c r="N49" s="31"/>
      <c r="O49" s="31"/>
      <c r="P49" s="31"/>
      <c r="Q49" s="31"/>
      <c r="R49" s="139"/>
      <c r="S49" s="121">
        <v>1</v>
      </c>
      <c r="T49" s="31"/>
      <c r="U49" s="31"/>
      <c r="V49" s="31"/>
      <c r="W49" s="31"/>
      <c r="X49" s="139"/>
      <c r="Y49" s="121"/>
      <c r="Z49" s="31"/>
      <c r="AA49" s="31"/>
      <c r="AB49" s="31"/>
      <c r="AC49" s="31"/>
      <c r="AD49" s="122"/>
      <c r="AE49" s="76"/>
      <c r="AF49" s="15"/>
    </row>
    <row r="50" spans="2:32" ht="69.75" customHeight="1" thickBot="1">
      <c r="B50" s="212"/>
      <c r="C50" s="27" t="s">
        <v>113</v>
      </c>
      <c r="D50" s="43"/>
      <c r="E50" s="43" t="s">
        <v>33</v>
      </c>
      <c r="F50" s="136" t="s">
        <v>33</v>
      </c>
      <c r="G50" s="128">
        <v>1</v>
      </c>
      <c r="H50" s="44">
        <v>1</v>
      </c>
      <c r="I50" s="44"/>
      <c r="J50" s="44"/>
      <c r="K50" s="44"/>
      <c r="L50" s="143"/>
      <c r="M50" s="128"/>
      <c r="N50" s="44"/>
      <c r="O50" s="44">
        <v>1</v>
      </c>
      <c r="P50" s="44"/>
      <c r="Q50" s="44">
        <v>1</v>
      </c>
      <c r="R50" s="143"/>
      <c r="S50" s="128">
        <v>1</v>
      </c>
      <c r="T50" s="44"/>
      <c r="U50" s="44">
        <v>1</v>
      </c>
      <c r="V50" s="44"/>
      <c r="W50" s="44">
        <v>1</v>
      </c>
      <c r="X50" s="143"/>
      <c r="Y50" s="128">
        <v>1</v>
      </c>
      <c r="Z50" s="44"/>
      <c r="AA50" s="44">
        <v>1</v>
      </c>
      <c r="AB50" s="44"/>
      <c r="AC50" s="44">
        <v>1</v>
      </c>
      <c r="AD50" s="129"/>
      <c r="AE50" s="151"/>
      <c r="AF50" s="45"/>
    </row>
    <row r="51" spans="2:32">
      <c r="B51" s="206" t="s">
        <v>114</v>
      </c>
      <c r="C51" s="8" t="s">
        <v>115</v>
      </c>
      <c r="D51" s="9"/>
      <c r="E51" s="9" t="s">
        <v>33</v>
      </c>
      <c r="F51" s="134" t="s">
        <v>33</v>
      </c>
      <c r="G51" s="130"/>
      <c r="H51" s="33"/>
      <c r="I51" s="33"/>
      <c r="J51" s="33"/>
      <c r="K51" s="33"/>
      <c r="L51" s="144"/>
      <c r="M51" s="130"/>
      <c r="N51" s="33"/>
      <c r="O51" s="33"/>
      <c r="P51" s="33"/>
      <c r="Q51" s="33"/>
      <c r="R51" s="144"/>
      <c r="S51" s="130"/>
      <c r="T51" s="33"/>
      <c r="U51" s="33"/>
      <c r="V51" s="33"/>
      <c r="W51" s="33">
        <v>1</v>
      </c>
      <c r="X51" s="144"/>
      <c r="Y51" s="130"/>
      <c r="Z51" s="33"/>
      <c r="AA51" s="33"/>
      <c r="AB51" s="33"/>
      <c r="AC51" s="33"/>
      <c r="AD51" s="131"/>
      <c r="AE51" s="147"/>
      <c r="AF51" s="10"/>
    </row>
    <row r="52" spans="2:32" ht="24">
      <c r="B52" s="206"/>
      <c r="C52" s="11" t="s">
        <v>116</v>
      </c>
      <c r="D52" s="12"/>
      <c r="E52" s="12" t="s">
        <v>33</v>
      </c>
      <c r="F52" s="73" t="s">
        <v>33</v>
      </c>
      <c r="G52" s="121"/>
      <c r="H52" s="31"/>
      <c r="I52" s="31"/>
      <c r="J52" s="31"/>
      <c r="K52" s="31"/>
      <c r="L52" s="139"/>
      <c r="M52" s="121"/>
      <c r="N52" s="31"/>
      <c r="O52" s="31"/>
      <c r="P52" s="31"/>
      <c r="Q52" s="31"/>
      <c r="R52" s="139"/>
      <c r="S52" s="121"/>
      <c r="T52" s="31"/>
      <c r="U52" s="31"/>
      <c r="V52" s="31"/>
      <c r="W52" s="31"/>
      <c r="X52" s="139"/>
      <c r="Y52" s="121"/>
      <c r="Z52" s="31"/>
      <c r="AA52" s="31">
        <v>1</v>
      </c>
      <c r="AB52" s="31"/>
      <c r="AC52" s="31"/>
      <c r="AD52" s="122"/>
      <c r="AE52" s="76"/>
      <c r="AF52" s="15"/>
    </row>
    <row r="53" spans="2:32" ht="72">
      <c r="B53" s="206"/>
      <c r="C53" s="11" t="s">
        <v>117</v>
      </c>
      <c r="D53" s="12"/>
      <c r="E53" s="12" t="s">
        <v>33</v>
      </c>
      <c r="F53" s="73" t="s">
        <v>33</v>
      </c>
      <c r="G53" s="121"/>
      <c r="H53" s="31"/>
      <c r="I53" s="31">
        <v>1</v>
      </c>
      <c r="J53" s="31">
        <v>1</v>
      </c>
      <c r="K53" s="31">
        <v>1</v>
      </c>
      <c r="L53" s="139">
        <v>1</v>
      </c>
      <c r="M53" s="121">
        <v>1</v>
      </c>
      <c r="N53" s="31">
        <v>1</v>
      </c>
      <c r="O53" s="31">
        <v>1</v>
      </c>
      <c r="P53" s="31"/>
      <c r="Q53" s="31">
        <v>1</v>
      </c>
      <c r="R53" s="139"/>
      <c r="S53" s="121">
        <v>1</v>
      </c>
      <c r="T53" s="31"/>
      <c r="U53" s="31">
        <v>1</v>
      </c>
      <c r="V53" s="31"/>
      <c r="W53" s="31">
        <v>1</v>
      </c>
      <c r="X53" s="139"/>
      <c r="Y53" s="121">
        <v>1</v>
      </c>
      <c r="Z53" s="31"/>
      <c r="AA53" s="31">
        <v>1</v>
      </c>
      <c r="AB53" s="31"/>
      <c r="AC53" s="31">
        <v>1</v>
      </c>
      <c r="AD53" s="122"/>
      <c r="AE53" s="76" t="s">
        <v>118</v>
      </c>
      <c r="AF53" s="15" t="s">
        <v>119</v>
      </c>
    </row>
    <row r="54" spans="2:32" ht="24">
      <c r="B54" s="206"/>
      <c r="C54" s="16" t="s">
        <v>120</v>
      </c>
      <c r="D54" s="17"/>
      <c r="E54" s="17"/>
      <c r="F54" s="77"/>
      <c r="G54" s="162"/>
      <c r="H54" s="32"/>
      <c r="I54" s="32"/>
      <c r="J54" s="32"/>
      <c r="K54" s="32"/>
      <c r="L54" s="142"/>
      <c r="M54" s="162"/>
      <c r="N54" s="32"/>
      <c r="O54" s="32"/>
      <c r="P54" s="32"/>
      <c r="Q54" s="32"/>
      <c r="R54" s="142"/>
      <c r="S54" s="162"/>
      <c r="T54" s="32"/>
      <c r="U54" s="32"/>
      <c r="V54" s="32"/>
      <c r="W54" s="32">
        <v>1</v>
      </c>
      <c r="X54" s="142"/>
      <c r="Y54" s="162">
        <v>1</v>
      </c>
      <c r="Z54" s="32"/>
      <c r="AA54" s="32"/>
      <c r="AB54" s="32"/>
      <c r="AC54" s="32"/>
      <c r="AD54" s="127"/>
      <c r="AE54" s="149"/>
      <c r="AF54" s="18"/>
    </row>
    <row r="55" spans="2:32" ht="24">
      <c r="B55" s="207"/>
      <c r="C55" s="21" t="s">
        <v>121</v>
      </c>
      <c r="D55" s="35"/>
      <c r="E55" s="35" t="s">
        <v>33</v>
      </c>
      <c r="F55" s="137" t="s">
        <v>33</v>
      </c>
      <c r="G55" s="123"/>
      <c r="H55" s="36"/>
      <c r="I55" s="36"/>
      <c r="J55" s="36"/>
      <c r="K55" s="36"/>
      <c r="L55" s="140"/>
      <c r="M55" s="123"/>
      <c r="N55" s="36"/>
      <c r="O55" s="36"/>
      <c r="P55" s="36"/>
      <c r="Q55" s="36"/>
      <c r="R55" s="140"/>
      <c r="S55" s="123">
        <v>1</v>
      </c>
      <c r="T55" s="36"/>
      <c r="U55" s="36">
        <v>1</v>
      </c>
      <c r="V55" s="36"/>
      <c r="W55" s="36"/>
      <c r="X55" s="140"/>
      <c r="Y55" s="123"/>
      <c r="Z55" s="36"/>
      <c r="AA55" s="36"/>
      <c r="AB55" s="36"/>
      <c r="AC55" s="36"/>
      <c r="AD55" s="124"/>
      <c r="AE55" s="152"/>
      <c r="AF55" s="37"/>
    </row>
    <row r="56" spans="2:32" ht="73.5" customHeight="1">
      <c r="B56" s="204" t="s">
        <v>122</v>
      </c>
      <c r="C56" s="16" t="s">
        <v>123</v>
      </c>
      <c r="D56" s="6"/>
      <c r="E56" s="6" t="s">
        <v>33</v>
      </c>
      <c r="F56" s="117" t="s">
        <v>33</v>
      </c>
      <c r="G56" s="130">
        <v>1</v>
      </c>
      <c r="H56" s="33">
        <v>1</v>
      </c>
      <c r="I56" s="33"/>
      <c r="J56" s="33"/>
      <c r="K56" s="33"/>
      <c r="L56" s="144"/>
      <c r="M56" s="130">
        <v>1</v>
      </c>
      <c r="N56" s="33">
        <v>1</v>
      </c>
      <c r="O56" s="33"/>
      <c r="P56" s="33"/>
      <c r="Q56" s="33"/>
      <c r="R56" s="144"/>
      <c r="S56" s="130">
        <v>1</v>
      </c>
      <c r="T56" s="33"/>
      <c r="U56" s="33"/>
      <c r="V56" s="33"/>
      <c r="W56" s="33"/>
      <c r="X56" s="144"/>
      <c r="Y56" s="130">
        <v>1</v>
      </c>
      <c r="Z56" s="33"/>
      <c r="AA56" s="33"/>
      <c r="AB56" s="33"/>
      <c r="AC56" s="33"/>
      <c r="AD56" s="131"/>
      <c r="AE56" s="153" t="s">
        <v>124</v>
      </c>
      <c r="AF56" s="7" t="s">
        <v>125</v>
      </c>
    </row>
    <row r="57" spans="2:32" ht="60.75" customHeight="1">
      <c r="B57" s="205"/>
      <c r="C57" s="16" t="s">
        <v>126</v>
      </c>
      <c r="D57" s="17"/>
      <c r="E57" s="17" t="s">
        <v>33</v>
      </c>
      <c r="F57" s="77" t="s">
        <v>33</v>
      </c>
      <c r="G57" s="121"/>
      <c r="H57" s="32"/>
      <c r="I57" s="31"/>
      <c r="J57" s="32"/>
      <c r="K57" s="31">
        <v>1</v>
      </c>
      <c r="L57" s="142">
        <v>1</v>
      </c>
      <c r="M57" s="121"/>
      <c r="N57" s="32"/>
      <c r="O57" s="31"/>
      <c r="P57" s="32"/>
      <c r="Q57" s="31">
        <v>1</v>
      </c>
      <c r="R57" s="142"/>
      <c r="S57" s="121"/>
      <c r="T57" s="32"/>
      <c r="U57" s="31"/>
      <c r="V57" s="32"/>
      <c r="W57" s="31">
        <v>1</v>
      </c>
      <c r="X57" s="142"/>
      <c r="Y57" s="121"/>
      <c r="Z57" s="32"/>
      <c r="AA57" s="31"/>
      <c r="AB57" s="32"/>
      <c r="AC57" s="31">
        <v>1</v>
      </c>
      <c r="AD57" s="127"/>
      <c r="AE57" s="76" t="s">
        <v>127</v>
      </c>
      <c r="AF57" s="7" t="s">
        <v>128</v>
      </c>
    </row>
    <row r="58" spans="2:32">
      <c r="B58" s="173" t="s">
        <v>129</v>
      </c>
      <c r="C58" s="174"/>
      <c r="D58" s="174"/>
      <c r="E58" s="174"/>
      <c r="F58" s="174"/>
      <c r="G58" s="132">
        <f t="shared" ref="G58:AD58" si="0">SUM(G11:G57)</f>
        <v>8</v>
      </c>
      <c r="H58" s="54">
        <f t="shared" si="0"/>
        <v>8</v>
      </c>
      <c r="I58" s="54">
        <f t="shared" si="0"/>
        <v>6</v>
      </c>
      <c r="J58" s="54">
        <f t="shared" si="0"/>
        <v>6</v>
      </c>
      <c r="K58" s="54">
        <f t="shared" si="0"/>
        <v>11</v>
      </c>
      <c r="L58" s="145">
        <f t="shared" si="0"/>
        <v>11</v>
      </c>
      <c r="M58" s="132">
        <f t="shared" si="0"/>
        <v>9</v>
      </c>
      <c r="N58" s="54">
        <f t="shared" si="0"/>
        <v>9</v>
      </c>
      <c r="O58" s="54">
        <f t="shared" si="0"/>
        <v>11</v>
      </c>
      <c r="P58" s="54">
        <f t="shared" si="0"/>
        <v>2</v>
      </c>
      <c r="Q58" s="54">
        <f t="shared" si="0"/>
        <v>16</v>
      </c>
      <c r="R58" s="145">
        <f t="shared" si="0"/>
        <v>0</v>
      </c>
      <c r="S58" s="132">
        <f t="shared" si="0"/>
        <v>14</v>
      </c>
      <c r="T58" s="54">
        <f t="shared" si="0"/>
        <v>0</v>
      </c>
      <c r="U58" s="54">
        <f t="shared" si="0"/>
        <v>10</v>
      </c>
      <c r="V58" s="54">
        <f t="shared" si="0"/>
        <v>0</v>
      </c>
      <c r="W58" s="54">
        <f t="shared" si="0"/>
        <v>18</v>
      </c>
      <c r="X58" s="145">
        <f t="shared" si="0"/>
        <v>0</v>
      </c>
      <c r="Y58" s="132">
        <f t="shared" si="0"/>
        <v>10</v>
      </c>
      <c r="Z58" s="54">
        <f t="shared" si="0"/>
        <v>0</v>
      </c>
      <c r="AA58" s="54">
        <f t="shared" si="0"/>
        <v>8</v>
      </c>
      <c r="AB58" s="54">
        <f t="shared" si="0"/>
        <v>0</v>
      </c>
      <c r="AC58" s="54">
        <f t="shared" si="0"/>
        <v>10</v>
      </c>
      <c r="AD58" s="133">
        <f t="shared" si="0"/>
        <v>0</v>
      </c>
      <c r="AE58" s="19"/>
      <c r="AF58" s="23"/>
    </row>
    <row r="59" spans="2:32" ht="15.75" thickBot="1">
      <c r="B59" s="222" t="s">
        <v>130</v>
      </c>
      <c r="C59" s="223"/>
      <c r="D59" s="223"/>
      <c r="E59" s="223"/>
      <c r="F59" s="223"/>
      <c r="G59" s="224">
        <f>IFERROR(H58/G58,0)</f>
        <v>1</v>
      </c>
      <c r="H59" s="225"/>
      <c r="I59" s="225">
        <f t="shared" ref="I59" si="1">IFERROR(J58/I58,0)</f>
        <v>1</v>
      </c>
      <c r="J59" s="225"/>
      <c r="K59" s="225">
        <f t="shared" ref="K59" si="2">IFERROR(L58/K58,0)</f>
        <v>1</v>
      </c>
      <c r="L59" s="226"/>
      <c r="M59" s="224">
        <f t="shared" ref="M59" si="3">IFERROR(N58/M58,0)</f>
        <v>1</v>
      </c>
      <c r="N59" s="225"/>
      <c r="O59" s="225">
        <f t="shared" ref="O59" si="4">IFERROR(P58/O58,0)</f>
        <v>0.18181818181818182</v>
      </c>
      <c r="P59" s="225"/>
      <c r="Q59" s="225">
        <f t="shared" ref="Q59" si="5">IFERROR(R58/Q58,0)</f>
        <v>0</v>
      </c>
      <c r="R59" s="226"/>
      <c r="S59" s="224">
        <f t="shared" ref="S59" si="6">IFERROR(T58/S58,0)</f>
        <v>0</v>
      </c>
      <c r="T59" s="225"/>
      <c r="U59" s="225">
        <f t="shared" ref="U59" si="7">IFERROR(V58/U58,0)</f>
        <v>0</v>
      </c>
      <c r="V59" s="225"/>
      <c r="W59" s="225">
        <f t="shared" ref="W59" si="8">IFERROR(X58/W58,0)</f>
        <v>0</v>
      </c>
      <c r="X59" s="226"/>
      <c r="Y59" s="224">
        <f t="shared" ref="Y59" si="9">IFERROR(Z58/Y58,0)</f>
        <v>0</v>
      </c>
      <c r="Z59" s="225"/>
      <c r="AA59" s="225">
        <f t="shared" ref="AA59" si="10">IFERROR(AB58/AA58,0)</f>
        <v>0</v>
      </c>
      <c r="AB59" s="225"/>
      <c r="AC59" s="225">
        <f t="shared" ref="AC59" si="11">IFERROR(AD58/AC58,0)</f>
        <v>0</v>
      </c>
      <c r="AD59" s="227"/>
    </row>
    <row r="63" spans="2:32">
      <c r="C63" s="65"/>
      <c r="H63" s="65"/>
      <c r="I63" s="65"/>
      <c r="J63" s="65"/>
      <c r="K63" s="65"/>
      <c r="L63" s="65"/>
      <c r="M63" s="65"/>
      <c r="N63" s="65"/>
      <c r="O63" s="65"/>
      <c r="W63" s="65"/>
      <c r="X63" s="65"/>
      <c r="Y63" s="65"/>
      <c r="Z63" s="65"/>
      <c r="AA63" s="65"/>
      <c r="AB63" s="65"/>
      <c r="AC63" s="65"/>
      <c r="AD63" s="65"/>
    </row>
    <row r="64" spans="2:32">
      <c r="C64" t="s">
        <v>131</v>
      </c>
      <c r="H64" t="s">
        <v>132</v>
      </c>
      <c r="W64" t="s">
        <v>133</v>
      </c>
    </row>
    <row r="65" spans="3:23">
      <c r="C65" t="s">
        <v>134</v>
      </c>
      <c r="H65" t="s">
        <v>135</v>
      </c>
      <c r="W65" t="s">
        <v>136</v>
      </c>
    </row>
    <row r="66" spans="3:23">
      <c r="C66" t="s">
        <v>137</v>
      </c>
      <c r="H66" t="s">
        <v>137</v>
      </c>
      <c r="W66" t="s">
        <v>137</v>
      </c>
    </row>
    <row r="68" spans="3:23">
      <c r="G68" t="s">
        <v>138</v>
      </c>
      <c r="L68">
        <f>+H58+J58+L58+N58+P58+R58+T58+V58+X58+Z58+AB58+AD58</f>
        <v>36</v>
      </c>
    </row>
    <row r="69" spans="3:23">
      <c r="G69" t="s">
        <v>139</v>
      </c>
      <c r="L69">
        <f>+G58+I58+K58+M58+O58+Q58+S58+U58+W58+Y58+AA58+AC58</f>
        <v>131</v>
      </c>
    </row>
    <row r="70" spans="3:23">
      <c r="G70" t="s">
        <v>140</v>
      </c>
      <c r="L70" s="55">
        <f>IFERROR(L68/L69,0)</f>
        <v>0.27480916030534353</v>
      </c>
    </row>
    <row r="77" spans="3:23">
      <c r="C77" t="s">
        <v>141</v>
      </c>
    </row>
  </sheetData>
  <autoFilter ref="B10:AF10" xr:uid="{00000000-0001-0000-0000-000000000000}"/>
  <mergeCells count="45">
    <mergeCell ref="Y59:Z59"/>
    <mergeCell ref="AA59:AB59"/>
    <mergeCell ref="AC59:AD59"/>
    <mergeCell ref="O59:P59"/>
    <mergeCell ref="Q59:R59"/>
    <mergeCell ref="S59:T59"/>
    <mergeCell ref="U59:V59"/>
    <mergeCell ref="W59:X59"/>
    <mergeCell ref="B59:F59"/>
    <mergeCell ref="G59:H59"/>
    <mergeCell ref="I59:J59"/>
    <mergeCell ref="K59:L59"/>
    <mergeCell ref="M59:N59"/>
    <mergeCell ref="AE1:AF3"/>
    <mergeCell ref="B56:B57"/>
    <mergeCell ref="B51:B55"/>
    <mergeCell ref="B11:B21"/>
    <mergeCell ref="B22:B50"/>
    <mergeCell ref="AF8:AF10"/>
    <mergeCell ref="D8:F9"/>
    <mergeCell ref="G8:L8"/>
    <mergeCell ref="M8:R8"/>
    <mergeCell ref="S8:X8"/>
    <mergeCell ref="U9:V9"/>
    <mergeCell ref="W9:X9"/>
    <mergeCell ref="Y9:Z9"/>
    <mergeCell ref="AA9:AB9"/>
    <mergeCell ref="AC9:AD9"/>
    <mergeCell ref="Y8:AD8"/>
    <mergeCell ref="B58:F58"/>
    <mergeCell ref="B1:AD1"/>
    <mergeCell ref="B2:AD2"/>
    <mergeCell ref="B3:AD3"/>
    <mergeCell ref="AE8:AE10"/>
    <mergeCell ref="G9:H9"/>
    <mergeCell ref="I9:J9"/>
    <mergeCell ref="K9:L9"/>
    <mergeCell ref="M9:N9"/>
    <mergeCell ref="O9:P9"/>
    <mergeCell ref="Q9:R9"/>
    <mergeCell ref="S9:T9"/>
    <mergeCell ref="B6:AF6"/>
    <mergeCell ref="B7:AF7"/>
    <mergeCell ref="B8:B10"/>
    <mergeCell ref="C8:C10"/>
  </mergeCells>
  <conditionalFormatting sqref="G11:G57 I11:I57 K11:K57">
    <cfRule type="cellIs" dxfId="90" priority="66" operator="equal">
      <formula>1</formula>
    </cfRule>
  </conditionalFormatting>
  <conditionalFormatting sqref="G12:G57 I12:I57 K12:K57">
    <cfRule type="cellIs" dxfId="89" priority="170" operator="equal">
      <formula>1</formula>
    </cfRule>
  </conditionalFormatting>
  <conditionalFormatting sqref="G11:L11">
    <cfRule type="cellIs" dxfId="88" priority="116" operator="equal">
      <formula>1</formula>
    </cfRule>
  </conditionalFormatting>
  <conditionalFormatting sqref="G11:AD57">
    <cfRule type="cellIs" dxfId="87" priority="69" operator="equal">
      <formula>1</formula>
    </cfRule>
    <cfRule type="cellIs" dxfId="86" priority="70" operator="equal">
      <formula>1</formula>
    </cfRule>
  </conditionalFormatting>
  <conditionalFormatting sqref="M11:M57 O11:O57 Q11:Q57 S11:S57 U11:U57 W11:W57 Y11:Y57 AA11:AA57 AC11:AC57">
    <cfRule type="cellIs" dxfId="85" priority="50" operator="equal">
      <formula>1</formula>
    </cfRule>
    <cfRule type="cellIs" dxfId="84" priority="54" operator="equal">
      <formula>1</formula>
    </cfRule>
  </conditionalFormatting>
  <conditionalFormatting sqref="N11">
    <cfRule type="cellIs" dxfId="83" priority="111" operator="equal">
      <formula>1</formula>
    </cfRule>
  </conditionalFormatting>
  <conditionalFormatting sqref="P11">
    <cfRule type="cellIs" dxfId="82" priority="106" operator="equal">
      <formula>1</formula>
    </cfRule>
  </conditionalFormatting>
  <conditionalFormatting sqref="R11">
    <cfRule type="cellIs" dxfId="81" priority="101" operator="equal">
      <formula>1</formula>
    </cfRule>
  </conditionalFormatting>
  <conditionalFormatting sqref="T11">
    <cfRule type="cellIs" dxfId="80" priority="96" operator="equal">
      <formula>1</formula>
    </cfRule>
  </conditionalFormatting>
  <conditionalFormatting sqref="V11">
    <cfRule type="cellIs" dxfId="79" priority="91" operator="equal">
      <formula>1</formula>
    </cfRule>
  </conditionalFormatting>
  <conditionalFormatting sqref="X11">
    <cfRule type="cellIs" dxfId="78" priority="86" operator="equal">
      <formula>1</formula>
    </cfRule>
  </conditionalFormatting>
  <conditionalFormatting sqref="Z11">
    <cfRule type="cellIs" dxfId="77" priority="81" operator="equal">
      <formula>1</formula>
    </cfRule>
  </conditionalFormatting>
  <conditionalFormatting sqref="AB11">
    <cfRule type="cellIs" dxfId="76" priority="76" operator="equal">
      <formula>1</formula>
    </cfRule>
  </conditionalFormatting>
  <conditionalFormatting sqref="AD11">
    <cfRule type="cellIs" dxfId="75" priority="71" operator="equal">
      <formula>1</formula>
    </cfRule>
  </conditionalFormatting>
  <printOptions horizontalCentered="1"/>
  <pageMargins left="0.7" right="0.7" top="0.75" bottom="0.75" header="0.3" footer="0.3"/>
  <pageSetup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BC66-D87E-4D56-9878-E5EA41EBCB57}">
  <sheetPr>
    <pageSetUpPr fitToPage="1"/>
  </sheetPr>
  <dimension ref="B1:AH45"/>
  <sheetViews>
    <sheetView tabSelected="1" topLeftCell="C9" zoomScale="90" zoomScaleNormal="90" workbookViewId="0">
      <pane xSplit="6" ySplit="2" topLeftCell="Q24" activePane="bottomRight" state="frozen"/>
      <selection pane="bottomRight" activeCell="V27" sqref="V27"/>
      <selection pane="bottomLeft"/>
      <selection pane="topRight"/>
    </sheetView>
  </sheetViews>
  <sheetFormatPr defaultColWidth="11.42578125" defaultRowHeight="15"/>
  <cols>
    <col min="1" max="1" width="4.140625" customWidth="1"/>
    <col min="3" max="3" width="27.85546875" hidden="1" customWidth="1"/>
    <col min="4" max="4" width="40.85546875" hidden="1" customWidth="1"/>
    <col min="5" max="5" width="47" customWidth="1"/>
    <col min="6" max="6" width="10.5703125" hidden="1" customWidth="1"/>
    <col min="7" max="7" width="7.85546875" hidden="1" customWidth="1"/>
    <col min="8" max="8" width="7.7109375" hidden="1" customWidth="1"/>
    <col min="9" max="32" width="4.7109375" customWidth="1"/>
    <col min="33" max="33" width="35.85546875" customWidth="1"/>
    <col min="34" max="34" width="32.85546875" customWidth="1"/>
  </cols>
  <sheetData>
    <row r="1" spans="2:34" ht="21" customHeight="1">
      <c r="B1" s="175"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7"/>
      <c r="AG1" s="198"/>
      <c r="AH1" s="199"/>
    </row>
    <row r="2" spans="2:34" ht="18" customHeight="1">
      <c r="B2" s="178" t="s">
        <v>1</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80"/>
      <c r="AG2" s="200"/>
      <c r="AH2" s="201"/>
    </row>
    <row r="3" spans="2:34" ht="22.5" customHeight="1" thickBot="1">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3"/>
      <c r="AG3" s="202"/>
      <c r="AH3" s="203"/>
    </row>
    <row r="5" spans="2:34" ht="15.75" thickBot="1"/>
    <row r="6" spans="2:34" ht="15.75" customHeight="1">
      <c r="B6" s="190" t="s">
        <v>3</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row>
    <row r="7" spans="2:34" ht="15.75">
      <c r="B7" s="192" t="s">
        <v>4</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row>
    <row r="8" spans="2:34" ht="33" customHeight="1">
      <c r="B8" s="194" t="s">
        <v>5</v>
      </c>
      <c r="C8" s="230" t="s">
        <v>142</v>
      </c>
      <c r="D8" s="196" t="s">
        <v>143</v>
      </c>
      <c r="E8" s="196" t="s">
        <v>6</v>
      </c>
      <c r="F8" s="213" t="s">
        <v>7</v>
      </c>
      <c r="G8" s="214"/>
      <c r="H8" s="215"/>
      <c r="I8" s="219" t="s">
        <v>8</v>
      </c>
      <c r="J8" s="220"/>
      <c r="K8" s="220"/>
      <c r="L8" s="220"/>
      <c r="M8" s="220"/>
      <c r="N8" s="221"/>
      <c r="O8" s="219" t="s">
        <v>9</v>
      </c>
      <c r="P8" s="220"/>
      <c r="Q8" s="220"/>
      <c r="R8" s="220"/>
      <c r="S8" s="220"/>
      <c r="T8" s="221"/>
      <c r="U8" s="219" t="s">
        <v>10</v>
      </c>
      <c r="V8" s="220"/>
      <c r="W8" s="220"/>
      <c r="X8" s="220"/>
      <c r="Y8" s="220"/>
      <c r="Z8" s="221"/>
      <c r="AA8" s="219" t="s">
        <v>11</v>
      </c>
      <c r="AB8" s="220"/>
      <c r="AC8" s="220"/>
      <c r="AD8" s="220"/>
      <c r="AE8" s="220"/>
      <c r="AF8" s="221"/>
      <c r="AG8" s="184" t="s">
        <v>12</v>
      </c>
      <c r="AH8" s="184" t="s">
        <v>13</v>
      </c>
    </row>
    <row r="9" spans="2:34">
      <c r="B9" s="195"/>
      <c r="C9" s="231"/>
      <c r="D9" s="197"/>
      <c r="E9" s="197"/>
      <c r="F9" s="216"/>
      <c r="G9" s="217"/>
      <c r="H9" s="218"/>
      <c r="I9" s="186" t="s">
        <v>14</v>
      </c>
      <c r="J9" s="187"/>
      <c r="K9" s="188" t="s">
        <v>15</v>
      </c>
      <c r="L9" s="187"/>
      <c r="M9" s="188" t="s">
        <v>16</v>
      </c>
      <c r="N9" s="189"/>
      <c r="O9" s="186" t="s">
        <v>17</v>
      </c>
      <c r="P9" s="187"/>
      <c r="Q9" s="188" t="s">
        <v>18</v>
      </c>
      <c r="R9" s="187"/>
      <c r="S9" s="188" t="s">
        <v>19</v>
      </c>
      <c r="T9" s="189"/>
      <c r="U9" s="186" t="s">
        <v>20</v>
      </c>
      <c r="V9" s="187"/>
      <c r="W9" s="188" t="s">
        <v>21</v>
      </c>
      <c r="X9" s="187"/>
      <c r="Y9" s="188" t="s">
        <v>22</v>
      </c>
      <c r="Z9" s="189"/>
      <c r="AA9" s="186" t="s">
        <v>23</v>
      </c>
      <c r="AB9" s="187"/>
      <c r="AC9" s="188" t="s">
        <v>24</v>
      </c>
      <c r="AD9" s="187"/>
      <c r="AE9" s="188" t="s">
        <v>25</v>
      </c>
      <c r="AF9" s="189"/>
      <c r="AG9" s="185"/>
      <c r="AH9" s="185"/>
    </row>
    <row r="10" spans="2:34">
      <c r="B10" s="195"/>
      <c r="C10" s="231"/>
      <c r="D10" s="197"/>
      <c r="E10" s="197"/>
      <c r="F10" s="1" t="s">
        <v>26</v>
      </c>
      <c r="G10" s="1" t="s">
        <v>27</v>
      </c>
      <c r="H10" s="2" t="s">
        <v>28</v>
      </c>
      <c r="I10" s="3" t="s">
        <v>29</v>
      </c>
      <c r="J10" s="1" t="s">
        <v>30</v>
      </c>
      <c r="K10" s="1" t="s">
        <v>29</v>
      </c>
      <c r="L10" s="1" t="s">
        <v>30</v>
      </c>
      <c r="M10" s="1" t="s">
        <v>29</v>
      </c>
      <c r="N10" s="4" t="s">
        <v>30</v>
      </c>
      <c r="O10" s="3" t="s">
        <v>29</v>
      </c>
      <c r="P10" s="1" t="s">
        <v>30</v>
      </c>
      <c r="Q10" s="1" t="s">
        <v>29</v>
      </c>
      <c r="R10" s="1" t="s">
        <v>30</v>
      </c>
      <c r="S10" s="1" t="s">
        <v>29</v>
      </c>
      <c r="T10" s="4" t="s">
        <v>30</v>
      </c>
      <c r="U10" s="3" t="s">
        <v>29</v>
      </c>
      <c r="V10" s="1" t="s">
        <v>30</v>
      </c>
      <c r="W10" s="1" t="s">
        <v>29</v>
      </c>
      <c r="X10" s="1" t="s">
        <v>30</v>
      </c>
      <c r="Y10" s="1" t="s">
        <v>29</v>
      </c>
      <c r="Z10" s="4" t="s">
        <v>30</v>
      </c>
      <c r="AA10" s="3" t="s">
        <v>29</v>
      </c>
      <c r="AB10" s="1" t="s">
        <v>30</v>
      </c>
      <c r="AC10" s="1" t="s">
        <v>29</v>
      </c>
      <c r="AD10" s="1" t="s">
        <v>30</v>
      </c>
      <c r="AE10" s="1" t="s">
        <v>29</v>
      </c>
      <c r="AF10" s="4" t="s">
        <v>30</v>
      </c>
      <c r="AG10" s="185"/>
      <c r="AH10" s="185"/>
    </row>
    <row r="11" spans="2:34" ht="57.75" customHeight="1">
      <c r="B11" s="232" t="s">
        <v>62</v>
      </c>
      <c r="C11" s="113" t="s">
        <v>144</v>
      </c>
      <c r="D11" s="235" t="s">
        <v>145</v>
      </c>
      <c r="E11" s="46" t="s">
        <v>146</v>
      </c>
      <c r="F11" s="12"/>
      <c r="G11" s="12" t="s">
        <v>33</v>
      </c>
      <c r="H11" s="73" t="s">
        <v>33</v>
      </c>
      <c r="I11" s="154"/>
      <c r="J11" s="155"/>
      <c r="K11" s="155">
        <v>1</v>
      </c>
      <c r="L11" s="155">
        <v>1</v>
      </c>
      <c r="M11" s="155">
        <v>1</v>
      </c>
      <c r="N11" s="159">
        <v>1</v>
      </c>
      <c r="O11" s="154"/>
      <c r="P11" s="155"/>
      <c r="Q11" s="155"/>
      <c r="R11" s="155"/>
      <c r="S11" s="155"/>
      <c r="T11" s="159"/>
      <c r="U11" s="154"/>
      <c r="V11" s="155"/>
      <c r="W11" s="155"/>
      <c r="X11" s="155"/>
      <c r="Y11" s="155"/>
      <c r="Z11" s="159"/>
      <c r="AA11" s="154"/>
      <c r="AB11" s="155"/>
      <c r="AC11" s="155"/>
      <c r="AD11" s="155"/>
      <c r="AE11" s="155"/>
      <c r="AF11" s="156"/>
      <c r="AG11" s="76" t="s">
        <v>147</v>
      </c>
      <c r="AH11" s="15" t="s">
        <v>148</v>
      </c>
    </row>
    <row r="12" spans="2:34" ht="46.5">
      <c r="B12" s="233"/>
      <c r="C12" s="114"/>
      <c r="D12" s="236"/>
      <c r="E12" s="46" t="s">
        <v>149</v>
      </c>
      <c r="F12" s="12"/>
      <c r="G12" s="12" t="s">
        <v>33</v>
      </c>
      <c r="H12" s="73" t="s">
        <v>33</v>
      </c>
      <c r="I12" s="121"/>
      <c r="J12" s="31"/>
      <c r="K12" s="31">
        <v>1</v>
      </c>
      <c r="L12" s="31">
        <v>1</v>
      </c>
      <c r="M12" s="31">
        <v>1</v>
      </c>
      <c r="N12" s="139">
        <v>1</v>
      </c>
      <c r="O12" s="121"/>
      <c r="P12" s="31"/>
      <c r="Q12" s="31"/>
      <c r="R12" s="31"/>
      <c r="S12" s="31"/>
      <c r="T12" s="139"/>
      <c r="U12" s="121"/>
      <c r="V12" s="31"/>
      <c r="W12" s="31"/>
      <c r="X12" s="31"/>
      <c r="Y12" s="31"/>
      <c r="Z12" s="139"/>
      <c r="AA12" s="121"/>
      <c r="AB12" s="31"/>
      <c r="AC12" s="31"/>
      <c r="AD12" s="31"/>
      <c r="AE12" s="31"/>
      <c r="AF12" s="122"/>
      <c r="AG12" s="76" t="s">
        <v>150</v>
      </c>
      <c r="AH12" s="15" t="s">
        <v>148</v>
      </c>
    </row>
    <row r="13" spans="2:34" ht="60" customHeight="1">
      <c r="B13" s="233"/>
      <c r="C13" s="114"/>
      <c r="D13" s="236"/>
      <c r="E13" s="46" t="s">
        <v>151</v>
      </c>
      <c r="F13" s="12"/>
      <c r="G13" s="12"/>
      <c r="H13" s="73"/>
      <c r="I13" s="121"/>
      <c r="J13" s="31"/>
      <c r="K13" s="31">
        <v>1</v>
      </c>
      <c r="L13" s="31">
        <v>1</v>
      </c>
      <c r="M13" s="31">
        <v>1</v>
      </c>
      <c r="N13" s="139">
        <v>1</v>
      </c>
      <c r="O13" s="121"/>
      <c r="P13" s="31"/>
      <c r="Q13" s="31"/>
      <c r="R13" s="31"/>
      <c r="S13" s="31"/>
      <c r="T13" s="139"/>
      <c r="U13" s="121"/>
      <c r="V13" s="31"/>
      <c r="W13" s="31"/>
      <c r="X13" s="31"/>
      <c r="Y13" s="31"/>
      <c r="Z13" s="139"/>
      <c r="AA13" s="121"/>
      <c r="AB13" s="31"/>
      <c r="AC13" s="31"/>
      <c r="AD13" s="31"/>
      <c r="AE13" s="31"/>
      <c r="AF13" s="122"/>
      <c r="AG13" s="76"/>
      <c r="AH13" s="15" t="s">
        <v>152</v>
      </c>
    </row>
    <row r="14" spans="2:34" ht="35.25">
      <c r="B14" s="233"/>
      <c r="C14" s="114"/>
      <c r="D14" s="236"/>
      <c r="E14" s="46" t="s">
        <v>153</v>
      </c>
      <c r="F14" s="12"/>
      <c r="G14" s="12" t="s">
        <v>33</v>
      </c>
      <c r="H14" s="73" t="s">
        <v>33</v>
      </c>
      <c r="I14" s="121"/>
      <c r="J14" s="31"/>
      <c r="K14" s="31"/>
      <c r="L14" s="31"/>
      <c r="M14" s="31"/>
      <c r="N14" s="139"/>
      <c r="O14" s="121"/>
      <c r="P14" s="31"/>
      <c r="Q14" s="31"/>
      <c r="R14" s="31"/>
      <c r="S14" s="31">
        <v>1</v>
      </c>
      <c r="T14" s="139"/>
      <c r="U14" s="121"/>
      <c r="V14" s="31"/>
      <c r="W14" s="31"/>
      <c r="X14" s="31"/>
      <c r="Y14" s="31">
        <v>1</v>
      </c>
      <c r="Z14" s="139"/>
      <c r="AA14" s="121"/>
      <c r="AB14" s="31"/>
      <c r="AC14" s="31"/>
      <c r="AD14" s="31"/>
      <c r="AE14" s="31"/>
      <c r="AF14" s="122"/>
      <c r="AG14" s="76"/>
      <c r="AH14" s="15"/>
    </row>
    <row r="15" spans="2:34" ht="92.25">
      <c r="B15" s="233"/>
      <c r="C15" s="114"/>
      <c r="D15" s="236"/>
      <c r="E15" s="46" t="s">
        <v>154</v>
      </c>
      <c r="F15" s="12" t="s">
        <v>33</v>
      </c>
      <c r="G15" s="12" t="s">
        <v>33</v>
      </c>
      <c r="H15" s="73" t="s">
        <v>33</v>
      </c>
      <c r="I15" s="121">
        <v>1</v>
      </c>
      <c r="J15" s="31">
        <v>1</v>
      </c>
      <c r="K15" s="31">
        <v>1</v>
      </c>
      <c r="L15" s="31">
        <v>1</v>
      </c>
      <c r="M15" s="31">
        <v>1</v>
      </c>
      <c r="N15" s="139">
        <v>1</v>
      </c>
      <c r="O15" s="121">
        <v>1</v>
      </c>
      <c r="P15" s="31">
        <v>1</v>
      </c>
      <c r="Q15" s="31">
        <v>1</v>
      </c>
      <c r="R15" s="31"/>
      <c r="S15" s="31">
        <v>1</v>
      </c>
      <c r="T15" s="139"/>
      <c r="U15" s="121">
        <v>1</v>
      </c>
      <c r="V15" s="31"/>
      <c r="W15" s="31">
        <v>1</v>
      </c>
      <c r="X15" s="31"/>
      <c r="Y15" s="31">
        <v>1</v>
      </c>
      <c r="Z15" s="139"/>
      <c r="AA15" s="121">
        <v>1</v>
      </c>
      <c r="AB15" s="31"/>
      <c r="AC15" s="31">
        <v>1</v>
      </c>
      <c r="AD15" s="31"/>
      <c r="AE15" s="31">
        <v>1</v>
      </c>
      <c r="AF15" s="122"/>
      <c r="AG15" s="76" t="s">
        <v>155</v>
      </c>
      <c r="AH15" s="15" t="s">
        <v>148</v>
      </c>
    </row>
    <row r="16" spans="2:34" ht="84.75" customHeight="1">
      <c r="B16" s="233"/>
      <c r="C16" s="114"/>
      <c r="D16" s="236"/>
      <c r="E16" s="46" t="s">
        <v>156</v>
      </c>
      <c r="F16" s="12"/>
      <c r="G16" s="12" t="s">
        <v>33</v>
      </c>
      <c r="H16" s="73" t="s">
        <v>33</v>
      </c>
      <c r="I16" s="121"/>
      <c r="J16" s="31"/>
      <c r="K16" s="31">
        <v>1</v>
      </c>
      <c r="L16" s="31"/>
      <c r="M16" s="31">
        <v>1</v>
      </c>
      <c r="N16" s="139">
        <v>1</v>
      </c>
      <c r="O16" s="121">
        <v>1</v>
      </c>
      <c r="P16" s="31">
        <v>1</v>
      </c>
      <c r="Q16" s="31">
        <v>1</v>
      </c>
      <c r="R16" s="31"/>
      <c r="S16" s="31">
        <v>1</v>
      </c>
      <c r="T16" s="139"/>
      <c r="U16" s="121">
        <v>1</v>
      </c>
      <c r="V16" s="31"/>
      <c r="W16" s="31">
        <v>1</v>
      </c>
      <c r="X16" s="31"/>
      <c r="Y16" s="31">
        <v>1</v>
      </c>
      <c r="Z16" s="139"/>
      <c r="AA16" s="121">
        <v>1</v>
      </c>
      <c r="AB16" s="31"/>
      <c r="AC16" s="31">
        <v>1</v>
      </c>
      <c r="AD16" s="31"/>
      <c r="AE16" s="31">
        <v>1</v>
      </c>
      <c r="AF16" s="122"/>
      <c r="AG16" s="76" t="s">
        <v>157</v>
      </c>
      <c r="AH16" s="15" t="s">
        <v>158</v>
      </c>
    </row>
    <row r="17" spans="2:34" ht="35.25">
      <c r="B17" s="233"/>
      <c r="C17" s="114"/>
      <c r="D17" s="236"/>
      <c r="E17" s="46" t="s">
        <v>159</v>
      </c>
      <c r="F17" s="12"/>
      <c r="G17" s="12"/>
      <c r="H17" s="73"/>
      <c r="I17" s="121"/>
      <c r="J17" s="31"/>
      <c r="K17" s="31"/>
      <c r="L17" s="31"/>
      <c r="M17" s="31">
        <v>1</v>
      </c>
      <c r="N17" s="139">
        <v>1</v>
      </c>
      <c r="O17" s="121"/>
      <c r="P17" s="31"/>
      <c r="Q17" s="31"/>
      <c r="R17" s="31"/>
      <c r="S17" s="31">
        <v>1</v>
      </c>
      <c r="T17" s="139"/>
      <c r="U17" s="121"/>
      <c r="V17" s="31"/>
      <c r="W17" s="31"/>
      <c r="X17" s="31"/>
      <c r="Y17" s="31">
        <v>1</v>
      </c>
      <c r="Z17" s="139"/>
      <c r="AA17" s="121"/>
      <c r="AB17" s="31"/>
      <c r="AC17" s="31"/>
      <c r="AD17" s="31"/>
      <c r="AE17" s="31">
        <v>1</v>
      </c>
      <c r="AF17" s="122"/>
      <c r="AG17" s="76"/>
      <c r="AH17" s="15" t="s">
        <v>160</v>
      </c>
    </row>
    <row r="18" spans="2:34" ht="82.5" customHeight="1">
      <c r="B18" s="233"/>
      <c r="C18" s="114"/>
      <c r="D18" s="236"/>
      <c r="E18" s="46" t="s">
        <v>161</v>
      </c>
      <c r="F18" s="12"/>
      <c r="G18" s="12"/>
      <c r="H18" s="73"/>
      <c r="I18" s="121"/>
      <c r="J18" s="31"/>
      <c r="K18" s="31">
        <v>1</v>
      </c>
      <c r="L18" s="31">
        <v>1</v>
      </c>
      <c r="M18" s="31">
        <v>1</v>
      </c>
      <c r="N18" s="139">
        <v>1</v>
      </c>
      <c r="O18" s="121">
        <v>1</v>
      </c>
      <c r="P18" s="31">
        <v>1</v>
      </c>
      <c r="Q18" s="31">
        <v>1</v>
      </c>
      <c r="R18" s="31"/>
      <c r="S18" s="31">
        <v>1</v>
      </c>
      <c r="T18" s="139"/>
      <c r="U18" s="121">
        <v>1</v>
      </c>
      <c r="V18" s="31"/>
      <c r="W18" s="31">
        <v>1</v>
      </c>
      <c r="X18" s="31"/>
      <c r="Y18" s="31">
        <v>1</v>
      </c>
      <c r="Z18" s="139"/>
      <c r="AA18" s="121">
        <v>1</v>
      </c>
      <c r="AB18" s="31"/>
      <c r="AC18" s="31">
        <v>1</v>
      </c>
      <c r="AD18" s="31"/>
      <c r="AE18" s="31">
        <v>1</v>
      </c>
      <c r="AF18" s="122"/>
      <c r="AG18" s="76" t="s">
        <v>162</v>
      </c>
      <c r="AH18" s="15" t="s">
        <v>163</v>
      </c>
    </row>
    <row r="19" spans="2:34" ht="72.75" customHeight="1">
      <c r="B19" s="233"/>
      <c r="C19" s="114"/>
      <c r="D19" s="236"/>
      <c r="E19" s="46" t="s">
        <v>164</v>
      </c>
      <c r="F19" s="12"/>
      <c r="G19" s="12"/>
      <c r="H19" s="73"/>
      <c r="I19" s="121"/>
      <c r="J19" s="31"/>
      <c r="K19" s="31"/>
      <c r="L19" s="31"/>
      <c r="M19" s="31"/>
      <c r="N19" s="139"/>
      <c r="O19" s="121">
        <v>1</v>
      </c>
      <c r="P19" s="31">
        <v>1</v>
      </c>
      <c r="Q19" s="31"/>
      <c r="R19" s="31"/>
      <c r="S19" s="31"/>
      <c r="T19" s="139"/>
      <c r="U19" s="121"/>
      <c r="V19" s="31"/>
      <c r="W19" s="31"/>
      <c r="X19" s="31"/>
      <c r="Y19" s="31">
        <v>1</v>
      </c>
      <c r="Z19" s="139"/>
      <c r="AA19" s="121"/>
      <c r="AB19" s="31"/>
      <c r="AC19" s="31"/>
      <c r="AD19" s="31"/>
      <c r="AE19" s="31"/>
      <c r="AF19" s="122"/>
      <c r="AG19" s="76" t="s">
        <v>165</v>
      </c>
      <c r="AH19" s="15"/>
    </row>
    <row r="20" spans="2:34" ht="23.25">
      <c r="B20" s="233"/>
      <c r="C20" s="114"/>
      <c r="D20" s="236"/>
      <c r="E20" s="46" t="s">
        <v>166</v>
      </c>
      <c r="F20" s="12"/>
      <c r="G20" s="12"/>
      <c r="H20" s="73"/>
      <c r="I20" s="121"/>
      <c r="J20" s="31"/>
      <c r="K20" s="31"/>
      <c r="L20" s="31"/>
      <c r="M20" s="31"/>
      <c r="N20" s="139"/>
      <c r="O20" s="121"/>
      <c r="P20" s="31"/>
      <c r="Q20" s="31"/>
      <c r="R20" s="31"/>
      <c r="S20" s="31"/>
      <c r="T20" s="139"/>
      <c r="U20" s="121"/>
      <c r="V20" s="31"/>
      <c r="W20" s="31"/>
      <c r="X20" s="31"/>
      <c r="Y20" s="31"/>
      <c r="Z20" s="139"/>
      <c r="AA20" s="121"/>
      <c r="AB20" s="31"/>
      <c r="AC20" s="31">
        <v>1</v>
      </c>
      <c r="AD20" s="31"/>
      <c r="AE20" s="31">
        <v>1</v>
      </c>
      <c r="AF20" s="122"/>
      <c r="AG20" s="74"/>
      <c r="AH20" s="15"/>
    </row>
    <row r="21" spans="2:34" ht="46.5">
      <c r="B21" s="233"/>
      <c r="C21" s="114"/>
      <c r="D21" s="236"/>
      <c r="E21" s="46" t="s">
        <v>167</v>
      </c>
      <c r="F21" s="12"/>
      <c r="G21" s="12"/>
      <c r="H21" s="73"/>
      <c r="I21" s="121">
        <v>1</v>
      </c>
      <c r="J21" s="31">
        <v>1</v>
      </c>
      <c r="K21" s="31"/>
      <c r="L21" s="31"/>
      <c r="M21" s="31"/>
      <c r="N21" s="139"/>
      <c r="O21" s="121">
        <v>1</v>
      </c>
      <c r="P21" s="31">
        <v>1</v>
      </c>
      <c r="Q21" s="31"/>
      <c r="R21" s="31"/>
      <c r="S21" s="31"/>
      <c r="T21" s="139"/>
      <c r="U21" s="121">
        <v>1</v>
      </c>
      <c r="V21" s="31"/>
      <c r="W21" s="31"/>
      <c r="X21" s="31"/>
      <c r="Y21" s="31"/>
      <c r="Z21" s="139"/>
      <c r="AA21" s="121">
        <v>1</v>
      </c>
      <c r="AB21" s="31"/>
      <c r="AC21" s="31"/>
      <c r="AD21" s="31"/>
      <c r="AE21" s="31"/>
      <c r="AF21" s="122"/>
      <c r="AG21" s="74" t="s">
        <v>168</v>
      </c>
      <c r="AH21" s="15" t="s">
        <v>169</v>
      </c>
    </row>
    <row r="22" spans="2:34" ht="104.25">
      <c r="B22" s="233"/>
      <c r="C22" s="114"/>
      <c r="D22" s="237"/>
      <c r="E22" s="13" t="s">
        <v>170</v>
      </c>
      <c r="F22" s="12" t="s">
        <v>33</v>
      </c>
      <c r="G22" s="12" t="s">
        <v>33</v>
      </c>
      <c r="H22" s="73" t="s">
        <v>33</v>
      </c>
      <c r="I22" s="121"/>
      <c r="J22" s="31"/>
      <c r="K22" s="31"/>
      <c r="L22" s="31"/>
      <c r="M22" s="31">
        <v>1</v>
      </c>
      <c r="N22" s="171">
        <v>1</v>
      </c>
      <c r="O22" s="121">
        <v>1</v>
      </c>
      <c r="P22" s="31">
        <v>1</v>
      </c>
      <c r="Q22" s="31">
        <v>1</v>
      </c>
      <c r="R22" s="31">
        <v>1</v>
      </c>
      <c r="S22" s="31">
        <v>1</v>
      </c>
      <c r="T22" s="139"/>
      <c r="U22" s="121">
        <v>1</v>
      </c>
      <c r="V22" s="31"/>
      <c r="W22" s="31">
        <v>1</v>
      </c>
      <c r="X22" s="31"/>
      <c r="Y22" s="31">
        <v>1</v>
      </c>
      <c r="Z22" s="139"/>
      <c r="AA22" s="121">
        <v>1</v>
      </c>
      <c r="AB22" s="31"/>
      <c r="AC22" s="31">
        <v>1</v>
      </c>
      <c r="AD22" s="31"/>
      <c r="AE22" s="31">
        <v>1</v>
      </c>
      <c r="AF22" s="122"/>
      <c r="AG22" s="76" t="s">
        <v>171</v>
      </c>
      <c r="AH22" s="15" t="s">
        <v>172</v>
      </c>
    </row>
    <row r="23" spans="2:34" ht="23.25" hidden="1">
      <c r="B23" s="233"/>
      <c r="C23" s="115"/>
      <c r="D23" s="21" t="s">
        <v>173</v>
      </c>
      <c r="E23" s="13" t="s">
        <v>174</v>
      </c>
      <c r="F23" s="12" t="s">
        <v>33</v>
      </c>
      <c r="G23" s="12" t="s">
        <v>33</v>
      </c>
      <c r="H23" s="73" t="s">
        <v>33</v>
      </c>
      <c r="I23" s="121"/>
      <c r="J23" s="31"/>
      <c r="K23" s="31"/>
      <c r="L23" s="31"/>
      <c r="M23" s="31"/>
      <c r="N23" s="139"/>
      <c r="O23" s="121"/>
      <c r="P23" s="31"/>
      <c r="Q23" s="31"/>
      <c r="R23" s="31"/>
      <c r="S23" s="31"/>
      <c r="T23" s="139"/>
      <c r="U23" s="121"/>
      <c r="V23" s="31"/>
      <c r="W23" s="31"/>
      <c r="X23" s="31"/>
      <c r="Y23" s="31">
        <v>1</v>
      </c>
      <c r="Z23" s="139"/>
      <c r="AA23" s="121">
        <v>1</v>
      </c>
      <c r="AB23" s="31"/>
      <c r="AC23" s="31">
        <v>1</v>
      </c>
      <c r="AD23" s="31"/>
      <c r="AE23" s="31"/>
      <c r="AF23" s="122"/>
      <c r="AG23" s="76"/>
      <c r="AH23" s="15"/>
    </row>
    <row r="24" spans="2:34" ht="137.25">
      <c r="B24" s="233"/>
      <c r="C24" s="116" t="s">
        <v>144</v>
      </c>
      <c r="D24" s="11" t="s">
        <v>175</v>
      </c>
      <c r="E24" s="20" t="s">
        <v>176</v>
      </c>
      <c r="F24" s="12"/>
      <c r="G24" s="12" t="s">
        <v>33</v>
      </c>
      <c r="H24" s="73" t="s">
        <v>33</v>
      </c>
      <c r="I24" s="121"/>
      <c r="J24" s="31"/>
      <c r="K24" s="31">
        <v>1</v>
      </c>
      <c r="L24" s="31">
        <v>1</v>
      </c>
      <c r="M24" s="31">
        <v>1</v>
      </c>
      <c r="N24" s="139">
        <v>1</v>
      </c>
      <c r="O24" s="121"/>
      <c r="P24" s="31"/>
      <c r="Q24" s="31"/>
      <c r="R24" s="31"/>
      <c r="S24" s="31"/>
      <c r="T24" s="139"/>
      <c r="U24" s="121"/>
      <c r="V24" s="31"/>
      <c r="W24" s="31"/>
      <c r="X24" s="31"/>
      <c r="Y24" s="31"/>
      <c r="Z24" s="139"/>
      <c r="AA24" s="121"/>
      <c r="AB24" s="31"/>
      <c r="AC24" s="31"/>
      <c r="AD24" s="31"/>
      <c r="AE24" s="31"/>
      <c r="AF24" s="122"/>
      <c r="AG24" s="161" t="s">
        <v>177</v>
      </c>
      <c r="AH24" s="15" t="s">
        <v>178</v>
      </c>
    </row>
    <row r="25" spans="2:34" ht="35.25">
      <c r="B25" s="233"/>
      <c r="C25" s="113"/>
      <c r="D25" s="111"/>
      <c r="E25" s="46" t="s">
        <v>179</v>
      </c>
      <c r="F25" s="12"/>
      <c r="G25" s="12" t="s">
        <v>33</v>
      </c>
      <c r="H25" s="73" t="s">
        <v>33</v>
      </c>
      <c r="I25" s="121"/>
      <c r="J25" s="31"/>
      <c r="K25" s="31"/>
      <c r="L25" s="31"/>
      <c r="M25" s="31">
        <v>1</v>
      </c>
      <c r="N25" s="139">
        <v>1</v>
      </c>
      <c r="O25" s="121"/>
      <c r="P25" s="31"/>
      <c r="Q25" s="31"/>
      <c r="R25" s="31"/>
      <c r="S25" s="31">
        <v>1</v>
      </c>
      <c r="T25" s="139"/>
      <c r="U25" s="121"/>
      <c r="V25" s="31"/>
      <c r="W25" s="31"/>
      <c r="X25" s="31"/>
      <c r="Y25" s="31">
        <v>1</v>
      </c>
      <c r="Z25" s="139"/>
      <c r="AA25" s="121"/>
      <c r="AB25" s="31"/>
      <c r="AC25" s="31"/>
      <c r="AD25" s="31"/>
      <c r="AE25" s="31">
        <v>1</v>
      </c>
      <c r="AF25" s="122"/>
      <c r="AG25" s="76" t="s">
        <v>180</v>
      </c>
      <c r="AH25" s="15" t="s">
        <v>181</v>
      </c>
    </row>
    <row r="26" spans="2:34" ht="23.25">
      <c r="B26" s="233"/>
      <c r="C26" s="113"/>
      <c r="D26" s="111"/>
      <c r="E26" s="46" t="s">
        <v>182</v>
      </c>
      <c r="F26" s="12"/>
      <c r="G26" s="12" t="s">
        <v>33</v>
      </c>
      <c r="H26" s="73" t="s">
        <v>33</v>
      </c>
      <c r="I26" s="121"/>
      <c r="J26" s="31"/>
      <c r="K26" s="31"/>
      <c r="L26" s="31"/>
      <c r="M26" s="31"/>
      <c r="N26" s="139"/>
      <c r="O26" s="121"/>
      <c r="P26" s="31"/>
      <c r="Q26" s="31"/>
      <c r="R26" s="31"/>
      <c r="S26" s="31"/>
      <c r="T26" s="139"/>
      <c r="U26" s="121"/>
      <c r="V26" s="31"/>
      <c r="W26" s="31">
        <v>1</v>
      </c>
      <c r="X26" s="31"/>
      <c r="Y26" s="31">
        <v>1</v>
      </c>
      <c r="Z26" s="139"/>
      <c r="AA26" s="121"/>
      <c r="AB26" s="31"/>
      <c r="AC26" s="31"/>
      <c r="AD26" s="31"/>
      <c r="AE26" s="31"/>
      <c r="AF26" s="122"/>
      <c r="AG26" s="76"/>
      <c r="AH26" s="15"/>
    </row>
    <row r="27" spans="2:34">
      <c r="B27" s="233"/>
      <c r="C27" s="113"/>
      <c r="D27" s="111"/>
      <c r="E27" s="46" t="s">
        <v>183</v>
      </c>
      <c r="F27" s="67"/>
      <c r="G27" s="12"/>
      <c r="H27" s="73"/>
      <c r="I27" s="121"/>
      <c r="J27" s="31"/>
      <c r="K27" s="31"/>
      <c r="L27" s="31"/>
      <c r="M27" s="31"/>
      <c r="N27" s="139"/>
      <c r="O27" s="121"/>
      <c r="P27" s="31"/>
      <c r="Q27" s="31">
        <v>1</v>
      </c>
      <c r="R27" s="31"/>
      <c r="S27" s="31">
        <v>1</v>
      </c>
      <c r="T27" s="139"/>
      <c r="U27" s="121"/>
      <c r="V27" s="31"/>
      <c r="W27" s="31"/>
      <c r="X27" s="31"/>
      <c r="Y27" s="31"/>
      <c r="Z27" s="139"/>
      <c r="AA27" s="121"/>
      <c r="AB27" s="31"/>
      <c r="AC27" s="31"/>
      <c r="AD27" s="31"/>
      <c r="AE27" s="31"/>
      <c r="AF27" s="122"/>
      <c r="AG27" s="76"/>
      <c r="AH27" s="15"/>
    </row>
    <row r="28" spans="2:34" ht="72">
      <c r="B28" s="233"/>
      <c r="C28" s="113"/>
      <c r="D28" s="111"/>
      <c r="E28" s="112" t="s">
        <v>184</v>
      </c>
      <c r="F28" s="67"/>
      <c r="G28" s="12"/>
      <c r="H28" s="73"/>
      <c r="I28" s="121"/>
      <c r="J28" s="31"/>
      <c r="K28" s="31"/>
      <c r="L28" s="31"/>
      <c r="M28" s="31">
        <v>1</v>
      </c>
      <c r="N28" s="139">
        <v>1</v>
      </c>
      <c r="O28" s="121">
        <v>1</v>
      </c>
      <c r="P28" s="31"/>
      <c r="Q28" s="31">
        <v>1</v>
      </c>
      <c r="R28" s="31"/>
      <c r="S28" s="31">
        <v>1</v>
      </c>
      <c r="T28" s="139"/>
      <c r="U28" s="121">
        <v>1</v>
      </c>
      <c r="V28" s="31"/>
      <c r="W28" s="31">
        <v>1</v>
      </c>
      <c r="X28" s="31"/>
      <c r="Y28" s="31"/>
      <c r="Z28" s="139"/>
      <c r="AA28" s="121"/>
      <c r="AB28" s="31"/>
      <c r="AC28" s="31"/>
      <c r="AD28" s="31"/>
      <c r="AE28" s="31"/>
      <c r="AF28" s="122"/>
      <c r="AG28" s="76" t="s">
        <v>185</v>
      </c>
      <c r="AH28" s="15" t="s">
        <v>186</v>
      </c>
    </row>
    <row r="29" spans="2:34" ht="36">
      <c r="B29" s="233"/>
      <c r="C29" s="113"/>
      <c r="D29" s="16"/>
      <c r="E29" s="47" t="s">
        <v>187</v>
      </c>
      <c r="F29" s="12"/>
      <c r="G29" s="12" t="s">
        <v>33</v>
      </c>
      <c r="H29" s="73" t="s">
        <v>33</v>
      </c>
      <c r="I29" s="121"/>
      <c r="J29" s="31"/>
      <c r="K29" s="31"/>
      <c r="L29" s="31"/>
      <c r="M29" s="31">
        <v>1</v>
      </c>
      <c r="N29" s="139">
        <v>1</v>
      </c>
      <c r="O29" s="121"/>
      <c r="P29" s="31"/>
      <c r="Q29" s="31"/>
      <c r="R29" s="31"/>
      <c r="S29" s="31"/>
      <c r="T29" s="139"/>
      <c r="U29" s="121"/>
      <c r="V29" s="31"/>
      <c r="W29" s="31"/>
      <c r="X29" s="31"/>
      <c r="Y29" s="31"/>
      <c r="Z29" s="139"/>
      <c r="AA29" s="121"/>
      <c r="AB29" s="31"/>
      <c r="AC29" s="31"/>
      <c r="AD29" s="31"/>
      <c r="AE29" s="31"/>
      <c r="AF29" s="122"/>
      <c r="AG29" s="76" t="s">
        <v>188</v>
      </c>
      <c r="AH29" s="15" t="s">
        <v>189</v>
      </c>
    </row>
    <row r="30" spans="2:34" ht="24">
      <c r="B30" s="233"/>
      <c r="C30" s="113"/>
      <c r="D30" s="16"/>
      <c r="E30" s="13" t="s">
        <v>190</v>
      </c>
      <c r="F30" s="12"/>
      <c r="G30" s="12" t="s">
        <v>33</v>
      </c>
      <c r="H30" s="73" t="s">
        <v>33</v>
      </c>
      <c r="I30" s="121"/>
      <c r="J30" s="31"/>
      <c r="K30" s="31"/>
      <c r="L30" s="31"/>
      <c r="M30" s="31"/>
      <c r="N30" s="139"/>
      <c r="O30" s="121">
        <v>1</v>
      </c>
      <c r="P30" s="31">
        <v>1</v>
      </c>
      <c r="Q30" s="31">
        <v>1</v>
      </c>
      <c r="R30" s="31"/>
      <c r="S30" s="31"/>
      <c r="T30" s="139"/>
      <c r="U30" s="121"/>
      <c r="V30" s="31"/>
      <c r="W30" s="31"/>
      <c r="X30" s="31"/>
      <c r="Y30" s="31"/>
      <c r="Z30" s="139"/>
      <c r="AA30" s="121"/>
      <c r="AB30" s="31"/>
      <c r="AC30" s="31"/>
      <c r="AD30" s="31"/>
      <c r="AE30" s="31"/>
      <c r="AF30" s="122"/>
      <c r="AG30" s="76" t="s">
        <v>191</v>
      </c>
      <c r="AH30" s="15"/>
    </row>
    <row r="31" spans="2:34" ht="24">
      <c r="B31" s="233"/>
      <c r="C31" s="113"/>
      <c r="D31" s="16"/>
      <c r="E31" s="13" t="s">
        <v>192</v>
      </c>
      <c r="F31" s="12"/>
      <c r="G31" s="12" t="s">
        <v>33</v>
      </c>
      <c r="H31" s="73" t="s">
        <v>33</v>
      </c>
      <c r="I31" s="121"/>
      <c r="J31" s="31"/>
      <c r="K31" s="31"/>
      <c r="L31" s="31"/>
      <c r="M31" s="31"/>
      <c r="N31" s="139"/>
      <c r="O31" s="121"/>
      <c r="P31" s="31"/>
      <c r="Q31" s="31">
        <v>1</v>
      </c>
      <c r="R31" s="31"/>
      <c r="S31" s="31"/>
      <c r="T31" s="139"/>
      <c r="U31" s="121">
        <v>1</v>
      </c>
      <c r="V31" s="31"/>
      <c r="W31" s="31"/>
      <c r="X31" s="31"/>
      <c r="Y31" s="31">
        <v>1</v>
      </c>
      <c r="Z31" s="139"/>
      <c r="AA31" s="121"/>
      <c r="AB31" s="31"/>
      <c r="AC31" s="31">
        <v>1</v>
      </c>
      <c r="AD31" s="31"/>
      <c r="AE31" s="31"/>
      <c r="AF31" s="122"/>
      <c r="AG31" s="76"/>
      <c r="AH31" s="15"/>
    </row>
    <row r="32" spans="2:34" ht="46.5" customHeight="1">
      <c r="B32" s="234"/>
      <c r="C32" s="113"/>
      <c r="D32" s="16"/>
      <c r="E32" s="20" t="s">
        <v>193</v>
      </c>
      <c r="F32" s="17"/>
      <c r="G32" s="17" t="s">
        <v>33</v>
      </c>
      <c r="H32" s="77" t="s">
        <v>33</v>
      </c>
      <c r="I32" s="123"/>
      <c r="J32" s="31"/>
      <c r="K32" s="31"/>
      <c r="L32" s="31"/>
      <c r="M32" s="31">
        <v>1</v>
      </c>
      <c r="N32" s="139">
        <v>1</v>
      </c>
      <c r="O32" s="121">
        <v>1</v>
      </c>
      <c r="P32" s="31">
        <v>1</v>
      </c>
      <c r="Q32" s="31">
        <v>1</v>
      </c>
      <c r="R32" s="31"/>
      <c r="S32" s="31">
        <v>1</v>
      </c>
      <c r="T32" s="139"/>
      <c r="U32" s="121">
        <v>1</v>
      </c>
      <c r="V32" s="31"/>
      <c r="W32" s="31">
        <v>1</v>
      </c>
      <c r="X32" s="31"/>
      <c r="Y32" s="31">
        <v>1</v>
      </c>
      <c r="Z32" s="139"/>
      <c r="AA32" s="121">
        <v>1</v>
      </c>
      <c r="AB32" s="31"/>
      <c r="AC32" s="31">
        <v>1</v>
      </c>
      <c r="AD32" s="31"/>
      <c r="AE32" s="31">
        <v>1</v>
      </c>
      <c r="AF32" s="122"/>
      <c r="AG32" s="76" t="s">
        <v>194</v>
      </c>
      <c r="AH32" s="15" t="s">
        <v>195</v>
      </c>
    </row>
    <row r="33" spans="2:34" ht="26.25" customHeight="1">
      <c r="B33" s="241" t="s">
        <v>129</v>
      </c>
      <c r="C33" s="242"/>
      <c r="D33" s="242"/>
      <c r="E33" s="242"/>
      <c r="F33" s="242"/>
      <c r="G33" s="242"/>
      <c r="H33" s="242"/>
      <c r="I33" s="157">
        <f t="shared" ref="I33:AF33" si="0">SUM(I11:I32)</f>
        <v>2</v>
      </c>
      <c r="J33" s="29">
        <f t="shared" si="0"/>
        <v>2</v>
      </c>
      <c r="K33" s="29">
        <f t="shared" ref="K33" si="1">SUM(K11:K32)</f>
        <v>7</v>
      </c>
      <c r="L33" s="29">
        <f t="shared" ref="L33" si="2">SUM(L11:L32)</f>
        <v>6</v>
      </c>
      <c r="M33" s="29">
        <f t="shared" ref="M33" si="3">SUM(M11:M32)</f>
        <v>13</v>
      </c>
      <c r="N33" s="160">
        <f t="shared" ref="N33" si="4">SUM(N11:N32)</f>
        <v>13</v>
      </c>
      <c r="O33" s="157">
        <f t="shared" ref="O33" si="5">SUM(O11:O32)</f>
        <v>9</v>
      </c>
      <c r="P33" s="29">
        <f t="shared" ref="P33" si="6">SUM(P11:P32)</f>
        <v>8</v>
      </c>
      <c r="Q33" s="29">
        <f t="shared" ref="Q33" si="7">SUM(Q11:Q32)</f>
        <v>9</v>
      </c>
      <c r="R33" s="29">
        <f t="shared" ref="R33" si="8">SUM(R11:R32)</f>
        <v>1</v>
      </c>
      <c r="S33" s="29">
        <f t="shared" ref="S33" si="9">SUM(S11:S32)</f>
        <v>10</v>
      </c>
      <c r="T33" s="160">
        <f t="shared" ref="T33" si="10">SUM(T11:T32)</f>
        <v>0</v>
      </c>
      <c r="U33" s="157">
        <f t="shared" ref="U33" si="11">SUM(U11:U32)</f>
        <v>8</v>
      </c>
      <c r="V33" s="29">
        <f t="shared" ref="V33" si="12">SUM(V11:V32)</f>
        <v>0</v>
      </c>
      <c r="W33" s="29">
        <f t="shared" ref="W33" si="13">SUM(W11:W32)</f>
        <v>7</v>
      </c>
      <c r="X33" s="29">
        <f t="shared" ref="X33" si="14">SUM(X11:X32)</f>
        <v>0</v>
      </c>
      <c r="Y33" s="29">
        <f t="shared" ref="Y33" si="15">SUM(Y11:Y32)</f>
        <v>12</v>
      </c>
      <c r="Z33" s="160">
        <f t="shared" ref="Z33" si="16">SUM(Z11:Z32)</f>
        <v>0</v>
      </c>
      <c r="AA33" s="157">
        <f t="shared" ref="AA33" si="17">SUM(AA11:AA32)</f>
        <v>7</v>
      </c>
      <c r="AB33" s="29">
        <f t="shared" ref="AB33" si="18">SUM(AB11:AB32)</f>
        <v>0</v>
      </c>
      <c r="AC33" s="29">
        <f t="shared" ref="AC33" si="19">SUM(AC11:AC32)</f>
        <v>8</v>
      </c>
      <c r="AD33" s="29">
        <f t="shared" ref="AD33" si="20">SUM(AD11:AD32)</f>
        <v>0</v>
      </c>
      <c r="AE33" s="29">
        <f t="shared" ref="AE33" si="21">SUM(AE11:AE32)</f>
        <v>8</v>
      </c>
      <c r="AF33" s="158">
        <f t="shared" si="0"/>
        <v>0</v>
      </c>
      <c r="AG33" s="19"/>
      <c r="AH33" s="23"/>
    </row>
    <row r="34" spans="2:34" ht="23.25" customHeight="1">
      <c r="E34" s="239" t="s">
        <v>130</v>
      </c>
      <c r="F34" s="240"/>
      <c r="G34" s="240"/>
      <c r="H34" s="240"/>
      <c r="I34" s="228">
        <f>IFERROR(J33/I33,0)</f>
        <v>1</v>
      </c>
      <c r="J34" s="229"/>
      <c r="K34" s="229">
        <f t="shared" ref="K34" si="22">IFERROR(L33/K33,0)</f>
        <v>0.8571428571428571</v>
      </c>
      <c r="L34" s="229"/>
      <c r="M34" s="229">
        <f t="shared" ref="M34" si="23">IFERROR(N33/M33,0)</f>
        <v>1</v>
      </c>
      <c r="N34" s="243"/>
      <c r="O34" s="228">
        <f t="shared" ref="O34" si="24">IFERROR(P33/O33,0)</f>
        <v>0.88888888888888884</v>
      </c>
      <c r="P34" s="229"/>
      <c r="Q34" s="229">
        <f t="shared" ref="Q34" si="25">IFERROR(R33/Q33,0)</f>
        <v>0.1111111111111111</v>
      </c>
      <c r="R34" s="229"/>
      <c r="S34" s="229">
        <f t="shared" ref="S34" si="26">IFERROR(T33/S33,0)</f>
        <v>0</v>
      </c>
      <c r="T34" s="243"/>
      <c r="U34" s="228">
        <f t="shared" ref="U34" si="27">IFERROR(V33/U33,0)</f>
        <v>0</v>
      </c>
      <c r="V34" s="229"/>
      <c r="W34" s="229">
        <f t="shared" ref="W34" si="28">IFERROR(X33/W33,0)</f>
        <v>0</v>
      </c>
      <c r="X34" s="229"/>
      <c r="Y34" s="229">
        <f t="shared" ref="Y34" si="29">IFERROR(Z33/Y33,0)</f>
        <v>0</v>
      </c>
      <c r="Z34" s="243"/>
      <c r="AA34" s="228">
        <f t="shared" ref="AA34" si="30">IFERROR(AB33/AA33,0)</f>
        <v>0</v>
      </c>
      <c r="AB34" s="229"/>
      <c r="AC34" s="229">
        <f t="shared" ref="AC34" si="31">IFERROR(AD33/AC33,0)</f>
        <v>0</v>
      </c>
      <c r="AD34" s="229"/>
      <c r="AE34" s="229">
        <f t="shared" ref="AE34" si="32">IFERROR(AF33/AE33,0)</f>
        <v>0</v>
      </c>
      <c r="AF34" s="238"/>
    </row>
    <row r="37" spans="2:34">
      <c r="C37" s="301"/>
      <c r="I37" t="s">
        <v>138</v>
      </c>
      <c r="N37">
        <f>+J33+L33+N33+P33+R33+T33+V33+X33+Z33+AB33+AD33+AF33</f>
        <v>30</v>
      </c>
    </row>
    <row r="38" spans="2:34">
      <c r="C38" s="301"/>
      <c r="I38" t="s">
        <v>139</v>
      </c>
      <c r="N38">
        <f>+I33+K33+M33+O33+Q33+S33+U33+W33+Y33+AA33+AC33+AE33</f>
        <v>100</v>
      </c>
    </row>
    <row r="39" spans="2:34">
      <c r="I39" t="s">
        <v>140</v>
      </c>
      <c r="N39" s="55">
        <f>IFERROR(N37/N38,0)</f>
        <v>0.3</v>
      </c>
    </row>
    <row r="40" spans="2:34">
      <c r="C40" s="301"/>
    </row>
    <row r="41" spans="2:34">
      <c r="C41" s="301"/>
    </row>
    <row r="45" spans="2:34">
      <c r="E45" t="s">
        <v>141</v>
      </c>
    </row>
  </sheetData>
  <autoFilter ref="B10:AH34" xr:uid="{DB16BC66-D87E-4D56-9878-E5EA41EBCB57}"/>
  <mergeCells count="47">
    <mergeCell ref="AC34:AD34"/>
    <mergeCell ref="AE34:AF34"/>
    <mergeCell ref="E34:H34"/>
    <mergeCell ref="B33:H33"/>
    <mergeCell ref="Q34:R34"/>
    <mergeCell ref="S34:T34"/>
    <mergeCell ref="U34:V34"/>
    <mergeCell ref="W34:X34"/>
    <mergeCell ref="Y34:Z34"/>
    <mergeCell ref="AA34:AB34"/>
    <mergeCell ref="K34:L34"/>
    <mergeCell ref="M34:N34"/>
    <mergeCell ref="O34:P34"/>
    <mergeCell ref="S9:T9"/>
    <mergeCell ref="U9:V9"/>
    <mergeCell ref="B11:B32"/>
    <mergeCell ref="D11:D22"/>
    <mergeCell ref="C37:C38"/>
    <mergeCell ref="B8:B10"/>
    <mergeCell ref="C40:C41"/>
    <mergeCell ref="I34:J34"/>
    <mergeCell ref="U8:Z8"/>
    <mergeCell ref="AA8:AF8"/>
    <mergeCell ref="AG8:AG10"/>
    <mergeCell ref="K9:L9"/>
    <mergeCell ref="M9:N9"/>
    <mergeCell ref="O9:P9"/>
    <mergeCell ref="Q9:R9"/>
    <mergeCell ref="C8:C10"/>
    <mergeCell ref="D8:D10"/>
    <mergeCell ref="E8:E10"/>
    <mergeCell ref="F8:H9"/>
    <mergeCell ref="I8:N8"/>
    <mergeCell ref="O8:T8"/>
    <mergeCell ref="I9:J9"/>
    <mergeCell ref="AH8:AH10"/>
    <mergeCell ref="AE9:AF9"/>
    <mergeCell ref="W9:X9"/>
    <mergeCell ref="Y9:Z9"/>
    <mergeCell ref="AA9:AB9"/>
    <mergeCell ref="AC9:AD9"/>
    <mergeCell ref="B7:AH7"/>
    <mergeCell ref="B1:AF1"/>
    <mergeCell ref="AG1:AH3"/>
    <mergeCell ref="B2:AF2"/>
    <mergeCell ref="B3:AF3"/>
    <mergeCell ref="B6:AH6"/>
  </mergeCells>
  <conditionalFormatting sqref="I11:I32 K11:K32 M11:M32 O11:O32 Q11:Q32 S11:S32 U11:U32 W11:W32 Y11:Y32 AA11:AA32 AC11:AC32 AE11:AE32">
    <cfRule type="cellIs" dxfId="74" priority="1" operator="equal">
      <formula>1</formula>
    </cfRule>
    <cfRule type="cellIs" dxfId="73" priority="2" operator="equal">
      <formula>1</formula>
    </cfRule>
  </conditionalFormatting>
  <conditionalFormatting sqref="I11:AF32">
    <cfRule type="cellIs" dxfId="72" priority="3" operator="equal">
      <formula>1</formula>
    </cfRule>
    <cfRule type="cellIs" dxfId="71" priority="4" operator="equal">
      <formula>1</formula>
    </cfRule>
  </conditionalFormatting>
  <printOptions horizontalCentered="1"/>
  <pageMargins left="0.7" right="0.7" top="0.75" bottom="0.75" header="0.3" footer="0.3"/>
  <pageSetup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3299-B043-43C9-AD83-308080A831CE}">
  <sheetPr>
    <pageSetUpPr fitToPage="1"/>
  </sheetPr>
  <dimension ref="B1:AF82"/>
  <sheetViews>
    <sheetView topLeftCell="C5" zoomScale="80" zoomScaleNormal="80" workbookViewId="0">
      <pane xSplit="4" ySplit="7" topLeftCell="G22" activePane="bottomRight" state="frozen"/>
      <selection pane="bottomRight" activeCell="P68" sqref="P68"/>
      <selection pane="bottomLeft"/>
      <selection pane="topRight"/>
    </sheetView>
  </sheetViews>
  <sheetFormatPr defaultColWidth="11.42578125" defaultRowHeight="15"/>
  <cols>
    <col min="1" max="1" width="2.140625" customWidth="1"/>
    <col min="2" max="2" width="7.42578125" customWidth="1"/>
    <col min="3" max="3" width="37.5703125" customWidth="1"/>
    <col min="4" max="4" width="9.85546875" hidden="1" customWidth="1"/>
    <col min="5" max="5" width="7.28515625" hidden="1" customWidth="1"/>
    <col min="6" max="6" width="7.85546875" hidden="1" customWidth="1"/>
    <col min="7" max="30" width="4.7109375" customWidth="1"/>
    <col min="31" max="31" width="39.5703125" customWidth="1"/>
    <col min="32" max="32" width="28.140625" customWidth="1"/>
  </cols>
  <sheetData>
    <row r="1" spans="2:32" ht="19.5" customHeight="1">
      <c r="B1" s="175"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7"/>
      <c r="AE1" s="247"/>
      <c r="AF1" s="248"/>
    </row>
    <row r="2" spans="2:32" ht="20.25" customHeight="1">
      <c r="B2" s="178" t="s">
        <v>1</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80"/>
      <c r="AE2" s="249"/>
      <c r="AF2" s="250"/>
    </row>
    <row r="3" spans="2:32" ht="22.5" customHeight="1" thickBot="1">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3"/>
      <c r="AE3" s="251"/>
      <c r="AF3" s="252"/>
    </row>
    <row r="5" spans="2:32" ht="15.75" thickBot="1"/>
    <row r="6" spans="2:32" ht="15.75">
      <c r="B6" s="253" t="s">
        <v>3</v>
      </c>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5"/>
    </row>
    <row r="7" spans="2:32" ht="15.75">
      <c r="B7" s="244" t="s">
        <v>4</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6"/>
    </row>
    <row r="8" spans="2:32">
      <c r="B8" s="195" t="s">
        <v>5</v>
      </c>
      <c r="C8" s="197" t="s">
        <v>6</v>
      </c>
      <c r="D8" s="257" t="s">
        <v>7</v>
      </c>
      <c r="E8" s="258"/>
      <c r="F8" s="259"/>
      <c r="G8" s="256" t="s">
        <v>8</v>
      </c>
      <c r="H8" s="217"/>
      <c r="I8" s="217"/>
      <c r="J8" s="217"/>
      <c r="K8" s="217"/>
      <c r="L8" s="218"/>
      <c r="M8" s="256" t="s">
        <v>9</v>
      </c>
      <c r="N8" s="217"/>
      <c r="O8" s="217"/>
      <c r="P8" s="217"/>
      <c r="Q8" s="217"/>
      <c r="R8" s="218"/>
      <c r="S8" s="256" t="s">
        <v>10</v>
      </c>
      <c r="T8" s="217"/>
      <c r="U8" s="217"/>
      <c r="V8" s="217"/>
      <c r="W8" s="217"/>
      <c r="X8" s="218"/>
      <c r="Y8" s="256" t="s">
        <v>11</v>
      </c>
      <c r="Z8" s="217"/>
      <c r="AA8" s="217"/>
      <c r="AB8" s="217"/>
      <c r="AC8" s="217"/>
      <c r="AD8" s="218"/>
      <c r="AE8" s="185" t="s">
        <v>12</v>
      </c>
      <c r="AF8" s="185" t="s">
        <v>13</v>
      </c>
    </row>
    <row r="9" spans="2:32">
      <c r="B9" s="195"/>
      <c r="C9" s="197"/>
      <c r="D9" s="216"/>
      <c r="E9" s="217"/>
      <c r="F9" s="218"/>
      <c r="G9" s="186" t="s">
        <v>14</v>
      </c>
      <c r="H9" s="187"/>
      <c r="I9" s="188" t="s">
        <v>15</v>
      </c>
      <c r="J9" s="187"/>
      <c r="K9" s="188" t="s">
        <v>16</v>
      </c>
      <c r="L9" s="189"/>
      <c r="M9" s="186" t="s">
        <v>17</v>
      </c>
      <c r="N9" s="187"/>
      <c r="O9" s="188" t="s">
        <v>18</v>
      </c>
      <c r="P9" s="187"/>
      <c r="Q9" s="188" t="s">
        <v>19</v>
      </c>
      <c r="R9" s="189"/>
      <c r="S9" s="186" t="s">
        <v>20</v>
      </c>
      <c r="T9" s="187"/>
      <c r="U9" s="188" t="s">
        <v>21</v>
      </c>
      <c r="V9" s="187"/>
      <c r="W9" s="188" t="s">
        <v>22</v>
      </c>
      <c r="X9" s="189"/>
      <c r="Y9" s="186" t="s">
        <v>23</v>
      </c>
      <c r="Z9" s="187"/>
      <c r="AA9" s="188" t="s">
        <v>24</v>
      </c>
      <c r="AB9" s="187"/>
      <c r="AC9" s="188" t="s">
        <v>25</v>
      </c>
      <c r="AD9" s="189"/>
      <c r="AE9" s="185"/>
      <c r="AF9" s="185"/>
    </row>
    <row r="10" spans="2:32" ht="15.75" thickBot="1">
      <c r="B10" s="195"/>
      <c r="C10" s="197"/>
      <c r="D10" s="1" t="s">
        <v>26</v>
      </c>
      <c r="E10" s="1" t="s">
        <v>27</v>
      </c>
      <c r="F10" s="2" t="s">
        <v>28</v>
      </c>
      <c r="G10" s="3" t="s">
        <v>29</v>
      </c>
      <c r="H10" s="1" t="s">
        <v>30</v>
      </c>
      <c r="I10" s="1" t="s">
        <v>29</v>
      </c>
      <c r="J10" s="1" t="s">
        <v>30</v>
      </c>
      <c r="K10" s="1" t="s">
        <v>29</v>
      </c>
      <c r="L10" s="4" t="s">
        <v>30</v>
      </c>
      <c r="M10" s="3" t="s">
        <v>29</v>
      </c>
      <c r="N10" s="1" t="s">
        <v>30</v>
      </c>
      <c r="O10" s="1" t="s">
        <v>29</v>
      </c>
      <c r="P10" s="1" t="s">
        <v>30</v>
      </c>
      <c r="Q10" s="1" t="s">
        <v>29</v>
      </c>
      <c r="R10" s="4" t="s">
        <v>30</v>
      </c>
      <c r="S10" s="3" t="s">
        <v>29</v>
      </c>
      <c r="T10" s="1" t="s">
        <v>30</v>
      </c>
      <c r="U10" s="1" t="s">
        <v>29</v>
      </c>
      <c r="V10" s="1" t="s">
        <v>30</v>
      </c>
      <c r="W10" s="1" t="s">
        <v>29</v>
      </c>
      <c r="X10" s="4" t="s">
        <v>30</v>
      </c>
      <c r="Y10" s="3" t="s">
        <v>29</v>
      </c>
      <c r="Z10" s="1" t="s">
        <v>30</v>
      </c>
      <c r="AA10" s="1" t="s">
        <v>29</v>
      </c>
      <c r="AB10" s="1" t="s">
        <v>30</v>
      </c>
      <c r="AC10" s="1" t="s">
        <v>29</v>
      </c>
      <c r="AD10" s="4" t="s">
        <v>30</v>
      </c>
      <c r="AE10" s="185"/>
      <c r="AF10" s="185"/>
    </row>
    <row r="11" spans="2:32" ht="37.5" customHeight="1">
      <c r="B11" s="266" t="s">
        <v>62</v>
      </c>
      <c r="C11" s="39" t="s">
        <v>196</v>
      </c>
      <c r="D11" s="260"/>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59"/>
      <c r="AF11" s="60"/>
    </row>
    <row r="12" spans="2:32" ht="60.75">
      <c r="B12" s="267"/>
      <c r="C12" s="40" t="s">
        <v>197</v>
      </c>
      <c r="D12" s="12"/>
      <c r="E12" s="12" t="s">
        <v>33</v>
      </c>
      <c r="F12" s="12" t="s">
        <v>33</v>
      </c>
      <c r="G12" s="31"/>
      <c r="H12" s="31"/>
      <c r="I12" s="31"/>
      <c r="J12" s="31"/>
      <c r="K12" s="31">
        <v>1</v>
      </c>
      <c r="L12" s="169">
        <v>1</v>
      </c>
      <c r="M12" s="31"/>
      <c r="N12" s="31"/>
      <c r="O12" s="31"/>
      <c r="P12" s="31"/>
      <c r="Q12" s="31"/>
      <c r="R12" s="31"/>
      <c r="S12" s="31"/>
      <c r="T12" s="31"/>
      <c r="U12" s="31"/>
      <c r="V12" s="31"/>
      <c r="W12" s="31"/>
      <c r="X12" s="31"/>
      <c r="Y12" s="31"/>
      <c r="Z12" s="31"/>
      <c r="AA12" s="31"/>
      <c r="AB12" s="31"/>
      <c r="AC12" s="31"/>
      <c r="AD12" s="31"/>
      <c r="AE12" s="64" t="s">
        <v>198</v>
      </c>
      <c r="AF12" s="15" t="s">
        <v>199</v>
      </c>
    </row>
    <row r="13" spans="2:32" ht="48">
      <c r="B13" s="267"/>
      <c r="C13" s="40" t="s">
        <v>200</v>
      </c>
      <c r="D13" s="12"/>
      <c r="E13" s="12" t="s">
        <v>33</v>
      </c>
      <c r="F13" s="12" t="s">
        <v>33</v>
      </c>
      <c r="G13" s="31"/>
      <c r="H13" s="31"/>
      <c r="I13" s="31"/>
      <c r="J13" s="31"/>
      <c r="K13" s="31"/>
      <c r="L13" s="31"/>
      <c r="M13" s="31">
        <v>1</v>
      </c>
      <c r="N13" s="31">
        <v>1</v>
      </c>
      <c r="O13" s="31"/>
      <c r="P13" s="31"/>
      <c r="Q13" s="31"/>
      <c r="R13" s="31"/>
      <c r="S13" s="31"/>
      <c r="T13" s="31"/>
      <c r="U13" s="31"/>
      <c r="V13" s="31"/>
      <c r="W13" s="31"/>
      <c r="X13" s="31"/>
      <c r="Y13" s="31"/>
      <c r="Z13" s="31"/>
      <c r="AA13" s="31"/>
      <c r="AB13" s="31"/>
      <c r="AC13" s="31"/>
      <c r="AD13" s="31"/>
      <c r="AE13" s="64" t="s">
        <v>201</v>
      </c>
      <c r="AF13" s="15" t="s">
        <v>202</v>
      </c>
    </row>
    <row r="14" spans="2:32" ht="36">
      <c r="B14" s="267"/>
      <c r="C14" s="41" t="s">
        <v>203</v>
      </c>
      <c r="D14" s="12"/>
      <c r="E14" s="12" t="s">
        <v>33</v>
      </c>
      <c r="F14" s="12" t="s">
        <v>33</v>
      </c>
      <c r="G14" s="31"/>
      <c r="H14" s="31"/>
      <c r="I14" s="31"/>
      <c r="J14" s="31"/>
      <c r="K14" s="31"/>
      <c r="L14" s="31"/>
      <c r="M14" s="31"/>
      <c r="N14" s="31"/>
      <c r="O14" s="31">
        <v>1</v>
      </c>
      <c r="P14" s="31">
        <v>1</v>
      </c>
      <c r="Q14" s="31"/>
      <c r="R14" s="31"/>
      <c r="S14" s="31"/>
      <c r="T14" s="31"/>
      <c r="U14" s="31"/>
      <c r="V14" s="31"/>
      <c r="W14" s="31"/>
      <c r="X14" s="31"/>
      <c r="Y14" s="31"/>
      <c r="Z14" s="31"/>
      <c r="AA14" s="31"/>
      <c r="AB14" s="31"/>
      <c r="AC14" s="31"/>
      <c r="AD14" s="31"/>
      <c r="AE14" s="64" t="s">
        <v>204</v>
      </c>
      <c r="AF14" s="15" t="s">
        <v>205</v>
      </c>
    </row>
    <row r="15" spans="2:32" ht="60">
      <c r="B15" s="267"/>
      <c r="C15" s="40" t="s">
        <v>206</v>
      </c>
      <c r="D15" s="12"/>
      <c r="E15" s="12" t="s">
        <v>33</v>
      </c>
      <c r="F15" s="12" t="s">
        <v>33</v>
      </c>
      <c r="G15" s="31"/>
      <c r="H15" s="31"/>
      <c r="I15" s="31"/>
      <c r="J15" s="31"/>
      <c r="K15" s="31"/>
      <c r="L15" s="31"/>
      <c r="M15" s="31"/>
      <c r="N15" s="31"/>
      <c r="O15" s="31"/>
      <c r="P15" s="31"/>
      <c r="Q15" s="31">
        <v>1</v>
      </c>
      <c r="R15" s="31"/>
      <c r="S15" s="31"/>
      <c r="T15" s="31"/>
      <c r="U15" s="31"/>
      <c r="V15" s="31"/>
      <c r="W15" s="31"/>
      <c r="X15" s="31"/>
      <c r="Y15" s="31"/>
      <c r="Z15" s="31"/>
      <c r="AA15" s="31"/>
      <c r="AB15" s="31"/>
      <c r="AC15" s="31"/>
      <c r="AD15" s="31"/>
      <c r="AE15" s="64"/>
      <c r="AF15" s="15"/>
    </row>
    <row r="16" spans="2:32" ht="36">
      <c r="B16" s="267"/>
      <c r="C16" s="40" t="s">
        <v>207</v>
      </c>
      <c r="D16" s="12"/>
      <c r="E16" s="12" t="s">
        <v>33</v>
      </c>
      <c r="F16" s="12" t="s">
        <v>33</v>
      </c>
      <c r="G16" s="31"/>
      <c r="H16" s="31"/>
      <c r="I16" s="31"/>
      <c r="J16" s="31"/>
      <c r="K16" s="31"/>
      <c r="L16" s="31"/>
      <c r="M16" s="31"/>
      <c r="N16" s="31"/>
      <c r="O16" s="31"/>
      <c r="P16" s="31"/>
      <c r="Q16" s="31"/>
      <c r="R16" s="31"/>
      <c r="S16" s="31">
        <v>1</v>
      </c>
      <c r="T16" s="31"/>
      <c r="U16" s="31"/>
      <c r="V16" s="31"/>
      <c r="W16" s="31"/>
      <c r="X16" s="31"/>
      <c r="Y16" s="31"/>
      <c r="Z16" s="31"/>
      <c r="AA16" s="31"/>
      <c r="AB16" s="31"/>
      <c r="AC16" s="31"/>
      <c r="AD16" s="31"/>
      <c r="AE16" s="14"/>
      <c r="AF16" s="15"/>
    </row>
    <row r="17" spans="2:32" ht="31.5" customHeight="1">
      <c r="B17" s="267"/>
      <c r="C17" s="58" t="s">
        <v>208</v>
      </c>
      <c r="D17" s="12"/>
      <c r="E17" s="12" t="s">
        <v>33</v>
      </c>
      <c r="F17" s="12" t="s">
        <v>33</v>
      </c>
      <c r="G17" s="31"/>
      <c r="H17" s="31"/>
      <c r="I17" s="31"/>
      <c r="J17" s="31"/>
      <c r="K17" s="31"/>
      <c r="L17" s="31"/>
      <c r="M17" s="31"/>
      <c r="N17" s="31"/>
      <c r="O17" s="31"/>
      <c r="P17" s="31"/>
      <c r="Q17" s="31"/>
      <c r="R17" s="31"/>
      <c r="S17" s="31"/>
      <c r="T17" s="31"/>
      <c r="U17" s="31">
        <v>1</v>
      </c>
      <c r="V17" s="31"/>
      <c r="W17" s="31"/>
      <c r="X17" s="31"/>
      <c r="Y17" s="31"/>
      <c r="Z17" s="31"/>
      <c r="AA17" s="31"/>
      <c r="AB17" s="31"/>
      <c r="AC17" s="31"/>
      <c r="AD17" s="31"/>
      <c r="AE17" s="64"/>
      <c r="AF17" s="15"/>
    </row>
    <row r="18" spans="2:32" ht="33.75" customHeight="1" thickBot="1">
      <c r="B18" s="267"/>
      <c r="C18" s="40" t="s">
        <v>209</v>
      </c>
      <c r="D18" s="12"/>
      <c r="E18" s="12" t="s">
        <v>33</v>
      </c>
      <c r="F18" s="12" t="s">
        <v>33</v>
      </c>
      <c r="G18" s="31"/>
      <c r="H18" s="31"/>
      <c r="I18" s="31"/>
      <c r="J18" s="31"/>
      <c r="K18" s="31"/>
      <c r="L18" s="31"/>
      <c r="M18" s="31"/>
      <c r="N18" s="31"/>
      <c r="O18" s="31"/>
      <c r="P18" s="31"/>
      <c r="Q18" s="31"/>
      <c r="R18" s="31"/>
      <c r="S18" s="31"/>
      <c r="T18" s="31"/>
      <c r="U18" s="31"/>
      <c r="V18" s="31"/>
      <c r="W18" s="31">
        <v>1</v>
      </c>
      <c r="X18" s="31"/>
      <c r="Y18" s="31"/>
      <c r="Z18" s="31"/>
      <c r="AA18" s="31"/>
      <c r="AB18" s="31"/>
      <c r="AC18" s="31"/>
      <c r="AD18" s="31"/>
      <c r="AE18" s="13"/>
      <c r="AF18" s="15"/>
    </row>
    <row r="19" spans="2:32" ht="39.75" customHeight="1">
      <c r="B19" s="267"/>
      <c r="C19" s="39" t="s">
        <v>210</v>
      </c>
      <c r="D19" s="260"/>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72"/>
    </row>
    <row r="20" spans="2:32" ht="66.75" customHeight="1" thickBot="1">
      <c r="B20" s="267"/>
      <c r="C20" s="42" t="s">
        <v>211</v>
      </c>
      <c r="D20" s="35"/>
      <c r="E20" s="35" t="s">
        <v>33</v>
      </c>
      <c r="F20" s="35" t="s">
        <v>33</v>
      </c>
      <c r="G20" s="36"/>
      <c r="H20" s="36"/>
      <c r="I20" s="36"/>
      <c r="J20" s="36"/>
      <c r="K20" s="36"/>
      <c r="L20" s="36"/>
      <c r="M20" s="36"/>
      <c r="N20" s="36"/>
      <c r="O20" s="36">
        <v>1</v>
      </c>
      <c r="P20" s="36"/>
      <c r="Q20" s="36"/>
      <c r="R20" s="36"/>
      <c r="S20" s="36"/>
      <c r="T20" s="36"/>
      <c r="U20" s="36"/>
      <c r="V20" s="36"/>
      <c r="W20" s="36"/>
      <c r="X20" s="36"/>
      <c r="Y20" s="36"/>
      <c r="Z20" s="36"/>
      <c r="AA20" s="36"/>
      <c r="AB20" s="36"/>
      <c r="AC20" s="36"/>
      <c r="AD20" s="36"/>
      <c r="AE20" s="66"/>
      <c r="AF20" s="37"/>
    </row>
    <row r="21" spans="2:32" ht="25.5" customHeight="1">
      <c r="B21" s="267"/>
      <c r="C21" s="39" t="s">
        <v>212</v>
      </c>
      <c r="D21" s="260"/>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72"/>
    </row>
    <row r="22" spans="2:32" ht="63" customHeight="1" thickBot="1">
      <c r="B22" s="267"/>
      <c r="C22" s="42" t="s">
        <v>213</v>
      </c>
      <c r="D22" s="35"/>
      <c r="E22" s="35" t="s">
        <v>33</v>
      </c>
      <c r="F22" s="35" t="s">
        <v>33</v>
      </c>
      <c r="G22" s="36"/>
      <c r="H22" s="36"/>
      <c r="I22" s="36"/>
      <c r="J22" s="36"/>
      <c r="K22" s="36"/>
      <c r="L22" s="36"/>
      <c r="M22" s="36"/>
      <c r="N22" s="36"/>
      <c r="O22" s="36"/>
      <c r="P22" s="36"/>
      <c r="Q22" s="36"/>
      <c r="R22" s="36"/>
      <c r="S22" s="36">
        <v>1</v>
      </c>
      <c r="T22" s="36"/>
      <c r="U22" s="36"/>
      <c r="V22" s="36"/>
      <c r="W22" s="36"/>
      <c r="X22" s="36"/>
      <c r="Y22" s="36"/>
      <c r="Z22" s="36"/>
      <c r="AA22" s="36"/>
      <c r="AB22" s="36"/>
      <c r="AC22" s="36"/>
      <c r="AD22" s="36"/>
      <c r="AE22" s="22"/>
      <c r="AF22" s="37"/>
    </row>
    <row r="23" spans="2:32" ht="24">
      <c r="B23" s="267"/>
      <c r="C23" s="39" t="s">
        <v>214</v>
      </c>
      <c r="D23" s="260"/>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72"/>
    </row>
    <row r="24" spans="2:32" ht="107.25">
      <c r="B24" s="267"/>
      <c r="C24" s="40" t="s">
        <v>215</v>
      </c>
      <c r="D24" s="12"/>
      <c r="E24" s="12" t="s">
        <v>33</v>
      </c>
      <c r="F24" s="12" t="s">
        <v>33</v>
      </c>
      <c r="G24" s="31"/>
      <c r="H24" s="31"/>
      <c r="I24" s="31">
        <v>1</v>
      </c>
      <c r="J24" s="31">
        <v>1</v>
      </c>
      <c r="K24" s="31">
        <v>1</v>
      </c>
      <c r="L24" s="31">
        <v>1</v>
      </c>
      <c r="M24" s="31">
        <v>1</v>
      </c>
      <c r="N24" s="31">
        <v>1</v>
      </c>
      <c r="O24" s="31">
        <v>1</v>
      </c>
      <c r="P24" s="31"/>
      <c r="Q24" s="31">
        <v>1</v>
      </c>
      <c r="R24" s="31"/>
      <c r="S24" s="31">
        <v>1</v>
      </c>
      <c r="T24" s="31"/>
      <c r="U24" s="31">
        <v>1</v>
      </c>
      <c r="V24" s="31"/>
      <c r="W24" s="31">
        <v>1</v>
      </c>
      <c r="X24" s="31"/>
      <c r="Y24" s="31">
        <v>1</v>
      </c>
      <c r="Z24" s="31"/>
      <c r="AA24" s="31">
        <v>1</v>
      </c>
      <c r="AB24" s="31"/>
      <c r="AC24" s="31">
        <v>1</v>
      </c>
      <c r="AD24" s="31"/>
      <c r="AE24" s="13" t="s">
        <v>216</v>
      </c>
      <c r="AF24" s="15" t="s">
        <v>217</v>
      </c>
    </row>
    <row r="25" spans="2:32" ht="38.25" customHeight="1">
      <c r="B25" s="267"/>
      <c r="C25" s="40" t="s">
        <v>218</v>
      </c>
      <c r="D25" s="12"/>
      <c r="E25" s="12" t="s">
        <v>33</v>
      </c>
      <c r="F25" s="12" t="s">
        <v>33</v>
      </c>
      <c r="G25" s="31"/>
      <c r="H25" s="31"/>
      <c r="I25" s="31"/>
      <c r="J25" s="31"/>
      <c r="K25" s="31">
        <v>1</v>
      </c>
      <c r="L25" s="31">
        <v>1</v>
      </c>
      <c r="M25" s="31"/>
      <c r="N25" s="31"/>
      <c r="O25" s="31"/>
      <c r="P25" s="31"/>
      <c r="Q25" s="31"/>
      <c r="R25" s="31"/>
      <c r="S25" s="31"/>
      <c r="T25" s="31"/>
      <c r="U25" s="31"/>
      <c r="V25" s="31"/>
      <c r="W25" s="31"/>
      <c r="X25" s="31"/>
      <c r="Y25" s="31"/>
      <c r="Z25" s="31"/>
      <c r="AA25" s="31"/>
      <c r="AB25" s="31"/>
      <c r="AC25" s="31"/>
      <c r="AD25" s="31"/>
      <c r="AE25" s="13" t="s">
        <v>219</v>
      </c>
      <c r="AF25" s="15" t="s">
        <v>220</v>
      </c>
    </row>
    <row r="26" spans="2:32" ht="38.25" customHeight="1">
      <c r="B26" s="267"/>
      <c r="C26" s="40" t="s">
        <v>221</v>
      </c>
      <c r="D26" s="12"/>
      <c r="E26" s="12"/>
      <c r="F26" s="12"/>
      <c r="G26" s="31">
        <v>1</v>
      </c>
      <c r="H26" s="31">
        <v>1</v>
      </c>
      <c r="I26" s="31"/>
      <c r="J26" s="31"/>
      <c r="K26" s="31"/>
      <c r="L26" s="31"/>
      <c r="M26" s="31"/>
      <c r="N26" s="31"/>
      <c r="O26" s="31"/>
      <c r="P26" s="31"/>
      <c r="Q26" s="31"/>
      <c r="R26" s="31"/>
      <c r="S26" s="31"/>
      <c r="T26" s="31"/>
      <c r="U26" s="31"/>
      <c r="V26" s="31"/>
      <c r="W26" s="31"/>
      <c r="X26" s="31"/>
      <c r="Y26" s="31"/>
      <c r="Z26" s="31"/>
      <c r="AA26" s="31"/>
      <c r="AB26" s="31"/>
      <c r="AC26" s="31"/>
      <c r="AD26" s="31"/>
      <c r="AE26" s="13" t="s">
        <v>222</v>
      </c>
      <c r="AF26" s="15" t="s">
        <v>223</v>
      </c>
    </row>
    <row r="27" spans="2:32" ht="24">
      <c r="B27" s="267"/>
      <c r="C27" s="40" t="s">
        <v>224</v>
      </c>
      <c r="D27" s="12"/>
      <c r="E27" s="12" t="s">
        <v>33</v>
      </c>
      <c r="F27" s="12" t="s">
        <v>33</v>
      </c>
      <c r="G27" s="31"/>
      <c r="H27" s="31"/>
      <c r="I27" s="31"/>
      <c r="J27" s="31"/>
      <c r="K27" s="31"/>
      <c r="L27" s="31"/>
      <c r="M27" s="31"/>
      <c r="N27" s="31"/>
      <c r="O27" s="31">
        <v>1</v>
      </c>
      <c r="P27" s="31">
        <v>1</v>
      </c>
      <c r="Q27" s="31"/>
      <c r="R27" s="31"/>
      <c r="S27" s="31"/>
      <c r="T27" s="31"/>
      <c r="U27" s="31"/>
      <c r="V27" s="31"/>
      <c r="W27" s="31"/>
      <c r="X27" s="31"/>
      <c r="Y27" s="31"/>
      <c r="Z27" s="31"/>
      <c r="AA27" s="31"/>
      <c r="AB27" s="31"/>
      <c r="AC27" s="31"/>
      <c r="AD27" s="31"/>
      <c r="AE27" s="13" t="s">
        <v>225</v>
      </c>
      <c r="AF27" s="15"/>
    </row>
    <row r="28" spans="2:32" ht="36">
      <c r="B28" s="267"/>
      <c r="C28" s="42" t="s">
        <v>226</v>
      </c>
      <c r="D28" s="35"/>
      <c r="E28" s="35" t="s">
        <v>33</v>
      </c>
      <c r="F28" s="35" t="s">
        <v>33</v>
      </c>
      <c r="G28" s="36"/>
      <c r="H28" s="36"/>
      <c r="I28" s="36"/>
      <c r="J28" s="36"/>
      <c r="K28" s="36"/>
      <c r="L28" s="36"/>
      <c r="M28" s="36"/>
      <c r="N28" s="36"/>
      <c r="O28" s="36"/>
      <c r="P28" s="36"/>
      <c r="Q28" s="36">
        <v>1</v>
      </c>
      <c r="R28" s="36"/>
      <c r="S28" s="36"/>
      <c r="T28" s="36"/>
      <c r="U28" s="36"/>
      <c r="V28" s="36"/>
      <c r="W28" s="36"/>
      <c r="X28" s="36"/>
      <c r="Y28" s="36"/>
      <c r="Z28" s="36"/>
      <c r="AA28" s="36"/>
      <c r="AB28" s="36"/>
      <c r="AC28" s="36"/>
      <c r="AD28" s="36"/>
      <c r="AE28" s="22"/>
      <c r="AF28" s="37"/>
    </row>
    <row r="29" spans="2:32">
      <c r="B29" s="267"/>
      <c r="C29" s="39" t="s">
        <v>227</v>
      </c>
      <c r="D29" s="260"/>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72"/>
    </row>
    <row r="30" spans="2:32" ht="62.25" customHeight="1">
      <c r="B30" s="267"/>
      <c r="C30" s="40" t="s">
        <v>228</v>
      </c>
      <c r="D30" s="12"/>
      <c r="E30" s="12" t="s">
        <v>33</v>
      </c>
      <c r="F30" s="12" t="s">
        <v>33</v>
      </c>
      <c r="G30" s="31"/>
      <c r="H30" s="31"/>
      <c r="I30" s="31"/>
      <c r="J30" s="31"/>
      <c r="K30" s="31"/>
      <c r="L30" s="31"/>
      <c r="M30" s="31"/>
      <c r="N30" s="31"/>
      <c r="O30" s="31"/>
      <c r="P30" s="31"/>
      <c r="Q30" s="31">
        <v>1</v>
      </c>
      <c r="R30" s="31"/>
      <c r="S30" s="31"/>
      <c r="T30" s="31"/>
      <c r="U30" s="31"/>
      <c r="V30" s="31"/>
      <c r="W30" s="31"/>
      <c r="X30" s="31"/>
      <c r="Y30" s="31"/>
      <c r="Z30" s="31"/>
      <c r="AA30" s="31"/>
      <c r="AB30" s="31"/>
      <c r="AC30" s="31"/>
      <c r="AD30" s="31"/>
      <c r="AE30" s="13"/>
      <c r="AF30" s="15"/>
    </row>
    <row r="31" spans="2:32" ht="30.75">
      <c r="B31" s="267"/>
      <c r="C31" s="40" t="s">
        <v>229</v>
      </c>
      <c r="D31" s="12"/>
      <c r="E31" s="12" t="s">
        <v>33</v>
      </c>
      <c r="F31" s="12" t="s">
        <v>33</v>
      </c>
      <c r="G31" s="31"/>
      <c r="H31" s="31"/>
      <c r="I31" s="31"/>
      <c r="J31" s="31"/>
      <c r="K31" s="31">
        <v>1</v>
      </c>
      <c r="L31" s="31">
        <v>1</v>
      </c>
      <c r="M31" s="31"/>
      <c r="N31" s="31"/>
      <c r="O31" s="31"/>
      <c r="P31" s="31"/>
      <c r="Q31" s="31"/>
      <c r="R31" s="31"/>
      <c r="S31" s="31"/>
      <c r="T31" s="31"/>
      <c r="U31" s="31"/>
      <c r="V31" s="31"/>
      <c r="W31" s="31"/>
      <c r="X31" s="31"/>
      <c r="Y31" s="31"/>
      <c r="Z31" s="31"/>
      <c r="AA31" s="31"/>
      <c r="AB31" s="31"/>
      <c r="AC31" s="31"/>
      <c r="AD31" s="31"/>
      <c r="AE31" s="64" t="s">
        <v>230</v>
      </c>
      <c r="AF31" s="15" t="s">
        <v>231</v>
      </c>
    </row>
    <row r="32" spans="2:32" ht="48">
      <c r="B32" s="267"/>
      <c r="C32" s="40" t="s">
        <v>232</v>
      </c>
      <c r="D32" s="12"/>
      <c r="E32" s="12" t="s">
        <v>33</v>
      </c>
      <c r="F32" s="12" t="s">
        <v>33</v>
      </c>
      <c r="G32" s="31"/>
      <c r="H32" s="31"/>
      <c r="I32" s="31"/>
      <c r="J32" s="31"/>
      <c r="K32" s="31"/>
      <c r="L32" s="31"/>
      <c r="M32" s="31">
        <v>1</v>
      </c>
      <c r="N32" s="31">
        <v>1</v>
      </c>
      <c r="O32" s="31"/>
      <c r="P32" s="31"/>
      <c r="Q32" s="31"/>
      <c r="R32" s="31"/>
      <c r="S32" s="31"/>
      <c r="T32" s="31"/>
      <c r="U32" s="31"/>
      <c r="V32" s="31"/>
      <c r="W32" s="31"/>
      <c r="X32" s="31"/>
      <c r="Y32" s="31"/>
      <c r="Z32" s="31"/>
      <c r="AA32" s="31"/>
      <c r="AB32" s="31"/>
      <c r="AC32" s="31"/>
      <c r="AD32" s="31"/>
      <c r="AE32" s="64" t="s">
        <v>233</v>
      </c>
      <c r="AF32" s="15" t="s">
        <v>234</v>
      </c>
    </row>
    <row r="33" spans="2:32" ht="24" customHeight="1">
      <c r="B33" s="267"/>
      <c r="C33" s="40" t="s">
        <v>235</v>
      </c>
      <c r="D33" s="12"/>
      <c r="E33" s="12" t="s">
        <v>33</v>
      </c>
      <c r="F33" s="12" t="s">
        <v>33</v>
      </c>
      <c r="G33" s="31"/>
      <c r="H33" s="31"/>
      <c r="I33" s="31"/>
      <c r="J33" s="31"/>
      <c r="K33" s="31"/>
      <c r="L33" s="31"/>
      <c r="M33" s="31"/>
      <c r="N33" s="31"/>
      <c r="O33" s="31">
        <v>1</v>
      </c>
      <c r="P33" s="31"/>
      <c r="Q33" s="31"/>
      <c r="R33" s="31"/>
      <c r="S33" s="31"/>
      <c r="T33" s="31"/>
      <c r="U33" s="31"/>
      <c r="V33" s="31"/>
      <c r="W33" s="31"/>
      <c r="X33" s="31"/>
      <c r="Y33" s="31"/>
      <c r="Z33" s="31"/>
      <c r="AA33" s="31"/>
      <c r="AB33" s="31"/>
      <c r="AC33" s="31"/>
      <c r="AD33" s="31"/>
      <c r="AE33" s="64"/>
      <c r="AF33" s="15"/>
    </row>
    <row r="34" spans="2:32" ht="24">
      <c r="B34" s="267"/>
      <c r="C34" s="40" t="s">
        <v>236</v>
      </c>
      <c r="D34" s="12"/>
      <c r="E34" s="12" t="s">
        <v>33</v>
      </c>
      <c r="F34" s="12" t="s">
        <v>33</v>
      </c>
      <c r="G34" s="31"/>
      <c r="H34" s="31"/>
      <c r="I34" s="31"/>
      <c r="J34" s="31"/>
      <c r="K34" s="31"/>
      <c r="L34" s="31"/>
      <c r="M34" s="31"/>
      <c r="N34" s="31"/>
      <c r="O34" s="31"/>
      <c r="P34" s="31"/>
      <c r="Q34" s="31">
        <v>1</v>
      </c>
      <c r="R34" s="31"/>
      <c r="S34" s="31"/>
      <c r="T34" s="31"/>
      <c r="U34" s="31"/>
      <c r="V34" s="31"/>
      <c r="W34" s="31"/>
      <c r="X34" s="31"/>
      <c r="Y34" s="31"/>
      <c r="Z34" s="31"/>
      <c r="AA34" s="31"/>
      <c r="AB34" s="31"/>
      <c r="AC34" s="31"/>
      <c r="AD34" s="31"/>
      <c r="AE34" s="64"/>
      <c r="AF34" s="15"/>
    </row>
    <row r="35" spans="2:32" ht="24">
      <c r="B35" s="267"/>
      <c r="C35" s="40" t="s">
        <v>237</v>
      </c>
      <c r="D35" s="12"/>
      <c r="E35" s="12" t="s">
        <v>33</v>
      </c>
      <c r="F35" s="12" t="s">
        <v>33</v>
      </c>
      <c r="G35" s="31"/>
      <c r="H35" s="31"/>
      <c r="I35" s="31"/>
      <c r="J35" s="31"/>
      <c r="K35" s="31"/>
      <c r="L35" s="31"/>
      <c r="M35" s="31"/>
      <c r="N35" s="31"/>
      <c r="O35" s="31"/>
      <c r="P35" s="31"/>
      <c r="Q35" s="31"/>
      <c r="R35" s="31"/>
      <c r="S35" s="31">
        <v>1</v>
      </c>
      <c r="T35" s="31"/>
      <c r="U35" s="31"/>
      <c r="V35" s="31"/>
      <c r="W35" s="31"/>
      <c r="X35" s="31"/>
      <c r="Y35" s="31"/>
      <c r="Z35" s="31"/>
      <c r="AA35" s="31"/>
      <c r="AB35" s="31"/>
      <c r="AC35" s="31"/>
      <c r="AD35" s="31"/>
      <c r="AE35" s="64"/>
      <c r="AF35" s="15"/>
    </row>
    <row r="36" spans="2:32" ht="24">
      <c r="B36" s="267"/>
      <c r="C36" s="42" t="s">
        <v>238</v>
      </c>
      <c r="D36" s="35"/>
      <c r="E36" s="35" t="s">
        <v>33</v>
      </c>
      <c r="F36" s="35" t="s">
        <v>33</v>
      </c>
      <c r="G36" s="36"/>
      <c r="H36" s="36"/>
      <c r="I36" s="36"/>
      <c r="J36" s="36"/>
      <c r="K36" s="36"/>
      <c r="L36" s="36"/>
      <c r="M36" s="36"/>
      <c r="N36" s="36"/>
      <c r="O36" s="36"/>
      <c r="P36" s="36"/>
      <c r="Q36" s="36"/>
      <c r="R36" s="36"/>
      <c r="S36" s="36"/>
      <c r="T36" s="36"/>
      <c r="U36" s="36">
        <v>1</v>
      </c>
      <c r="V36" s="36"/>
      <c r="W36" s="36">
        <v>1</v>
      </c>
      <c r="X36" s="36"/>
      <c r="Y36" s="36">
        <v>1</v>
      </c>
      <c r="Z36" s="36"/>
      <c r="AA36" s="36">
        <v>1</v>
      </c>
      <c r="AB36" s="36"/>
      <c r="AC36" s="36"/>
      <c r="AD36" s="36"/>
      <c r="AE36" s="22"/>
      <c r="AF36" s="15"/>
    </row>
    <row r="37" spans="2:32">
      <c r="B37" s="267"/>
      <c r="C37" s="39" t="s">
        <v>239</v>
      </c>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72"/>
    </row>
    <row r="38" spans="2:32" ht="36">
      <c r="B38" s="267"/>
      <c r="C38" s="40" t="s">
        <v>240</v>
      </c>
      <c r="D38" s="12"/>
      <c r="E38" s="12" t="s">
        <v>33</v>
      </c>
      <c r="F38" s="12" t="s">
        <v>33</v>
      </c>
      <c r="G38" s="31"/>
      <c r="H38" s="31"/>
      <c r="I38" s="31"/>
      <c r="J38" s="31"/>
      <c r="K38" s="31"/>
      <c r="L38" s="31"/>
      <c r="M38" s="31">
        <v>1</v>
      </c>
      <c r="N38" s="31">
        <v>1</v>
      </c>
      <c r="O38" s="31">
        <v>1</v>
      </c>
      <c r="P38" s="31"/>
      <c r="Q38" s="31">
        <v>1</v>
      </c>
      <c r="R38" s="31"/>
      <c r="S38" s="31">
        <v>1</v>
      </c>
      <c r="T38" s="31"/>
      <c r="U38" s="31">
        <v>1</v>
      </c>
      <c r="V38" s="31"/>
      <c r="W38" s="31">
        <v>1</v>
      </c>
      <c r="X38" s="31"/>
      <c r="Y38" s="31"/>
      <c r="Z38" s="31"/>
      <c r="AA38" s="31"/>
      <c r="AB38" s="31"/>
      <c r="AC38" s="31"/>
      <c r="AD38" s="31"/>
      <c r="AE38" s="22" t="s">
        <v>241</v>
      </c>
      <c r="AF38" s="15" t="s">
        <v>242</v>
      </c>
    </row>
    <row r="39" spans="2:32" ht="66" customHeight="1">
      <c r="B39" s="267"/>
      <c r="C39" s="40" t="s">
        <v>243</v>
      </c>
      <c r="D39" s="12"/>
      <c r="E39" s="12" t="s">
        <v>33</v>
      </c>
      <c r="F39" s="12" t="s">
        <v>33</v>
      </c>
      <c r="G39" s="31"/>
      <c r="H39" s="31"/>
      <c r="I39" s="31"/>
      <c r="J39" s="31"/>
      <c r="K39" s="31"/>
      <c r="L39" s="31"/>
      <c r="M39" s="31"/>
      <c r="N39" s="31"/>
      <c r="O39" s="31"/>
      <c r="P39" s="31"/>
      <c r="Q39" s="31"/>
      <c r="R39" s="31"/>
      <c r="S39" s="31"/>
      <c r="T39" s="31"/>
      <c r="U39" s="31"/>
      <c r="V39" s="31"/>
      <c r="W39" s="31"/>
      <c r="X39" s="31"/>
      <c r="Y39" s="31">
        <v>1</v>
      </c>
      <c r="Z39" s="31"/>
      <c r="AA39" s="31"/>
      <c r="AB39" s="31"/>
      <c r="AC39" s="31"/>
      <c r="AD39" s="31"/>
      <c r="AE39" s="13"/>
      <c r="AF39" s="15"/>
    </row>
    <row r="40" spans="2:32" ht="36">
      <c r="B40" s="267"/>
      <c r="C40" s="42" t="s">
        <v>244</v>
      </c>
      <c r="D40" s="12"/>
      <c r="E40" s="12" t="s">
        <v>33</v>
      </c>
      <c r="F40" s="12" t="s">
        <v>33</v>
      </c>
      <c r="G40" s="31"/>
      <c r="H40" s="31"/>
      <c r="I40" s="31"/>
      <c r="J40" s="31"/>
      <c r="K40" s="31"/>
      <c r="L40" s="31"/>
      <c r="M40" s="31"/>
      <c r="N40" s="31"/>
      <c r="O40" s="31"/>
      <c r="P40" s="31"/>
      <c r="Q40" s="31"/>
      <c r="R40" s="31"/>
      <c r="S40" s="31"/>
      <c r="T40" s="31"/>
      <c r="U40" s="31"/>
      <c r="V40" s="31"/>
      <c r="W40" s="31"/>
      <c r="X40" s="31"/>
      <c r="Y40" s="31"/>
      <c r="Z40" s="31"/>
      <c r="AA40" s="31">
        <v>1</v>
      </c>
      <c r="AB40" s="31"/>
      <c r="AC40" s="31"/>
      <c r="AD40" s="31"/>
      <c r="AE40" s="14"/>
      <c r="AF40" s="15"/>
    </row>
    <row r="41" spans="2:32" ht="24">
      <c r="B41" s="267"/>
      <c r="C41" s="39" t="s">
        <v>245</v>
      </c>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72"/>
    </row>
    <row r="42" spans="2:32" ht="48">
      <c r="B42" s="267"/>
      <c r="C42" s="40" t="s">
        <v>246</v>
      </c>
      <c r="D42" s="12"/>
      <c r="E42" s="12" t="s">
        <v>33</v>
      </c>
      <c r="F42" s="12" t="s">
        <v>33</v>
      </c>
      <c r="G42" s="31"/>
      <c r="H42" s="31"/>
      <c r="I42" s="31"/>
      <c r="J42" s="31"/>
      <c r="K42" s="31">
        <v>1</v>
      </c>
      <c r="L42" s="31">
        <v>1</v>
      </c>
      <c r="M42" s="31"/>
      <c r="N42" s="31"/>
      <c r="O42" s="31"/>
      <c r="P42" s="31"/>
      <c r="Q42" s="31"/>
      <c r="R42" s="31"/>
      <c r="S42" s="31"/>
      <c r="T42" s="31"/>
      <c r="U42" s="31"/>
      <c r="V42" s="31"/>
      <c r="W42" s="31"/>
      <c r="X42" s="31"/>
      <c r="Y42" s="31"/>
      <c r="Z42" s="31"/>
      <c r="AA42" s="31"/>
      <c r="AB42" s="31"/>
      <c r="AC42" s="31"/>
      <c r="AD42" s="31"/>
      <c r="AE42" s="13" t="s">
        <v>247</v>
      </c>
      <c r="AF42" s="15" t="s">
        <v>248</v>
      </c>
    </row>
    <row r="43" spans="2:32" ht="24">
      <c r="B43" s="267"/>
      <c r="C43" s="40" t="s">
        <v>249</v>
      </c>
      <c r="D43" s="12"/>
      <c r="E43" s="12" t="s">
        <v>33</v>
      </c>
      <c r="F43" s="12" t="s">
        <v>33</v>
      </c>
      <c r="G43" s="31"/>
      <c r="H43" s="31"/>
      <c r="I43" s="31"/>
      <c r="J43" s="31"/>
      <c r="K43" s="31"/>
      <c r="L43" s="31"/>
      <c r="M43" s="31">
        <v>1</v>
      </c>
      <c r="N43" s="31">
        <v>1</v>
      </c>
      <c r="P43" s="31"/>
      <c r="Q43" s="31"/>
      <c r="R43" s="31"/>
      <c r="S43" s="31"/>
      <c r="T43" s="31"/>
      <c r="U43" s="31"/>
      <c r="V43" s="31"/>
      <c r="W43" s="31"/>
      <c r="X43" s="31"/>
      <c r="Y43" s="31"/>
      <c r="Z43" s="31"/>
      <c r="AA43" s="31"/>
      <c r="AB43" s="31"/>
      <c r="AC43" s="31"/>
      <c r="AD43" s="31"/>
      <c r="AE43" s="13" t="s">
        <v>250</v>
      </c>
      <c r="AF43" s="15" t="s">
        <v>251</v>
      </c>
    </row>
    <row r="44" spans="2:32" ht="60.75">
      <c r="B44" s="267"/>
      <c r="C44" s="40" t="s">
        <v>252</v>
      </c>
      <c r="D44" s="12"/>
      <c r="E44" s="12" t="s">
        <v>33</v>
      </c>
      <c r="F44" s="12" t="s">
        <v>33</v>
      </c>
      <c r="G44" s="31"/>
      <c r="H44" s="31"/>
      <c r="I44" s="31"/>
      <c r="J44" s="31"/>
      <c r="K44" s="31"/>
      <c r="L44" s="31"/>
      <c r="M44" s="31"/>
      <c r="N44" s="31"/>
      <c r="O44" s="31">
        <v>1</v>
      </c>
      <c r="P44" s="31">
        <v>1</v>
      </c>
      <c r="Q44" s="31"/>
      <c r="R44" s="31"/>
      <c r="S44" s="31"/>
      <c r="T44" s="31"/>
      <c r="U44" s="31"/>
      <c r="V44" s="31"/>
      <c r="W44" s="31"/>
      <c r="X44" s="31"/>
      <c r="Y44" s="31"/>
      <c r="Z44" s="31"/>
      <c r="AA44" s="31"/>
      <c r="AB44" s="31"/>
      <c r="AC44" s="31"/>
      <c r="AD44" s="31"/>
      <c r="AE44" s="64" t="s">
        <v>253</v>
      </c>
      <c r="AF44" s="15" t="s">
        <v>254</v>
      </c>
    </row>
    <row r="45" spans="2:32" ht="24">
      <c r="B45" s="267"/>
      <c r="C45" s="40" t="s">
        <v>255</v>
      </c>
      <c r="D45" s="12"/>
      <c r="E45" s="12" t="s">
        <v>33</v>
      </c>
      <c r="F45" s="12" t="s">
        <v>33</v>
      </c>
      <c r="G45" s="31"/>
      <c r="H45" s="31"/>
      <c r="I45" s="31"/>
      <c r="J45" s="31"/>
      <c r="K45" s="31"/>
      <c r="L45" s="31"/>
      <c r="M45" s="31"/>
      <c r="N45" s="31"/>
      <c r="O45" s="31"/>
      <c r="P45" s="31"/>
      <c r="Q45" s="31">
        <v>1</v>
      </c>
      <c r="R45" s="31"/>
      <c r="S45" s="31"/>
      <c r="T45" s="31"/>
      <c r="U45" s="31"/>
      <c r="V45" s="31"/>
      <c r="W45" s="31"/>
      <c r="X45" s="31"/>
      <c r="Y45" s="31"/>
      <c r="Z45" s="31"/>
      <c r="AA45" s="31"/>
      <c r="AB45" s="31"/>
      <c r="AC45" s="31"/>
      <c r="AD45" s="31"/>
      <c r="AE45" s="13"/>
      <c r="AF45" s="15"/>
    </row>
    <row r="46" spans="2:32" ht="24">
      <c r="B46" s="267"/>
      <c r="C46" s="40" t="s">
        <v>256</v>
      </c>
      <c r="D46" s="12"/>
      <c r="E46" s="12" t="s">
        <v>33</v>
      </c>
      <c r="F46" s="12" t="s">
        <v>257</v>
      </c>
      <c r="G46" s="31"/>
      <c r="H46" s="31"/>
      <c r="I46" s="31"/>
      <c r="J46" s="31"/>
      <c r="K46" s="31"/>
      <c r="L46" s="31"/>
      <c r="M46" s="31"/>
      <c r="N46" s="31"/>
      <c r="O46" s="31"/>
      <c r="P46" s="31"/>
      <c r="Q46" s="31"/>
      <c r="R46" s="31"/>
      <c r="S46" s="31">
        <v>1</v>
      </c>
      <c r="T46" s="31"/>
      <c r="U46" s="31"/>
      <c r="V46" s="31"/>
      <c r="W46" s="31"/>
      <c r="X46" s="31"/>
      <c r="Y46" s="31"/>
      <c r="Z46" s="31"/>
      <c r="AA46" s="31"/>
      <c r="AB46" s="31"/>
      <c r="AC46" s="31"/>
      <c r="AD46" s="31"/>
      <c r="AE46" s="13"/>
      <c r="AF46" s="15"/>
    </row>
    <row r="47" spans="2:32" ht="50.25" customHeight="1">
      <c r="B47" s="267"/>
      <c r="C47" s="40" t="s">
        <v>258</v>
      </c>
      <c r="D47" s="12"/>
      <c r="E47" s="12" t="s">
        <v>33</v>
      </c>
      <c r="F47" s="12" t="s">
        <v>33</v>
      </c>
      <c r="G47" s="31"/>
      <c r="H47" s="31"/>
      <c r="I47" s="31"/>
      <c r="J47" s="31"/>
      <c r="K47" s="31"/>
      <c r="L47" s="31"/>
      <c r="M47" s="31"/>
      <c r="N47" s="31"/>
      <c r="O47" s="31"/>
      <c r="P47" s="31"/>
      <c r="Q47" s="31"/>
      <c r="R47" s="31"/>
      <c r="S47" s="31"/>
      <c r="T47" s="31"/>
      <c r="U47" s="31">
        <v>1</v>
      </c>
      <c r="V47" s="31"/>
      <c r="W47" s="31"/>
      <c r="X47" s="31"/>
      <c r="Y47" s="31"/>
      <c r="Z47" s="31"/>
      <c r="AA47" s="31"/>
      <c r="AB47" s="31"/>
      <c r="AC47" s="31"/>
      <c r="AD47" s="31"/>
      <c r="AE47" s="13"/>
      <c r="AF47" s="15"/>
    </row>
    <row r="48" spans="2:32" ht="24">
      <c r="B48" s="267"/>
      <c r="C48" s="40" t="s">
        <v>259</v>
      </c>
      <c r="D48" s="12"/>
      <c r="E48" s="12" t="s">
        <v>33</v>
      </c>
      <c r="F48" s="12" t="s">
        <v>33</v>
      </c>
      <c r="G48" s="31"/>
      <c r="H48" s="31"/>
      <c r="I48" s="31"/>
      <c r="J48" s="31"/>
      <c r="K48" s="31"/>
      <c r="L48" s="31"/>
      <c r="M48" s="31"/>
      <c r="N48" s="31"/>
      <c r="O48" s="31"/>
      <c r="P48" s="31"/>
      <c r="Q48" s="31"/>
      <c r="R48" s="31"/>
      <c r="S48" s="31"/>
      <c r="T48" s="31"/>
      <c r="U48" s="31"/>
      <c r="V48" s="31"/>
      <c r="W48" s="31">
        <v>1</v>
      </c>
      <c r="X48" s="31"/>
      <c r="Y48" s="31"/>
      <c r="Z48" s="31"/>
      <c r="AA48" s="31"/>
      <c r="AB48" s="31"/>
      <c r="AC48" s="31"/>
      <c r="AD48" s="31"/>
      <c r="AE48" s="13"/>
      <c r="AF48" s="15"/>
    </row>
    <row r="49" spans="2:32" ht="72">
      <c r="B49" s="267"/>
      <c r="C49" s="40" t="s">
        <v>260</v>
      </c>
      <c r="D49" s="12" t="s">
        <v>33</v>
      </c>
      <c r="E49" s="12" t="s">
        <v>33</v>
      </c>
      <c r="F49" s="12" t="s">
        <v>33</v>
      </c>
      <c r="G49" s="31"/>
      <c r="H49" s="31"/>
      <c r="I49" s="31"/>
      <c r="J49" s="31"/>
      <c r="K49" s="31"/>
      <c r="L49" s="31"/>
      <c r="M49" s="31"/>
      <c r="N49" s="31"/>
      <c r="O49" s="31"/>
      <c r="P49" s="31"/>
      <c r="Q49" s="31"/>
      <c r="R49" s="31"/>
      <c r="S49" s="31"/>
      <c r="T49" s="31"/>
      <c r="U49" s="31"/>
      <c r="V49" s="31"/>
      <c r="W49" s="31"/>
      <c r="X49" s="31"/>
      <c r="Y49" s="31">
        <v>1</v>
      </c>
      <c r="Z49" s="31"/>
      <c r="AA49" s="31"/>
      <c r="AB49" s="31"/>
      <c r="AC49" s="31"/>
      <c r="AD49" s="31"/>
      <c r="AE49" s="13"/>
      <c r="AF49" s="15"/>
    </row>
    <row r="50" spans="2:32" ht="36">
      <c r="B50" s="267"/>
      <c r="C50" s="40" t="s">
        <v>261</v>
      </c>
      <c r="D50" s="12"/>
      <c r="E50" s="12" t="s">
        <v>33</v>
      </c>
      <c r="F50" s="12" t="s">
        <v>33</v>
      </c>
      <c r="G50" s="31"/>
      <c r="H50" s="31"/>
      <c r="I50" s="31"/>
      <c r="J50" s="31"/>
      <c r="K50" s="31"/>
      <c r="L50" s="31"/>
      <c r="M50" s="31"/>
      <c r="N50" s="31"/>
      <c r="O50" s="31"/>
      <c r="P50" s="31"/>
      <c r="Q50" s="31"/>
      <c r="R50" s="31"/>
      <c r="S50" s="31"/>
      <c r="T50" s="31"/>
      <c r="U50" s="31"/>
      <c r="V50" s="31"/>
      <c r="W50" s="31"/>
      <c r="X50" s="31"/>
      <c r="Y50" s="31"/>
      <c r="Z50" s="31"/>
      <c r="AA50" s="31">
        <v>1</v>
      </c>
      <c r="AB50" s="31"/>
      <c r="AC50" s="31"/>
      <c r="AD50" s="31"/>
      <c r="AE50" s="13"/>
      <c r="AF50" s="15"/>
    </row>
    <row r="51" spans="2:32" ht="48">
      <c r="B51" s="267"/>
      <c r="C51" s="40" t="s">
        <v>262</v>
      </c>
      <c r="D51" s="12"/>
      <c r="E51" s="12" t="s">
        <v>33</v>
      </c>
      <c r="F51" s="12" t="s">
        <v>33</v>
      </c>
      <c r="G51" s="31"/>
      <c r="H51" s="31"/>
      <c r="I51" s="31"/>
      <c r="J51" s="31"/>
      <c r="K51" s="31"/>
      <c r="L51" s="31"/>
      <c r="M51" s="31">
        <v>1</v>
      </c>
      <c r="N51" s="31">
        <v>1</v>
      </c>
      <c r="O51" s="31"/>
      <c r="P51" s="31"/>
      <c r="Q51" s="31"/>
      <c r="R51" s="31"/>
      <c r="S51" s="31"/>
      <c r="T51" s="31"/>
      <c r="U51" s="31"/>
      <c r="V51" s="31"/>
      <c r="W51" s="31"/>
      <c r="X51" s="31"/>
      <c r="Y51" s="31"/>
      <c r="Z51" s="31"/>
      <c r="AA51" s="31"/>
      <c r="AB51" s="31"/>
      <c r="AC51" s="31"/>
      <c r="AD51" s="31"/>
      <c r="AE51" s="13" t="s">
        <v>263</v>
      </c>
      <c r="AF51" s="15" t="s">
        <v>264</v>
      </c>
    </row>
    <row r="52" spans="2:32" ht="36">
      <c r="B52" s="267"/>
      <c r="C52" s="42" t="s">
        <v>265</v>
      </c>
      <c r="D52" s="35"/>
      <c r="E52" s="35" t="s">
        <v>33</v>
      </c>
      <c r="F52" s="35" t="s">
        <v>33</v>
      </c>
      <c r="G52" s="36"/>
      <c r="H52" s="36"/>
      <c r="I52" s="36"/>
      <c r="J52" s="36"/>
      <c r="K52" s="36"/>
      <c r="L52" s="36"/>
      <c r="M52" s="36"/>
      <c r="N52" s="36"/>
      <c r="O52" s="36">
        <v>1</v>
      </c>
      <c r="P52" s="36"/>
      <c r="Q52" s="36"/>
      <c r="R52" s="36"/>
      <c r="S52" s="36"/>
      <c r="T52" s="36"/>
      <c r="U52" s="36"/>
      <c r="V52" s="36"/>
      <c r="W52" s="36"/>
      <c r="X52" s="36"/>
      <c r="Y52" s="36"/>
      <c r="Z52" s="36"/>
      <c r="AA52" s="36"/>
      <c r="AB52" s="36"/>
      <c r="AC52" s="36"/>
      <c r="AD52" s="36"/>
      <c r="AE52" s="22"/>
      <c r="AF52" s="37"/>
    </row>
    <row r="53" spans="2:32" ht="24">
      <c r="B53" s="267"/>
      <c r="C53" s="39" t="s">
        <v>266</v>
      </c>
      <c r="D53" s="260"/>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72"/>
    </row>
    <row r="54" spans="2:32" ht="60">
      <c r="B54" s="267"/>
      <c r="C54" s="40" t="s">
        <v>267</v>
      </c>
      <c r="D54" s="12"/>
      <c r="E54" s="12" t="s">
        <v>33</v>
      </c>
      <c r="F54" s="12" t="s">
        <v>33</v>
      </c>
      <c r="G54" s="31"/>
      <c r="H54" s="31"/>
      <c r="I54" s="31"/>
      <c r="J54" s="31"/>
      <c r="K54" s="31">
        <v>1</v>
      </c>
      <c r="L54" s="31">
        <v>1</v>
      </c>
      <c r="M54" s="31"/>
      <c r="N54" s="31"/>
      <c r="O54" s="31"/>
      <c r="P54" s="31"/>
      <c r="Q54" s="31"/>
      <c r="R54" s="31"/>
      <c r="S54" s="31"/>
      <c r="T54" s="31"/>
      <c r="U54" s="31"/>
      <c r="V54" s="31"/>
      <c r="W54" s="31"/>
      <c r="X54" s="31"/>
      <c r="Y54" s="31"/>
      <c r="Z54" s="31"/>
      <c r="AA54" s="31"/>
      <c r="AB54" s="31"/>
      <c r="AC54" s="31"/>
      <c r="AD54" s="31"/>
      <c r="AE54" s="13" t="s">
        <v>268</v>
      </c>
      <c r="AF54" s="15" t="s">
        <v>269</v>
      </c>
    </row>
    <row r="55" spans="2:32" ht="60">
      <c r="B55" s="267"/>
      <c r="C55" s="40" t="s">
        <v>270</v>
      </c>
      <c r="D55" s="12"/>
      <c r="E55" s="12" t="s">
        <v>33</v>
      </c>
      <c r="F55" s="12" t="s">
        <v>33</v>
      </c>
      <c r="G55" s="31"/>
      <c r="H55" s="31"/>
      <c r="I55" s="31"/>
      <c r="J55" s="31"/>
      <c r="K55" s="31"/>
      <c r="L55" s="31"/>
      <c r="M55" s="31">
        <v>1</v>
      </c>
      <c r="N55" s="31">
        <v>1</v>
      </c>
      <c r="O55" s="31"/>
      <c r="P55" s="31"/>
      <c r="Q55" s="31"/>
      <c r="R55" s="31"/>
      <c r="S55" s="31"/>
      <c r="T55" s="31"/>
      <c r="U55" s="31">
        <v>1</v>
      </c>
      <c r="V55" s="31"/>
      <c r="W55" s="31"/>
      <c r="X55" s="31"/>
      <c r="Y55" s="31"/>
      <c r="Z55" s="31"/>
      <c r="AA55" s="31"/>
      <c r="AB55" s="31"/>
      <c r="AC55" s="31"/>
      <c r="AD55" s="31"/>
      <c r="AE55" s="13" t="s">
        <v>271</v>
      </c>
      <c r="AF55" s="15" t="s">
        <v>272</v>
      </c>
    </row>
    <row r="56" spans="2:32" ht="24">
      <c r="B56" s="267"/>
      <c r="C56" s="40" t="s">
        <v>273</v>
      </c>
      <c r="D56" s="12"/>
      <c r="E56" s="12" t="s">
        <v>33</v>
      </c>
      <c r="F56" s="12" t="s">
        <v>33</v>
      </c>
      <c r="G56" s="31"/>
      <c r="H56" s="31"/>
      <c r="I56" s="31"/>
      <c r="J56" s="31"/>
      <c r="K56" s="31"/>
      <c r="L56" s="31"/>
      <c r="M56" s="31"/>
      <c r="N56" s="31"/>
      <c r="O56" s="31"/>
      <c r="P56" s="31"/>
      <c r="Q56" s="31"/>
      <c r="R56" s="31"/>
      <c r="S56" s="31">
        <v>1</v>
      </c>
      <c r="T56" s="31"/>
      <c r="U56" s="31"/>
      <c r="V56" s="31"/>
      <c r="W56" s="31"/>
      <c r="X56" s="31"/>
      <c r="Y56" s="31"/>
      <c r="Z56" s="31"/>
      <c r="AA56" s="31"/>
      <c r="AB56" s="31"/>
      <c r="AC56" s="31"/>
      <c r="AD56" s="31"/>
      <c r="AE56" s="13"/>
      <c r="AF56" s="15"/>
    </row>
    <row r="57" spans="2:32" ht="60">
      <c r="B57" s="267"/>
      <c r="C57" s="42" t="s">
        <v>274</v>
      </c>
      <c r="D57" s="35"/>
      <c r="E57" s="35" t="s">
        <v>33</v>
      </c>
      <c r="F57" s="35" t="s">
        <v>33</v>
      </c>
      <c r="G57" s="36"/>
      <c r="H57" s="36"/>
      <c r="I57" s="36"/>
      <c r="J57" s="36"/>
      <c r="K57" s="36">
        <v>1</v>
      </c>
      <c r="L57" s="36">
        <v>1</v>
      </c>
      <c r="M57" s="36">
        <v>1</v>
      </c>
      <c r="N57" s="36">
        <v>1</v>
      </c>
      <c r="O57" s="36">
        <v>1</v>
      </c>
      <c r="P57" s="36"/>
      <c r="Q57" s="36">
        <v>1</v>
      </c>
      <c r="R57" s="36"/>
      <c r="S57" s="36">
        <v>1</v>
      </c>
      <c r="T57" s="36"/>
      <c r="U57" s="36">
        <v>1</v>
      </c>
      <c r="V57" s="36"/>
      <c r="W57" s="36">
        <v>1</v>
      </c>
      <c r="X57" s="36"/>
      <c r="Y57" s="36">
        <v>1</v>
      </c>
      <c r="Z57" s="36"/>
      <c r="AA57" s="36">
        <v>1</v>
      </c>
      <c r="AB57" s="36"/>
      <c r="AC57" s="36">
        <v>1</v>
      </c>
      <c r="AD57" s="36"/>
      <c r="AE57" s="22" t="s">
        <v>275</v>
      </c>
      <c r="AF57" s="37" t="s">
        <v>276</v>
      </c>
    </row>
    <row r="58" spans="2:32" ht="33" customHeight="1">
      <c r="B58" s="267"/>
      <c r="C58" s="39" t="s">
        <v>277</v>
      </c>
      <c r="D58" s="260"/>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72"/>
    </row>
    <row r="59" spans="2:32" ht="25.5" customHeight="1">
      <c r="B59" s="267"/>
      <c r="C59" s="40" t="s">
        <v>278</v>
      </c>
      <c r="D59" s="12"/>
      <c r="E59" s="12" t="s">
        <v>33</v>
      </c>
      <c r="F59" s="12" t="s">
        <v>33</v>
      </c>
      <c r="G59" s="31"/>
      <c r="H59" s="31"/>
      <c r="I59" s="31">
        <v>1</v>
      </c>
      <c r="J59" s="31">
        <v>1</v>
      </c>
      <c r="K59" s="31"/>
      <c r="L59" s="31"/>
      <c r="M59" s="31"/>
      <c r="N59" s="31"/>
      <c r="O59" s="31"/>
      <c r="P59" s="31"/>
      <c r="Q59" s="31"/>
      <c r="R59" s="31"/>
      <c r="S59" s="31"/>
      <c r="T59" s="31"/>
      <c r="U59" s="31"/>
      <c r="V59" s="31"/>
      <c r="W59" s="31"/>
      <c r="X59" s="31"/>
      <c r="Y59" s="31"/>
      <c r="Z59" s="31"/>
      <c r="AA59" s="31"/>
      <c r="AB59" s="31"/>
      <c r="AC59" s="31"/>
      <c r="AD59" s="31"/>
      <c r="AE59" s="13" t="s">
        <v>279</v>
      </c>
      <c r="AF59" s="15" t="s">
        <v>280</v>
      </c>
    </row>
    <row r="60" spans="2:32" ht="36">
      <c r="B60" s="267"/>
      <c r="C60" s="40" t="s">
        <v>281</v>
      </c>
      <c r="D60" s="12"/>
      <c r="E60" s="12" t="s">
        <v>33</v>
      </c>
      <c r="F60" s="12" t="s">
        <v>33</v>
      </c>
      <c r="G60" s="31"/>
      <c r="H60" s="31"/>
      <c r="I60" s="31"/>
      <c r="J60" s="31"/>
      <c r="K60" s="31">
        <v>1</v>
      </c>
      <c r="L60" s="31">
        <v>1</v>
      </c>
      <c r="M60" s="31"/>
      <c r="N60" s="31"/>
      <c r="O60" s="31"/>
      <c r="P60" s="31"/>
      <c r="Q60" s="31"/>
      <c r="R60" s="31"/>
      <c r="S60" s="31">
        <v>1</v>
      </c>
      <c r="T60" s="31"/>
      <c r="U60" s="31"/>
      <c r="V60" s="31"/>
      <c r="W60" s="31"/>
      <c r="X60" s="31"/>
      <c r="Y60" s="31"/>
      <c r="Z60" s="31"/>
      <c r="AA60" s="31"/>
      <c r="AB60" s="31"/>
      <c r="AC60" s="31"/>
      <c r="AD60" s="31"/>
      <c r="AE60" s="13" t="s">
        <v>282</v>
      </c>
      <c r="AF60" s="15" t="s">
        <v>283</v>
      </c>
    </row>
    <row r="61" spans="2:32" ht="24">
      <c r="B61" s="267"/>
      <c r="C61" s="40" t="s">
        <v>284</v>
      </c>
      <c r="D61" s="12"/>
      <c r="E61" s="12" t="s">
        <v>33</v>
      </c>
      <c r="F61" s="12" t="s">
        <v>33</v>
      </c>
      <c r="G61" s="31"/>
      <c r="H61" s="31"/>
      <c r="I61" s="31"/>
      <c r="J61" s="31"/>
      <c r="K61" s="31"/>
      <c r="L61" s="31"/>
      <c r="M61" s="31">
        <v>1</v>
      </c>
      <c r="N61" s="31">
        <v>1</v>
      </c>
      <c r="O61" s="31"/>
      <c r="P61" s="31"/>
      <c r="Q61" s="31"/>
      <c r="R61" s="31"/>
      <c r="S61" s="31">
        <v>1</v>
      </c>
      <c r="T61" s="31"/>
      <c r="U61" s="31"/>
      <c r="V61" s="31"/>
      <c r="W61" s="31"/>
      <c r="X61" s="31"/>
      <c r="Y61" s="31"/>
      <c r="Z61" s="31"/>
      <c r="AA61" s="31"/>
      <c r="AB61" s="31"/>
      <c r="AC61" s="31"/>
      <c r="AD61" s="31"/>
      <c r="AE61" s="13" t="s">
        <v>285</v>
      </c>
      <c r="AF61" s="15" t="s">
        <v>286</v>
      </c>
    </row>
    <row r="62" spans="2:32" ht="24">
      <c r="B62" s="267"/>
      <c r="C62" s="40" t="s">
        <v>287</v>
      </c>
      <c r="D62" s="12"/>
      <c r="E62" s="12" t="s">
        <v>33</v>
      </c>
      <c r="F62" s="12" t="s">
        <v>33</v>
      </c>
      <c r="G62" s="31"/>
      <c r="H62" s="31"/>
      <c r="I62" s="31"/>
      <c r="J62" s="31"/>
      <c r="K62" s="31"/>
      <c r="L62" s="31"/>
      <c r="M62" s="31"/>
      <c r="N62" s="31"/>
      <c r="O62" s="31">
        <v>1</v>
      </c>
      <c r="P62" s="31"/>
      <c r="Q62" s="31"/>
      <c r="R62" s="31"/>
      <c r="S62" s="31"/>
      <c r="T62" s="31"/>
      <c r="U62" s="31"/>
      <c r="V62" s="31"/>
      <c r="W62" s="31"/>
      <c r="X62" s="31"/>
      <c r="Y62" s="31"/>
      <c r="Z62" s="31"/>
      <c r="AA62" s="31"/>
      <c r="AB62" s="31"/>
      <c r="AC62" s="31"/>
      <c r="AD62" s="31"/>
      <c r="AE62" s="13"/>
      <c r="AF62" s="15"/>
    </row>
    <row r="63" spans="2:32" ht="24">
      <c r="B63" s="267"/>
      <c r="C63" s="40" t="s">
        <v>288</v>
      </c>
      <c r="D63" s="12"/>
      <c r="E63" s="12" t="s">
        <v>33</v>
      </c>
      <c r="F63" s="12" t="s">
        <v>33</v>
      </c>
      <c r="G63" s="31"/>
      <c r="H63" s="31"/>
      <c r="I63" s="31"/>
      <c r="J63" s="31"/>
      <c r="K63" s="31"/>
      <c r="L63" s="31"/>
      <c r="M63" s="31"/>
      <c r="N63" s="31"/>
      <c r="O63" s="31"/>
      <c r="P63" s="31"/>
      <c r="Q63" s="31"/>
      <c r="R63" s="31"/>
      <c r="S63" s="31">
        <v>1</v>
      </c>
      <c r="T63" s="31"/>
      <c r="U63" s="31"/>
      <c r="V63" s="31"/>
      <c r="W63" s="31"/>
      <c r="X63" s="31"/>
      <c r="Y63" s="31"/>
      <c r="Z63" s="31"/>
      <c r="AA63" s="31"/>
      <c r="AB63" s="31"/>
      <c r="AC63" s="31"/>
      <c r="AD63" s="31"/>
      <c r="AE63" s="13"/>
      <c r="AF63" s="15"/>
    </row>
    <row r="64" spans="2:32" ht="36">
      <c r="B64" s="267"/>
      <c r="C64" s="40" t="s">
        <v>289</v>
      </c>
      <c r="D64" s="12"/>
      <c r="E64" s="12" t="s">
        <v>33</v>
      </c>
      <c r="F64" s="12" t="s">
        <v>33</v>
      </c>
      <c r="G64" s="31"/>
      <c r="H64" s="31"/>
      <c r="I64" s="31"/>
      <c r="J64" s="31"/>
      <c r="K64" s="31"/>
      <c r="L64" s="31"/>
      <c r="M64" s="31"/>
      <c r="N64" s="31"/>
      <c r="O64" s="31"/>
      <c r="P64" s="31"/>
      <c r="Q64" s="31">
        <v>1</v>
      </c>
      <c r="R64" s="31"/>
      <c r="S64" s="31"/>
      <c r="T64" s="31"/>
      <c r="U64" s="31"/>
      <c r="V64" s="31"/>
      <c r="W64" s="31"/>
      <c r="X64" s="31"/>
      <c r="Y64" s="31"/>
      <c r="Z64" s="31"/>
      <c r="AA64" s="31"/>
      <c r="AB64" s="31"/>
      <c r="AC64" s="31"/>
      <c r="AD64" s="31"/>
      <c r="AE64" s="13"/>
      <c r="AF64" s="15"/>
    </row>
    <row r="65" spans="2:32" ht="24">
      <c r="B65" s="267"/>
      <c r="C65" s="40" t="s">
        <v>290</v>
      </c>
      <c r="D65" s="12"/>
      <c r="E65" s="12" t="s">
        <v>33</v>
      </c>
      <c r="F65" s="12" t="s">
        <v>33</v>
      </c>
      <c r="G65" s="31"/>
      <c r="H65" s="31"/>
      <c r="I65" s="31"/>
      <c r="J65" s="31"/>
      <c r="K65" s="31"/>
      <c r="L65" s="31"/>
      <c r="M65" s="31"/>
      <c r="N65" s="31"/>
      <c r="O65" s="31"/>
      <c r="P65" s="31"/>
      <c r="Q65" s="31"/>
      <c r="R65" s="31"/>
      <c r="S65" s="31">
        <v>1</v>
      </c>
      <c r="T65" s="31"/>
      <c r="U65" s="31"/>
      <c r="V65" s="31"/>
      <c r="W65" s="31"/>
      <c r="X65" s="31"/>
      <c r="Y65" s="31"/>
      <c r="Z65" s="31"/>
      <c r="AA65" s="31">
        <v>1</v>
      </c>
      <c r="AB65" s="31"/>
      <c r="AC65" s="31"/>
      <c r="AD65" s="31"/>
      <c r="AE65" s="13"/>
      <c r="AF65" s="15"/>
    </row>
    <row r="66" spans="2:32" ht="24.75" customHeight="1">
      <c r="B66" s="267"/>
      <c r="C66" s="40" t="s">
        <v>291</v>
      </c>
      <c r="D66" s="12"/>
      <c r="E66" s="12" t="s">
        <v>33</v>
      </c>
      <c r="F66" s="12" t="s">
        <v>33</v>
      </c>
      <c r="G66" s="31"/>
      <c r="H66" s="31"/>
      <c r="I66" s="31">
        <v>1</v>
      </c>
      <c r="J66" s="31">
        <v>1</v>
      </c>
      <c r="K66" s="31"/>
      <c r="L66" s="31"/>
      <c r="M66" s="31"/>
      <c r="N66" s="31"/>
      <c r="O66" s="31"/>
      <c r="P66" s="31"/>
      <c r="Q66" s="31"/>
      <c r="R66" s="31"/>
      <c r="S66" s="31"/>
      <c r="T66" s="31"/>
      <c r="U66" s="31">
        <v>1</v>
      </c>
      <c r="V66" s="31"/>
      <c r="W66" s="31"/>
      <c r="X66" s="31"/>
      <c r="Y66" s="31"/>
      <c r="Z66" s="31"/>
      <c r="AA66" s="31"/>
      <c r="AB66" s="31"/>
      <c r="AC66" s="31"/>
      <c r="AD66" s="31"/>
      <c r="AE66" s="13" t="s">
        <v>292</v>
      </c>
      <c r="AF66" s="15" t="s">
        <v>280</v>
      </c>
    </row>
    <row r="67" spans="2:32" ht="36">
      <c r="B67" s="267"/>
      <c r="C67" s="40" t="s">
        <v>293</v>
      </c>
      <c r="D67" s="12"/>
      <c r="E67" s="12" t="s">
        <v>33</v>
      </c>
      <c r="F67" s="12" t="s">
        <v>33</v>
      </c>
      <c r="G67" s="31"/>
      <c r="H67" s="31"/>
      <c r="I67" s="31"/>
      <c r="J67" s="31"/>
      <c r="K67" s="31">
        <v>1</v>
      </c>
      <c r="L67" s="172">
        <v>1</v>
      </c>
      <c r="M67" s="31"/>
      <c r="N67" s="31"/>
      <c r="O67" s="31"/>
      <c r="P67" s="31"/>
      <c r="Q67" s="31"/>
      <c r="R67" s="31"/>
      <c r="S67" s="31"/>
      <c r="T67" s="31"/>
      <c r="U67" s="31"/>
      <c r="V67" s="31"/>
      <c r="W67" s="31">
        <v>1</v>
      </c>
      <c r="X67" s="31"/>
      <c r="Y67" s="31"/>
      <c r="Z67" s="31"/>
      <c r="AA67" s="31"/>
      <c r="AB67" s="31"/>
      <c r="AC67" s="31"/>
      <c r="AD67" s="31"/>
      <c r="AE67" s="13" t="s">
        <v>294</v>
      </c>
      <c r="AF67" s="15" t="s">
        <v>295</v>
      </c>
    </row>
    <row r="68" spans="2:32" ht="33" customHeight="1" thickBot="1">
      <c r="B68" s="267"/>
      <c r="C68" s="42" t="s">
        <v>296</v>
      </c>
      <c r="D68" s="35"/>
      <c r="E68" s="35" t="s">
        <v>33</v>
      </c>
      <c r="F68" s="35" t="s">
        <v>33</v>
      </c>
      <c r="G68" s="36"/>
      <c r="H68" s="36"/>
      <c r="I68" s="36"/>
      <c r="J68" s="36"/>
      <c r="K68" s="36"/>
      <c r="L68" s="36"/>
      <c r="M68" s="36"/>
      <c r="N68" s="36"/>
      <c r="O68" s="36">
        <v>1</v>
      </c>
      <c r="P68" s="36"/>
      <c r="Q68" s="36"/>
      <c r="R68" s="36"/>
      <c r="S68" s="36"/>
      <c r="T68" s="36"/>
      <c r="U68" s="36"/>
      <c r="V68" s="36"/>
      <c r="W68" s="36"/>
      <c r="X68" s="36"/>
      <c r="Y68" s="36">
        <v>1</v>
      </c>
      <c r="Z68" s="36"/>
      <c r="AA68" s="36"/>
      <c r="AB68" s="36"/>
      <c r="AC68" s="36"/>
      <c r="AD68" s="36"/>
      <c r="AE68" s="22"/>
      <c r="AF68" s="37"/>
    </row>
    <row r="69" spans="2:32" ht="15.75" thickBot="1">
      <c r="B69" s="173" t="s">
        <v>129</v>
      </c>
      <c r="C69" s="264"/>
      <c r="D69" s="264"/>
      <c r="E69" s="264"/>
      <c r="F69" s="265"/>
      <c r="G69" s="28">
        <f t="shared" ref="G69:AD69" si="0">SUM(G11:G68)</f>
        <v>1</v>
      </c>
      <c r="H69" s="29">
        <f t="shared" si="0"/>
        <v>1</v>
      </c>
      <c r="I69" s="29">
        <f t="shared" si="0"/>
        <v>3</v>
      </c>
      <c r="J69" s="29">
        <f t="shared" si="0"/>
        <v>3</v>
      </c>
      <c r="K69" s="29">
        <f t="shared" si="0"/>
        <v>9</v>
      </c>
      <c r="L69" s="29">
        <f t="shared" si="0"/>
        <v>9</v>
      </c>
      <c r="M69" s="29">
        <f t="shared" si="0"/>
        <v>9</v>
      </c>
      <c r="N69" s="29">
        <f t="shared" si="0"/>
        <v>9</v>
      </c>
      <c r="O69" s="29">
        <f t="shared" si="0"/>
        <v>11</v>
      </c>
      <c r="P69" s="29">
        <f t="shared" si="0"/>
        <v>3</v>
      </c>
      <c r="Q69" s="29">
        <f t="shared" si="0"/>
        <v>9</v>
      </c>
      <c r="R69" s="29">
        <f t="shared" si="0"/>
        <v>0</v>
      </c>
      <c r="S69" s="29">
        <f t="shared" si="0"/>
        <v>12</v>
      </c>
      <c r="T69" s="29">
        <f t="shared" si="0"/>
        <v>0</v>
      </c>
      <c r="U69" s="29">
        <f t="shared" si="0"/>
        <v>8</v>
      </c>
      <c r="V69" s="29">
        <f t="shared" si="0"/>
        <v>0</v>
      </c>
      <c r="W69" s="29">
        <f t="shared" si="0"/>
        <v>7</v>
      </c>
      <c r="X69" s="29">
        <f t="shared" si="0"/>
        <v>0</v>
      </c>
      <c r="Y69" s="29">
        <f t="shared" si="0"/>
        <v>6</v>
      </c>
      <c r="Z69" s="29">
        <f t="shared" si="0"/>
        <v>0</v>
      </c>
      <c r="AA69" s="29">
        <f t="shared" si="0"/>
        <v>6</v>
      </c>
      <c r="AB69" s="29">
        <f t="shared" si="0"/>
        <v>0</v>
      </c>
      <c r="AC69" s="29">
        <f t="shared" si="0"/>
        <v>2</v>
      </c>
      <c r="AD69" s="30">
        <f t="shared" si="0"/>
        <v>0</v>
      </c>
      <c r="AE69" s="19"/>
      <c r="AF69" s="23"/>
    </row>
    <row r="70" spans="2:32" ht="15.75" customHeight="1" thickBot="1">
      <c r="B70" s="269" t="s">
        <v>130</v>
      </c>
      <c r="C70" s="270"/>
      <c r="D70" s="270"/>
      <c r="E70" s="270"/>
      <c r="F70" s="271"/>
      <c r="G70" s="263">
        <f>IFERROR(H69/G69,0)</f>
        <v>1</v>
      </c>
      <c r="H70" s="262"/>
      <c r="I70" s="262">
        <f t="shared" ref="I70" si="1">IFERROR(J69/I69,0)</f>
        <v>1</v>
      </c>
      <c r="J70" s="262"/>
      <c r="K70" s="262">
        <f t="shared" ref="K70" si="2">IFERROR(L69/K69,0)</f>
        <v>1</v>
      </c>
      <c r="L70" s="262"/>
      <c r="M70" s="262">
        <f t="shared" ref="M70" si="3">IFERROR(N69/M69,0)</f>
        <v>1</v>
      </c>
      <c r="N70" s="262"/>
      <c r="O70" s="262">
        <f t="shared" ref="O70" si="4">IFERROR(P69/O69,0)</f>
        <v>0.27272727272727271</v>
      </c>
      <c r="P70" s="262"/>
      <c r="Q70" s="262">
        <f t="shared" ref="Q70" si="5">IFERROR(R69/Q69,0)</f>
        <v>0</v>
      </c>
      <c r="R70" s="262"/>
      <c r="S70" s="262">
        <f t="shared" ref="S70" si="6">IFERROR(T69/S69,0)</f>
        <v>0</v>
      </c>
      <c r="T70" s="262"/>
      <c r="U70" s="262">
        <f t="shared" ref="U70" si="7">IFERROR(V69/U69,0)</f>
        <v>0</v>
      </c>
      <c r="V70" s="262"/>
      <c r="W70" s="262">
        <f t="shared" ref="W70" si="8">IFERROR(X69/W69,0)</f>
        <v>0</v>
      </c>
      <c r="X70" s="262"/>
      <c r="Y70" s="262">
        <f t="shared" ref="Y70" si="9">IFERROR(Z69/Y69,0)</f>
        <v>0</v>
      </c>
      <c r="Z70" s="262"/>
      <c r="AA70" s="262">
        <f t="shared" ref="AA70" si="10">IFERROR(AB69/AA69,0)</f>
        <v>0</v>
      </c>
      <c r="AB70" s="262"/>
      <c r="AC70" s="262">
        <f t="shared" ref="AC70" si="11">IFERROR(AD69/AC69,0)</f>
        <v>0</v>
      </c>
      <c r="AD70" s="268"/>
    </row>
    <row r="73" spans="2:32">
      <c r="G73" t="s">
        <v>138</v>
      </c>
      <c r="L73">
        <f>+H69+J69+L69+N69+P69+R69+T69+V69+X69+Z69+AB69+AD69</f>
        <v>25</v>
      </c>
    </row>
    <row r="74" spans="2:32">
      <c r="G74" t="s">
        <v>139</v>
      </c>
      <c r="L74">
        <f>+G69+I69+K69+M69+O69+Q69+S69+U69+W69+Y69+AA69+AC69</f>
        <v>83</v>
      </c>
    </row>
    <row r="75" spans="2:32">
      <c r="G75" t="s">
        <v>140</v>
      </c>
      <c r="L75" s="55">
        <f>IFERROR(L73/L74,0)</f>
        <v>0.30120481927710846</v>
      </c>
    </row>
    <row r="82" spans="3:3">
      <c r="C82" t="s">
        <v>141</v>
      </c>
    </row>
  </sheetData>
  <autoFilter ref="B10:AF70" xr:uid="{6BE43299-B043-43C9-AD83-308080A831CE}"/>
  <mergeCells count="52">
    <mergeCell ref="B70:F70"/>
    <mergeCell ref="D19:AF19"/>
    <mergeCell ref="D21:AF21"/>
    <mergeCell ref="D23:AF23"/>
    <mergeCell ref="D29:AF29"/>
    <mergeCell ref="D37:AF37"/>
    <mergeCell ref="D41:AF41"/>
    <mergeCell ref="D53:AF53"/>
    <mergeCell ref="D58:AF58"/>
    <mergeCell ref="D11:F11"/>
    <mergeCell ref="G11:AD11"/>
    <mergeCell ref="Q70:R70"/>
    <mergeCell ref="S70:T70"/>
    <mergeCell ref="U70:V70"/>
    <mergeCell ref="W70:X70"/>
    <mergeCell ref="Y70:Z70"/>
    <mergeCell ref="G70:H70"/>
    <mergeCell ref="I70:J70"/>
    <mergeCell ref="K70:L70"/>
    <mergeCell ref="M70:N70"/>
    <mergeCell ref="O70:P70"/>
    <mergeCell ref="B69:F69"/>
    <mergeCell ref="B11:B68"/>
    <mergeCell ref="AA70:AB70"/>
    <mergeCell ref="AC70:AD70"/>
    <mergeCell ref="G9:H9"/>
    <mergeCell ref="I9:J9"/>
    <mergeCell ref="K9:L9"/>
    <mergeCell ref="B8:B10"/>
    <mergeCell ref="C8:C10"/>
    <mergeCell ref="D8:F9"/>
    <mergeCell ref="G8:L8"/>
    <mergeCell ref="M8:R8"/>
    <mergeCell ref="S8:X8"/>
    <mergeCell ref="Y8:AD8"/>
    <mergeCell ref="AE8:AE10"/>
    <mergeCell ref="AF8:AF10"/>
    <mergeCell ref="M9:N9"/>
    <mergeCell ref="O9:P9"/>
    <mergeCell ref="AC9:AD9"/>
    <mergeCell ref="Q9:R9"/>
    <mergeCell ref="S9:T9"/>
    <mergeCell ref="U9:V9"/>
    <mergeCell ref="W9:X9"/>
    <mergeCell ref="Y9:Z9"/>
    <mergeCell ref="AA9:AB9"/>
    <mergeCell ref="B7:AF7"/>
    <mergeCell ref="B1:AD1"/>
    <mergeCell ref="AE1:AF3"/>
    <mergeCell ref="B2:AD2"/>
    <mergeCell ref="B3:AD3"/>
    <mergeCell ref="B6:AF6"/>
  </mergeCells>
  <conditionalFormatting sqref="G12:G18 G20 I20 K20 M20 O20 Q20 S20 U20 W20 Y20 AA20 AC20 G22 I22 K22 M22 O22 Q22 S22 U22 W22 Y22 AA22 AC22 G24:G28 I24:I28 K24:K28 M24:M28 O24:O28 Q24:Q28 S24:S28 U24:U28 W24:W28 Y24:Y28 AA24:AA28 AC24:AC28 G30:G36 I30:I36 K30:K36 M30:M36 O30:O36 Q30:Q36 S30:S36 U30:U36 W30:W36 Y30:Y36 AA30:AA36 AC30:AC36 G38:G40 I38:I40 K38:K40 M38:M40 O38:O40 Q38:Q40 S38:S40 U38:U40 W38:W40 Y38:Y40 AA38:AA40 AC38:AC40 O42 G42:G52 I42:I52 K42:K52 M42:M52 Q42:Q52 S42:S52 U42:U52 W42:W52 Y42:Y52 AA42:AA52 AC42:AC52 O44:O52 G54:G57 I54:I57 K54:K57 M54:M57 O54:O57 Q54:Q57 S54:S57 U54:U57 W54:W57 Y54:Y57 AA54:AA57 AC54:AC57 G59:G68 I59:I68 K59:K68 M59:M68 O59:O68 Q59:Q68 S59:S68 U59:U68 W59:W68 Y59:Y68 AA59:AA68 AC59:AC68">
    <cfRule type="cellIs" dxfId="70" priority="66" operator="equal">
      <formula>1</formula>
    </cfRule>
  </conditionalFormatting>
  <conditionalFormatting sqref="G13:G18 I13:I18 K13:K18 G20 I20 K20 M20 O20 Q20 S20 U20 W20 Y20 AA20 AC20 G22 I22 K22 M22 O22 Q22 S22 U22 W22 Y22 AA22 AC22 O42 G42:G52 I42:I52 K42:K52 M42:M52 Q42:Q52 S42:S52 U42:U52 W42:W52 Y42:Y52 AA42:AA52 AC42:AC52 O44:O52 G24:G28 I24:I28 K24:K28 M24:M28 O24:O28 Q24:Q28 S24:S28 U24:U28 W24:W28 Y24:Y28 AA24:AA28 AC24:AC28 G30:G36 I30:I36 K30:K36 M30:M36 O30:O36 Q30:Q36 S30:S36 U30:U36 W30:W36 Y30:Y36 AA30:AA36 AC30:AC36 G38:G40 I38:I40 K38:K40 M38:M40 O38:O40 Q38:Q40 S38:S40 U38:U40 W38:W40 Y38:Y40 AA38:AA40 AC38:AC40 G54:G57 I54:I57 K54:K57 M54:M57 O54:O57 Q54:Q57 S54:S57 U54:U57 W54:W57 Y54:Y57 AA54:AA57 AC54:AC57 G59:G68 I59:I68 K59:K68 M59:M68 O59:O68 Q59:Q68 S59:S68 U59:U68 W59:W68 Y59:Y68 AA59:AA68 AC59:AC68">
    <cfRule type="cellIs" dxfId="69" priority="126" operator="equal">
      <formula>1</formula>
    </cfRule>
  </conditionalFormatting>
  <conditionalFormatting sqref="G12:L12">
    <cfRule type="cellIs" dxfId="68" priority="116" operator="equal">
      <formula>1</formula>
    </cfRule>
  </conditionalFormatting>
  <conditionalFormatting sqref="G12:AD18 G20:AD20 G22:AD22 G42:AD42 G43:N43 P43:AD43 G44:AD52">
    <cfRule type="cellIs" dxfId="67" priority="69" operator="equal">
      <formula>1</formula>
    </cfRule>
    <cfRule type="cellIs" dxfId="66" priority="70" operator="equal">
      <formula>1</formula>
    </cfRule>
  </conditionalFormatting>
  <conditionalFormatting sqref="G24:AD28 G30:AD36 G38:AD40 G54:AD57 G59:AD68">
    <cfRule type="cellIs" dxfId="65" priority="128" operator="equal">
      <formula>1</formula>
    </cfRule>
    <cfRule type="cellIs" dxfId="64" priority="127" operator="equal">
      <formula>1</formula>
    </cfRule>
  </conditionalFormatting>
  <conditionalFormatting sqref="I12:I18">
    <cfRule type="cellIs" dxfId="63" priority="61" operator="equal">
      <formula>1</formula>
    </cfRule>
  </conditionalFormatting>
  <conditionalFormatting sqref="K12:K18">
    <cfRule type="cellIs" dxfId="62" priority="56" operator="equal">
      <formula>1</formula>
    </cfRule>
  </conditionalFormatting>
  <conditionalFormatting sqref="M12:M18">
    <cfRule type="cellIs" dxfId="61" priority="54" operator="equal">
      <formula>1</formula>
    </cfRule>
    <cfRule type="cellIs" dxfId="60" priority="50" operator="equal">
      <formula>1</formula>
    </cfRule>
  </conditionalFormatting>
  <conditionalFormatting sqref="N12">
    <cfRule type="cellIs" dxfId="59" priority="111" operator="equal">
      <formula>1</formula>
    </cfRule>
  </conditionalFormatting>
  <conditionalFormatting sqref="O12:O18">
    <cfRule type="cellIs" dxfId="58" priority="48" operator="equal">
      <formula>1</formula>
    </cfRule>
    <cfRule type="cellIs" dxfId="57" priority="44" operator="equal">
      <formula>1</formula>
    </cfRule>
  </conditionalFormatting>
  <conditionalFormatting sqref="P12">
    <cfRule type="cellIs" dxfId="56" priority="106" operator="equal">
      <formula>1</formula>
    </cfRule>
  </conditionalFormatting>
  <conditionalFormatting sqref="Q12:Q18">
    <cfRule type="cellIs" dxfId="55" priority="42" operator="equal">
      <formula>1</formula>
    </cfRule>
    <cfRule type="cellIs" dxfId="54" priority="38" operator="equal">
      <formula>1</formula>
    </cfRule>
  </conditionalFormatting>
  <conditionalFormatting sqref="R12">
    <cfRule type="cellIs" dxfId="53" priority="101" operator="equal">
      <formula>1</formula>
    </cfRule>
  </conditionalFormatting>
  <conditionalFormatting sqref="S12:S18">
    <cfRule type="cellIs" dxfId="52" priority="32" operator="equal">
      <formula>1</formula>
    </cfRule>
    <cfRule type="cellIs" dxfId="51" priority="36" operator="equal">
      <formula>1</formula>
    </cfRule>
  </conditionalFormatting>
  <conditionalFormatting sqref="T12">
    <cfRule type="cellIs" dxfId="50" priority="96" operator="equal">
      <formula>1</formula>
    </cfRule>
  </conditionalFormatting>
  <conditionalFormatting sqref="U12:U18">
    <cfRule type="cellIs" dxfId="49" priority="26" operator="equal">
      <formula>1</formula>
    </cfRule>
    <cfRule type="cellIs" dxfId="48" priority="30" operator="equal">
      <formula>1</formula>
    </cfRule>
  </conditionalFormatting>
  <conditionalFormatting sqref="V12">
    <cfRule type="cellIs" dxfId="47" priority="91" operator="equal">
      <formula>1</formula>
    </cfRule>
  </conditionalFormatting>
  <conditionalFormatting sqref="W12:W18">
    <cfRule type="cellIs" dxfId="46" priority="20" operator="equal">
      <formula>1</formula>
    </cfRule>
    <cfRule type="cellIs" dxfId="45" priority="24" operator="equal">
      <formula>1</formula>
    </cfRule>
  </conditionalFormatting>
  <conditionalFormatting sqref="X12">
    <cfRule type="cellIs" dxfId="44" priority="86" operator="equal">
      <formula>1</formula>
    </cfRule>
  </conditionalFormatting>
  <conditionalFormatting sqref="Y12:Y18">
    <cfRule type="cellIs" dxfId="43" priority="14" operator="equal">
      <formula>1</formula>
    </cfRule>
    <cfRule type="cellIs" dxfId="42" priority="18" operator="equal">
      <formula>1</formula>
    </cfRule>
  </conditionalFormatting>
  <conditionalFormatting sqref="Z12">
    <cfRule type="cellIs" dxfId="41" priority="81" operator="equal">
      <formula>1</formula>
    </cfRule>
  </conditionalFormatting>
  <conditionalFormatting sqref="AA12:AA18">
    <cfRule type="cellIs" dxfId="40" priority="8" operator="equal">
      <formula>1</formula>
    </cfRule>
    <cfRule type="cellIs" dxfId="39" priority="12" operator="equal">
      <formula>1</formula>
    </cfRule>
  </conditionalFormatting>
  <conditionalFormatting sqref="AB12">
    <cfRule type="cellIs" dxfId="38" priority="76" operator="equal">
      <formula>1</formula>
    </cfRule>
  </conditionalFormatting>
  <conditionalFormatting sqref="AC12:AC18">
    <cfRule type="cellIs" dxfId="37" priority="6" operator="equal">
      <formula>1</formula>
    </cfRule>
    <cfRule type="cellIs" dxfId="36" priority="2" operator="equal">
      <formula>1</formula>
    </cfRule>
  </conditionalFormatting>
  <conditionalFormatting sqref="AD12">
    <cfRule type="cellIs" dxfId="35" priority="71" operator="equal">
      <formula>1</formula>
    </cfRule>
  </conditionalFormatting>
  <printOptions horizontalCentered="1"/>
  <pageMargins left="0.7" right="0.7" top="0.75" bottom="0.75" header="0.3" footer="0.3"/>
  <pageSetup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528A-598B-4DC1-85C2-903EE358E113}">
  <sheetPr>
    <pageSetUpPr fitToPage="1"/>
  </sheetPr>
  <dimension ref="B1:AF28"/>
  <sheetViews>
    <sheetView topLeftCell="A4" zoomScale="80" zoomScaleNormal="80" workbookViewId="0">
      <selection activeCell="P16" sqref="P16"/>
    </sheetView>
  </sheetViews>
  <sheetFormatPr defaultColWidth="11.42578125" defaultRowHeight="15"/>
  <cols>
    <col min="1" max="1" width="2.140625" customWidth="1"/>
    <col min="2" max="2" width="7.42578125" customWidth="1"/>
    <col min="3" max="3" width="37.5703125" customWidth="1"/>
    <col min="4" max="4" width="9.85546875" hidden="1" customWidth="1"/>
    <col min="5" max="5" width="7.28515625" hidden="1" customWidth="1"/>
    <col min="6" max="6" width="7.85546875" hidden="1" customWidth="1"/>
    <col min="7" max="30" width="4.7109375" customWidth="1"/>
    <col min="31" max="31" width="39.5703125" customWidth="1"/>
    <col min="32" max="32" width="28.140625" customWidth="1"/>
  </cols>
  <sheetData>
    <row r="1" spans="2:32" ht="19.5" customHeight="1">
      <c r="B1" s="175"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7"/>
      <c r="AE1" s="247"/>
      <c r="AF1" s="248"/>
    </row>
    <row r="2" spans="2:32" ht="20.25" customHeight="1">
      <c r="B2" s="178" t="s">
        <v>1</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80"/>
      <c r="AE2" s="249"/>
      <c r="AF2" s="250"/>
    </row>
    <row r="3" spans="2:32" ht="22.5" customHeight="1">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3"/>
      <c r="AE3" s="251"/>
      <c r="AF3" s="252"/>
    </row>
    <row r="6" spans="2:32" ht="15.75">
      <c r="B6" s="253" t="s">
        <v>297</v>
      </c>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5"/>
    </row>
    <row r="7" spans="2:32" ht="15.75">
      <c r="B7" s="297" t="s">
        <v>4</v>
      </c>
      <c r="C7" s="298"/>
      <c r="D7" s="245"/>
      <c r="E7" s="245"/>
      <c r="F7" s="245"/>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9"/>
    </row>
    <row r="8" spans="2:32">
      <c r="B8" s="280" t="s">
        <v>5</v>
      </c>
      <c r="C8" s="283" t="s">
        <v>6</v>
      </c>
      <c r="D8" s="258" t="s">
        <v>7</v>
      </c>
      <c r="E8" s="258"/>
      <c r="F8" s="258"/>
      <c r="G8" s="296" t="s">
        <v>8</v>
      </c>
      <c r="H8" s="290"/>
      <c r="I8" s="290"/>
      <c r="J8" s="290"/>
      <c r="K8" s="290"/>
      <c r="L8" s="291"/>
      <c r="M8" s="290" t="s">
        <v>9</v>
      </c>
      <c r="N8" s="290"/>
      <c r="O8" s="290"/>
      <c r="P8" s="290"/>
      <c r="Q8" s="290"/>
      <c r="R8" s="291"/>
      <c r="S8" s="290" t="s">
        <v>10</v>
      </c>
      <c r="T8" s="290"/>
      <c r="U8" s="290"/>
      <c r="V8" s="290"/>
      <c r="W8" s="290"/>
      <c r="X8" s="291"/>
      <c r="Y8" s="290" t="s">
        <v>11</v>
      </c>
      <c r="Z8" s="290"/>
      <c r="AA8" s="290"/>
      <c r="AB8" s="290"/>
      <c r="AC8" s="290"/>
      <c r="AD8" s="291"/>
      <c r="AE8" s="292" t="s">
        <v>12</v>
      </c>
      <c r="AF8" s="292" t="s">
        <v>13</v>
      </c>
    </row>
    <row r="9" spans="2:32">
      <c r="B9" s="281"/>
      <c r="C9" s="284"/>
      <c r="D9" s="217"/>
      <c r="E9" s="217"/>
      <c r="F9" s="217"/>
      <c r="G9" s="295" t="s">
        <v>14</v>
      </c>
      <c r="H9" s="187"/>
      <c r="I9" s="188" t="s">
        <v>15</v>
      </c>
      <c r="J9" s="187"/>
      <c r="K9" s="188" t="s">
        <v>16</v>
      </c>
      <c r="L9" s="277"/>
      <c r="M9" s="276" t="s">
        <v>17</v>
      </c>
      <c r="N9" s="187"/>
      <c r="O9" s="188" t="s">
        <v>18</v>
      </c>
      <c r="P9" s="187"/>
      <c r="Q9" s="188" t="s">
        <v>19</v>
      </c>
      <c r="R9" s="277"/>
      <c r="S9" s="276" t="s">
        <v>20</v>
      </c>
      <c r="T9" s="187"/>
      <c r="U9" s="188" t="s">
        <v>21</v>
      </c>
      <c r="V9" s="187"/>
      <c r="W9" s="188" t="s">
        <v>22</v>
      </c>
      <c r="X9" s="277"/>
      <c r="Y9" s="276" t="s">
        <v>23</v>
      </c>
      <c r="Z9" s="187"/>
      <c r="AA9" s="188" t="s">
        <v>24</v>
      </c>
      <c r="AB9" s="187"/>
      <c r="AC9" s="188" t="s">
        <v>25</v>
      </c>
      <c r="AD9" s="277"/>
      <c r="AE9" s="293"/>
      <c r="AF9" s="293"/>
    </row>
    <row r="10" spans="2:32">
      <c r="B10" s="282"/>
      <c r="C10" s="285"/>
      <c r="D10" s="86" t="s">
        <v>26</v>
      </c>
      <c r="E10" s="1" t="s">
        <v>27</v>
      </c>
      <c r="F10" s="2" t="s">
        <v>28</v>
      </c>
      <c r="G10" s="83" t="s">
        <v>29</v>
      </c>
      <c r="H10" s="84" t="s">
        <v>30</v>
      </c>
      <c r="I10" s="84" t="s">
        <v>29</v>
      </c>
      <c r="J10" s="84" t="s">
        <v>30</v>
      </c>
      <c r="K10" s="84" t="s">
        <v>29</v>
      </c>
      <c r="L10" s="85" t="s">
        <v>30</v>
      </c>
      <c r="M10" s="97" t="s">
        <v>29</v>
      </c>
      <c r="N10" s="84" t="s">
        <v>30</v>
      </c>
      <c r="O10" s="84" t="s">
        <v>29</v>
      </c>
      <c r="P10" s="84" t="s">
        <v>30</v>
      </c>
      <c r="Q10" s="84" t="s">
        <v>29</v>
      </c>
      <c r="R10" s="85" t="s">
        <v>30</v>
      </c>
      <c r="S10" s="97" t="s">
        <v>29</v>
      </c>
      <c r="T10" s="84" t="s">
        <v>30</v>
      </c>
      <c r="U10" s="84" t="s">
        <v>29</v>
      </c>
      <c r="V10" s="84" t="s">
        <v>30</v>
      </c>
      <c r="W10" s="84" t="s">
        <v>29</v>
      </c>
      <c r="X10" s="85" t="s">
        <v>30</v>
      </c>
      <c r="Y10" s="97" t="s">
        <v>29</v>
      </c>
      <c r="Z10" s="84" t="s">
        <v>30</v>
      </c>
      <c r="AA10" s="84" t="s">
        <v>29</v>
      </c>
      <c r="AB10" s="84" t="s">
        <v>30</v>
      </c>
      <c r="AC10" s="84" t="s">
        <v>29</v>
      </c>
      <c r="AD10" s="85" t="s">
        <v>30</v>
      </c>
      <c r="AE10" s="294"/>
      <c r="AF10" s="294"/>
    </row>
    <row r="11" spans="2:32" ht="69.75" customHeight="1">
      <c r="B11" s="278" t="s">
        <v>62</v>
      </c>
      <c r="C11" s="98" t="s">
        <v>298</v>
      </c>
      <c r="D11" s="67"/>
      <c r="E11" s="12" t="s">
        <v>33</v>
      </c>
      <c r="F11" s="73" t="s">
        <v>33</v>
      </c>
      <c r="G11" s="87">
        <v>1</v>
      </c>
      <c r="H11" s="88">
        <v>1</v>
      </c>
      <c r="I11" s="88"/>
      <c r="J11" s="88"/>
      <c r="K11" s="88"/>
      <c r="L11" s="89"/>
      <c r="M11" s="87"/>
      <c r="N11" s="88"/>
      <c r="O11" s="88"/>
      <c r="P11" s="88"/>
      <c r="Q11" s="88"/>
      <c r="R11" s="89"/>
      <c r="S11" s="87"/>
      <c r="T11" s="88"/>
      <c r="U11" s="88"/>
      <c r="V11" s="88"/>
      <c r="W11" s="88"/>
      <c r="X11" s="89"/>
      <c r="Y11" s="87"/>
      <c r="Z11" s="88"/>
      <c r="AA11" s="88"/>
      <c r="AB11" s="88"/>
      <c r="AC11" s="88"/>
      <c r="AD11" s="96"/>
      <c r="AE11" s="95" t="s">
        <v>299</v>
      </c>
      <c r="AF11" s="10" t="s">
        <v>300</v>
      </c>
    </row>
    <row r="12" spans="2:32" ht="48">
      <c r="B12" s="278"/>
      <c r="C12" s="91" t="s">
        <v>301</v>
      </c>
      <c r="D12" s="67"/>
      <c r="E12" s="12" t="s">
        <v>33</v>
      </c>
      <c r="F12" s="73" t="s">
        <v>33</v>
      </c>
      <c r="G12" s="78"/>
      <c r="H12" s="68"/>
      <c r="I12" s="68"/>
      <c r="J12" s="68"/>
      <c r="K12" s="68"/>
      <c r="L12" s="82"/>
      <c r="M12" s="80">
        <v>1</v>
      </c>
      <c r="N12" s="68">
        <v>1</v>
      </c>
      <c r="O12" s="68"/>
      <c r="P12" s="68"/>
      <c r="Q12" s="68"/>
      <c r="R12" s="82"/>
      <c r="S12" s="78"/>
      <c r="T12" s="68"/>
      <c r="U12" s="68"/>
      <c r="V12" s="68"/>
      <c r="W12" s="68"/>
      <c r="X12" s="82"/>
      <c r="Y12" s="78"/>
      <c r="Z12" s="68"/>
      <c r="AA12" s="68"/>
      <c r="AB12" s="68"/>
      <c r="AC12" s="68"/>
      <c r="AD12" s="79"/>
      <c r="AE12" s="74" t="s">
        <v>302</v>
      </c>
      <c r="AF12" s="15" t="s">
        <v>303</v>
      </c>
    </row>
    <row r="13" spans="2:32" ht="64.5" customHeight="1">
      <c r="B13" s="278"/>
      <c r="C13" s="91" t="s">
        <v>304</v>
      </c>
      <c r="D13" s="67"/>
      <c r="E13" s="12" t="s">
        <v>33</v>
      </c>
      <c r="F13" s="73" t="s">
        <v>33</v>
      </c>
      <c r="G13" s="78"/>
      <c r="H13" s="68"/>
      <c r="I13" s="68"/>
      <c r="J13" s="68"/>
      <c r="K13" s="68"/>
      <c r="L13" s="82"/>
      <c r="M13" s="78"/>
      <c r="N13" s="68"/>
      <c r="O13" s="68"/>
      <c r="P13" s="68"/>
      <c r="Q13" s="69">
        <v>1</v>
      </c>
      <c r="R13" s="82"/>
      <c r="S13" s="81">
        <v>1</v>
      </c>
      <c r="T13" s="68"/>
      <c r="U13" s="68"/>
      <c r="V13" s="68"/>
      <c r="W13" s="68"/>
      <c r="X13" s="82"/>
      <c r="Y13" s="78"/>
      <c r="Z13" s="68"/>
      <c r="AA13" s="68"/>
      <c r="AB13" s="68"/>
      <c r="AC13" s="68"/>
      <c r="AD13" s="79"/>
      <c r="AE13" s="74"/>
      <c r="AF13" s="15"/>
    </row>
    <row r="14" spans="2:32" ht="285.75">
      <c r="B14" s="278"/>
      <c r="C14" s="92" t="s">
        <v>305</v>
      </c>
      <c r="D14" s="67"/>
      <c r="E14" s="12" t="s">
        <v>33</v>
      </c>
      <c r="F14" s="73" t="s">
        <v>33</v>
      </c>
      <c r="G14" s="78"/>
      <c r="H14" s="68"/>
      <c r="I14" s="71">
        <v>1</v>
      </c>
      <c r="J14" s="68">
        <v>1</v>
      </c>
      <c r="K14" s="68"/>
      <c r="L14" s="82"/>
      <c r="M14" s="81">
        <v>1</v>
      </c>
      <c r="N14" s="68">
        <v>1</v>
      </c>
      <c r="O14" s="68"/>
      <c r="P14" s="68"/>
      <c r="Q14" s="68"/>
      <c r="R14" s="82"/>
      <c r="S14" s="81">
        <v>1</v>
      </c>
      <c r="T14" s="68"/>
      <c r="U14" s="68"/>
      <c r="V14" s="68"/>
      <c r="W14" s="68"/>
      <c r="X14" s="82"/>
      <c r="Y14" s="81">
        <v>1</v>
      </c>
      <c r="Z14" s="68"/>
      <c r="AA14" s="70">
        <v>1</v>
      </c>
      <c r="AB14" s="68"/>
      <c r="AC14" s="68"/>
      <c r="AD14" s="79"/>
      <c r="AE14" s="74" t="s">
        <v>306</v>
      </c>
      <c r="AF14" s="15" t="s">
        <v>307</v>
      </c>
    </row>
    <row r="15" spans="2:32" ht="137.25" customHeight="1">
      <c r="B15" s="278"/>
      <c r="C15" s="93" t="s">
        <v>308</v>
      </c>
      <c r="D15" s="67"/>
      <c r="E15" s="12" t="s">
        <v>33</v>
      </c>
      <c r="F15" s="73" t="s">
        <v>33</v>
      </c>
      <c r="G15" s="78"/>
      <c r="H15" s="68"/>
      <c r="I15" s="72"/>
      <c r="J15" s="68"/>
      <c r="K15" s="69">
        <v>1</v>
      </c>
      <c r="L15" s="170">
        <v>1</v>
      </c>
      <c r="M15" s="81">
        <v>1</v>
      </c>
      <c r="N15" s="68">
        <v>1</v>
      </c>
      <c r="O15" s="69">
        <v>1</v>
      </c>
      <c r="P15" s="68">
        <v>1</v>
      </c>
      <c r="Q15" s="69">
        <v>1</v>
      </c>
      <c r="R15" s="82"/>
      <c r="S15" s="81">
        <v>1</v>
      </c>
      <c r="T15" s="68"/>
      <c r="U15" s="69">
        <v>1</v>
      </c>
      <c r="V15" s="68"/>
      <c r="W15" s="69">
        <v>1</v>
      </c>
      <c r="X15" s="82"/>
      <c r="Y15" s="81">
        <v>1</v>
      </c>
      <c r="Z15" s="68"/>
      <c r="AA15" s="69">
        <v>1</v>
      </c>
      <c r="AB15" s="68"/>
      <c r="AC15" s="69">
        <v>1</v>
      </c>
      <c r="AD15" s="79"/>
      <c r="AE15" s="74" t="s">
        <v>309</v>
      </c>
      <c r="AF15" s="15" t="s">
        <v>310</v>
      </c>
    </row>
    <row r="16" spans="2:32" ht="216.75" customHeight="1">
      <c r="B16" s="278"/>
      <c r="C16" s="92" t="s">
        <v>311</v>
      </c>
      <c r="D16" s="67"/>
      <c r="E16" s="12" t="s">
        <v>33</v>
      </c>
      <c r="F16" s="73" t="s">
        <v>33</v>
      </c>
      <c r="G16" s="78"/>
      <c r="H16" s="68"/>
      <c r="I16" s="68"/>
      <c r="J16" s="68"/>
      <c r="K16" s="69">
        <v>1</v>
      </c>
      <c r="L16" s="82">
        <v>1</v>
      </c>
      <c r="M16" s="78"/>
      <c r="N16" s="68"/>
      <c r="O16" s="72"/>
      <c r="P16" s="68"/>
      <c r="Q16" s="69">
        <v>1</v>
      </c>
      <c r="R16" s="82"/>
      <c r="S16" s="78"/>
      <c r="T16" s="68"/>
      <c r="U16" s="68"/>
      <c r="V16" s="68"/>
      <c r="W16" s="69">
        <v>1</v>
      </c>
      <c r="X16" s="82"/>
      <c r="Y16" s="78"/>
      <c r="Z16" s="68"/>
      <c r="AA16" s="68"/>
      <c r="AB16" s="72"/>
      <c r="AC16" s="69">
        <v>1</v>
      </c>
      <c r="AD16" s="79"/>
      <c r="AE16" s="74" t="s">
        <v>312</v>
      </c>
      <c r="AF16" s="15" t="s">
        <v>313</v>
      </c>
    </row>
    <row r="17" spans="2:32" ht="86.25" customHeight="1">
      <c r="B17" s="279"/>
      <c r="C17" s="94" t="s">
        <v>314</v>
      </c>
      <c r="D17" s="90"/>
      <c r="E17" s="17" t="s">
        <v>33</v>
      </c>
      <c r="F17" s="77" t="s">
        <v>33</v>
      </c>
      <c r="G17" s="99"/>
      <c r="H17" s="100"/>
      <c r="I17" s="100"/>
      <c r="J17" s="100"/>
      <c r="K17" s="100"/>
      <c r="L17" s="101"/>
      <c r="M17" s="102"/>
      <c r="N17" s="100"/>
      <c r="O17" s="103">
        <v>1</v>
      </c>
      <c r="P17" s="100"/>
      <c r="Q17" s="100"/>
      <c r="R17" s="101"/>
      <c r="S17" s="104">
        <v>1</v>
      </c>
      <c r="T17" s="100"/>
      <c r="U17" s="100"/>
      <c r="V17" s="100"/>
      <c r="W17" s="103">
        <v>1</v>
      </c>
      <c r="X17" s="101"/>
      <c r="Y17" s="105">
        <v>1</v>
      </c>
      <c r="Z17" s="100"/>
      <c r="AA17" s="100"/>
      <c r="AB17" s="100"/>
      <c r="AC17" s="100"/>
      <c r="AD17" s="106"/>
      <c r="AE17" s="76"/>
      <c r="AF17" s="15"/>
    </row>
    <row r="18" spans="2:32" ht="30.75" customHeight="1">
      <c r="B18" s="286" t="s">
        <v>129</v>
      </c>
      <c r="C18" s="287"/>
      <c r="D18" s="288"/>
      <c r="E18" s="288"/>
      <c r="F18" s="288"/>
      <c r="G18" s="107">
        <f>SUM(G11:G17)</f>
        <v>1</v>
      </c>
      <c r="H18" s="108">
        <f>SUM(H11:H17)</f>
        <v>1</v>
      </c>
      <c r="I18" s="108">
        <f>SUM(I11:I17)</f>
        <v>1</v>
      </c>
      <c r="J18" s="108">
        <f>SUM(J11:J17)</f>
        <v>1</v>
      </c>
      <c r="K18" s="108">
        <f>SUM(K11:K17)</f>
        <v>2</v>
      </c>
      <c r="L18" s="109">
        <f>SUM(L11:L17)</f>
        <v>2</v>
      </c>
      <c r="M18" s="107">
        <f>SUM(M11:M17)</f>
        <v>3</v>
      </c>
      <c r="N18" s="108">
        <f>SUM(N11:N17)</f>
        <v>3</v>
      </c>
      <c r="O18" s="108">
        <f>SUM(O11:O17)</f>
        <v>2</v>
      </c>
      <c r="P18" s="108">
        <f>SUM(P11:P17)</f>
        <v>1</v>
      </c>
      <c r="Q18" s="108">
        <f>SUM(Q11:Q17)</f>
        <v>3</v>
      </c>
      <c r="R18" s="109">
        <f>SUM(R11:R17)</f>
        <v>0</v>
      </c>
      <c r="S18" s="107">
        <f>SUM(S11:S17)</f>
        <v>4</v>
      </c>
      <c r="T18" s="108">
        <f>SUM(T11:T17)</f>
        <v>0</v>
      </c>
      <c r="U18" s="108">
        <f>SUM(U11:U17)</f>
        <v>1</v>
      </c>
      <c r="V18" s="108">
        <f>SUM(V11:V17)</f>
        <v>0</v>
      </c>
      <c r="W18" s="108">
        <f>SUM(W11:W17)</f>
        <v>3</v>
      </c>
      <c r="X18" s="109">
        <f>SUM(X11:X17)</f>
        <v>0</v>
      </c>
      <c r="Y18" s="107">
        <f>SUM(Y11:Y17)</f>
        <v>3</v>
      </c>
      <c r="Z18" s="108">
        <f>SUM(Z11:Z17)</f>
        <v>0</v>
      </c>
      <c r="AA18" s="108">
        <f>SUM(AA11:AA17)</f>
        <v>2</v>
      </c>
      <c r="AB18" s="108">
        <f>SUM(AB11:AB17)</f>
        <v>0</v>
      </c>
      <c r="AC18" s="108">
        <f>SUM(AC11:AC17)</f>
        <v>2</v>
      </c>
      <c r="AD18" s="110">
        <f>SUM(AD11:AD17)</f>
        <v>0</v>
      </c>
      <c r="AE18" s="19"/>
      <c r="AF18" s="23"/>
    </row>
    <row r="19" spans="2:32" ht="15.75" customHeight="1">
      <c r="B19" s="239" t="s">
        <v>130</v>
      </c>
      <c r="C19" s="240"/>
      <c r="D19" s="240"/>
      <c r="E19" s="240"/>
      <c r="F19" s="240"/>
      <c r="G19" s="275">
        <f>IFERROR(H18/G18,0)</f>
        <v>1</v>
      </c>
      <c r="H19" s="273"/>
      <c r="I19" s="273">
        <f t="shared" ref="I19" si="0">IFERROR(J18/I18,0)</f>
        <v>1</v>
      </c>
      <c r="J19" s="273"/>
      <c r="K19" s="273">
        <f t="shared" ref="K19" si="1">IFERROR(L18/K18,0)</f>
        <v>1</v>
      </c>
      <c r="L19" s="274"/>
      <c r="M19" s="275">
        <f t="shared" ref="M19" si="2">IFERROR(N18/M18,0)</f>
        <v>1</v>
      </c>
      <c r="N19" s="273"/>
      <c r="O19" s="273">
        <f t="shared" ref="O19" si="3">IFERROR(P18/O18,0)</f>
        <v>0.5</v>
      </c>
      <c r="P19" s="273"/>
      <c r="Q19" s="273">
        <f t="shared" ref="Q19" si="4">IFERROR(R18/Q18,0)</f>
        <v>0</v>
      </c>
      <c r="R19" s="274"/>
      <c r="S19" s="275">
        <f t="shared" ref="S19" si="5">IFERROR(T18/S18,0)</f>
        <v>0</v>
      </c>
      <c r="T19" s="273"/>
      <c r="U19" s="273">
        <f t="shared" ref="U19" si="6">IFERROR(V18/U18,0)</f>
        <v>0</v>
      </c>
      <c r="V19" s="273"/>
      <c r="W19" s="273">
        <f t="shared" ref="W19" si="7">IFERROR(X18/W18,0)</f>
        <v>0</v>
      </c>
      <c r="X19" s="274"/>
      <c r="Y19" s="275">
        <f t="shared" ref="Y19" si="8">IFERROR(Z18/Y18,0)</f>
        <v>0</v>
      </c>
      <c r="Z19" s="273"/>
      <c r="AA19" s="273">
        <f t="shared" ref="AA19" si="9">IFERROR(AB18/AA18,0)</f>
        <v>0</v>
      </c>
      <c r="AB19" s="273"/>
      <c r="AC19" s="273">
        <f t="shared" ref="AC19" si="10">IFERROR(AD18/AC18,0)</f>
        <v>0</v>
      </c>
      <c r="AD19" s="289"/>
    </row>
    <row r="22" spans="2:32">
      <c r="G22" t="s">
        <v>138</v>
      </c>
      <c r="L22">
        <f>+H18+J18+L18+N18+P18+R18+T18+V18+X18+Z18+AB18+AD18</f>
        <v>8</v>
      </c>
    </row>
    <row r="23" spans="2:32">
      <c r="G23" t="s">
        <v>139</v>
      </c>
      <c r="L23">
        <f>+G18+I18+K18+M18+O18+Q18+S18+U18+W18+Y18+AA18+AC18</f>
        <v>27</v>
      </c>
    </row>
    <row r="24" spans="2:32">
      <c r="G24" t="s">
        <v>140</v>
      </c>
      <c r="L24" s="55">
        <f>IFERROR(L22/L23,0)</f>
        <v>0.29629629629629628</v>
      </c>
    </row>
    <row r="28" spans="2:32">
      <c r="C28" t="s">
        <v>141</v>
      </c>
    </row>
  </sheetData>
  <autoFilter ref="B10:AF19" xr:uid="{6BE43299-B043-43C9-AD83-308080A831CE}"/>
  <mergeCells count="42">
    <mergeCell ref="B7:AF7"/>
    <mergeCell ref="B1:AD1"/>
    <mergeCell ref="AE1:AF3"/>
    <mergeCell ref="B2:AD2"/>
    <mergeCell ref="B3:AD3"/>
    <mergeCell ref="B6:AF6"/>
    <mergeCell ref="Y8:AD8"/>
    <mergeCell ref="AE8:AE10"/>
    <mergeCell ref="AF8:AF10"/>
    <mergeCell ref="G9:H9"/>
    <mergeCell ref="I9:J9"/>
    <mergeCell ref="K9:L9"/>
    <mergeCell ref="M9:N9"/>
    <mergeCell ref="O9:P9"/>
    <mergeCell ref="Q9:R9"/>
    <mergeCell ref="S9:T9"/>
    <mergeCell ref="G8:L8"/>
    <mergeCell ref="M8:R8"/>
    <mergeCell ref="S8:X8"/>
    <mergeCell ref="U9:V9"/>
    <mergeCell ref="W9:X9"/>
    <mergeCell ref="M19:N19"/>
    <mergeCell ref="Y9:Z9"/>
    <mergeCell ref="AA9:AB9"/>
    <mergeCell ref="AC9:AD9"/>
    <mergeCell ref="B11:B17"/>
    <mergeCell ref="B8:B10"/>
    <mergeCell ref="C8:C10"/>
    <mergeCell ref="D8:F9"/>
    <mergeCell ref="B18:F18"/>
    <mergeCell ref="B19:F19"/>
    <mergeCell ref="G19:H19"/>
    <mergeCell ref="I19:J19"/>
    <mergeCell ref="K19:L19"/>
    <mergeCell ref="AA19:AB19"/>
    <mergeCell ref="AC19:AD19"/>
    <mergeCell ref="O19:P19"/>
    <mergeCell ref="Q19:R19"/>
    <mergeCell ref="S19:T19"/>
    <mergeCell ref="U19:V19"/>
    <mergeCell ref="W19:X19"/>
    <mergeCell ref="Y19:Z19"/>
  </mergeCells>
  <conditionalFormatting sqref="G11:G17">
    <cfRule type="cellIs" dxfId="34" priority="23" operator="equal">
      <formula>1</formula>
    </cfRule>
  </conditionalFormatting>
  <conditionalFormatting sqref="G12:G17 I12:I17 K12:K17">
    <cfRule type="cellIs" dxfId="33" priority="36" operator="equal">
      <formula>1</formula>
    </cfRule>
  </conditionalFormatting>
  <conditionalFormatting sqref="G11:L11">
    <cfRule type="cellIs" dxfId="32" priority="35" operator="equal">
      <formula>1</formula>
    </cfRule>
  </conditionalFormatting>
  <conditionalFormatting sqref="G11:AD17">
    <cfRule type="cellIs" dxfId="31" priority="25" operator="equal">
      <formula>1</formula>
    </cfRule>
    <cfRule type="cellIs" dxfId="30" priority="24" operator="equal">
      <formula>1</formula>
    </cfRule>
  </conditionalFormatting>
  <conditionalFormatting sqref="I11:I17">
    <cfRule type="cellIs" dxfId="29" priority="22" operator="equal">
      <formula>1</formula>
    </cfRule>
  </conditionalFormatting>
  <conditionalFormatting sqref="K11">
    <cfRule type="cellIs" dxfId="28" priority="2" operator="equal">
      <formula>1</formula>
    </cfRule>
  </conditionalFormatting>
  <conditionalFormatting sqref="K11:K17">
    <cfRule type="cellIs" dxfId="27" priority="1" operator="equal">
      <formula>1</formula>
    </cfRule>
  </conditionalFormatting>
  <conditionalFormatting sqref="M11:M17">
    <cfRule type="cellIs" dxfId="26" priority="19" operator="equal">
      <formula>1</formula>
    </cfRule>
    <cfRule type="cellIs" dxfId="25" priority="20" operator="equal">
      <formula>1</formula>
    </cfRule>
  </conditionalFormatting>
  <conditionalFormatting sqref="N11">
    <cfRule type="cellIs" dxfId="24" priority="34" operator="equal">
      <formula>1</formula>
    </cfRule>
  </conditionalFormatting>
  <conditionalFormatting sqref="O11:O17">
    <cfRule type="cellIs" dxfId="23" priority="17" operator="equal">
      <formula>1</formula>
    </cfRule>
    <cfRule type="cellIs" dxfId="22" priority="18" operator="equal">
      <formula>1</formula>
    </cfRule>
  </conditionalFormatting>
  <conditionalFormatting sqref="P11">
    <cfRule type="cellIs" dxfId="21" priority="33" operator="equal">
      <formula>1</formula>
    </cfRule>
  </conditionalFormatting>
  <conditionalFormatting sqref="Q11:Q17">
    <cfRule type="cellIs" dxfId="20" priority="16" operator="equal">
      <formula>1</formula>
    </cfRule>
    <cfRule type="cellIs" dxfId="19" priority="15" operator="equal">
      <formula>1</formula>
    </cfRule>
  </conditionalFormatting>
  <conditionalFormatting sqref="R11">
    <cfRule type="cellIs" dxfId="18" priority="32" operator="equal">
      <formula>1</formula>
    </cfRule>
  </conditionalFormatting>
  <conditionalFormatting sqref="S11:S17">
    <cfRule type="cellIs" dxfId="17" priority="14" operator="equal">
      <formula>1</formula>
    </cfRule>
    <cfRule type="cellIs" dxfId="16" priority="13" operator="equal">
      <formula>1</formula>
    </cfRule>
  </conditionalFormatting>
  <conditionalFormatting sqref="T11">
    <cfRule type="cellIs" dxfId="15" priority="31" operator="equal">
      <formula>1</formula>
    </cfRule>
  </conditionalFormatting>
  <conditionalFormatting sqref="U11:U17">
    <cfRule type="cellIs" dxfId="14" priority="11" operator="equal">
      <formula>1</formula>
    </cfRule>
    <cfRule type="cellIs" dxfId="13" priority="12" operator="equal">
      <formula>1</formula>
    </cfRule>
  </conditionalFormatting>
  <conditionalFormatting sqref="V11">
    <cfRule type="cellIs" dxfId="12" priority="30" operator="equal">
      <formula>1</formula>
    </cfRule>
  </conditionalFormatting>
  <conditionalFormatting sqref="W11:W17">
    <cfRule type="cellIs" dxfId="11" priority="9" operator="equal">
      <formula>1</formula>
    </cfRule>
    <cfRule type="cellIs" dxfId="10" priority="10" operator="equal">
      <formula>1</formula>
    </cfRule>
  </conditionalFormatting>
  <conditionalFormatting sqref="X11">
    <cfRule type="cellIs" dxfId="9" priority="29" operator="equal">
      <formula>1</formula>
    </cfRule>
  </conditionalFormatting>
  <conditionalFormatting sqref="Y11:Y17">
    <cfRule type="cellIs" dxfId="8" priority="7" operator="equal">
      <formula>1</formula>
    </cfRule>
    <cfRule type="cellIs" dxfId="7" priority="8" operator="equal">
      <formula>1</formula>
    </cfRule>
  </conditionalFormatting>
  <conditionalFormatting sqref="Z11">
    <cfRule type="cellIs" dxfId="6" priority="28" operator="equal">
      <formula>1</formula>
    </cfRule>
  </conditionalFormatting>
  <conditionalFormatting sqref="AA11:AA17">
    <cfRule type="cellIs" dxfId="5" priority="5" operator="equal">
      <formula>1</formula>
    </cfRule>
    <cfRule type="cellIs" dxfId="4" priority="6" operator="equal">
      <formula>1</formula>
    </cfRule>
  </conditionalFormatting>
  <conditionalFormatting sqref="AB11">
    <cfRule type="cellIs" dxfId="3" priority="27" operator="equal">
      <formula>1</formula>
    </cfRule>
  </conditionalFormatting>
  <conditionalFormatting sqref="AC11:AC17">
    <cfRule type="cellIs" dxfId="2" priority="3" operator="equal">
      <formula>1</formula>
    </cfRule>
    <cfRule type="cellIs" dxfId="1" priority="4" operator="equal">
      <formula>1</formula>
    </cfRule>
  </conditionalFormatting>
  <conditionalFormatting sqref="AD11">
    <cfRule type="cellIs" dxfId="0" priority="26" operator="equal">
      <formula>1</formula>
    </cfRule>
  </conditionalFormatting>
  <printOptions horizontalCentered="1"/>
  <pageMargins left="0.7" right="0.7" top="0.75" bottom="0.75" header="0.3" footer="0.3"/>
  <pageSetup fitToHeight="0" orientation="landscape"/>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1414-2C5C-485C-8820-A1426E0DC9BC}">
  <sheetPr>
    <pageSetUpPr fitToPage="1"/>
  </sheetPr>
  <dimension ref="B1:AF145"/>
  <sheetViews>
    <sheetView topLeftCell="C1" workbookViewId="0">
      <selection activeCell="C106" sqref="C106:F109"/>
    </sheetView>
  </sheetViews>
  <sheetFormatPr defaultColWidth="11.42578125" defaultRowHeight="15"/>
  <cols>
    <col min="1" max="1" width="5" customWidth="1"/>
    <col min="2" max="2" width="22.7109375" customWidth="1"/>
    <col min="3" max="3" width="15" customWidth="1"/>
    <col min="4" max="4" width="15.140625" customWidth="1"/>
    <col min="5" max="5" width="13.7109375" customWidth="1"/>
  </cols>
  <sheetData>
    <row r="1" spans="2:32" ht="22.5" customHeight="1">
      <c r="B1" s="175" t="s">
        <v>0</v>
      </c>
      <c r="C1" s="176"/>
      <c r="D1" s="176"/>
      <c r="E1" s="176"/>
      <c r="F1" s="176"/>
      <c r="G1" s="176"/>
      <c r="H1" s="176"/>
      <c r="I1" s="176"/>
      <c r="J1" s="176"/>
      <c r="K1" s="176"/>
      <c r="L1" s="177"/>
      <c r="M1" s="175"/>
      <c r="N1" s="176"/>
      <c r="O1" s="177"/>
      <c r="P1" s="52"/>
      <c r="Q1" s="52"/>
      <c r="R1" s="52"/>
      <c r="S1" s="52"/>
      <c r="T1" s="52"/>
      <c r="U1" s="52"/>
      <c r="V1" s="52"/>
      <c r="W1" s="52"/>
      <c r="X1" s="52"/>
      <c r="Y1" s="52"/>
      <c r="Z1" s="52"/>
      <c r="AA1" s="52"/>
      <c r="AB1" s="52"/>
      <c r="AC1" s="52"/>
      <c r="AD1" s="52"/>
      <c r="AE1" s="53"/>
      <c r="AF1" s="53"/>
    </row>
    <row r="2" spans="2:32" ht="21" customHeight="1">
      <c r="B2" s="178" t="s">
        <v>1</v>
      </c>
      <c r="C2" s="179"/>
      <c r="D2" s="179"/>
      <c r="E2" s="179"/>
      <c r="F2" s="179"/>
      <c r="G2" s="179"/>
      <c r="H2" s="179"/>
      <c r="I2" s="179"/>
      <c r="J2" s="179"/>
      <c r="K2" s="179"/>
      <c r="L2" s="180"/>
      <c r="M2" s="178"/>
      <c r="N2" s="179"/>
      <c r="O2" s="180"/>
      <c r="P2" s="52"/>
      <c r="Q2" s="52"/>
      <c r="R2" s="52"/>
      <c r="S2" s="52"/>
      <c r="T2" s="52"/>
      <c r="U2" s="52"/>
      <c r="V2" s="52"/>
      <c r="W2" s="52"/>
      <c r="X2" s="52"/>
      <c r="Y2" s="52"/>
      <c r="Z2" s="52"/>
      <c r="AA2" s="52"/>
      <c r="AB2" s="52"/>
      <c r="AC2" s="52"/>
      <c r="AD2" s="52"/>
      <c r="AE2" s="53"/>
      <c r="AF2" s="53"/>
    </row>
    <row r="3" spans="2:32" ht="22.5" customHeight="1" thickBot="1">
      <c r="B3" s="181" t="s">
        <v>2</v>
      </c>
      <c r="C3" s="182"/>
      <c r="D3" s="182"/>
      <c r="E3" s="182"/>
      <c r="F3" s="182"/>
      <c r="G3" s="182"/>
      <c r="H3" s="182"/>
      <c r="I3" s="182"/>
      <c r="J3" s="182"/>
      <c r="K3" s="182"/>
      <c r="L3" s="183"/>
      <c r="M3" s="181"/>
      <c r="N3" s="182"/>
      <c r="O3" s="183"/>
      <c r="P3" s="52"/>
      <c r="Q3" s="52"/>
      <c r="R3" s="52"/>
      <c r="S3" s="52"/>
      <c r="T3" s="52"/>
      <c r="U3" s="52"/>
      <c r="V3" s="52"/>
      <c r="W3" s="52"/>
      <c r="X3" s="52"/>
      <c r="Y3" s="52"/>
      <c r="Z3" s="52"/>
      <c r="AA3" s="52"/>
      <c r="AB3" s="52"/>
      <c r="AC3" s="52"/>
      <c r="AD3" s="52"/>
      <c r="AE3" s="53"/>
      <c r="AF3" s="53"/>
    </row>
    <row r="6" spans="2:32">
      <c r="B6" s="48" t="s">
        <v>315</v>
      </c>
      <c r="C6" s="49" t="s">
        <v>316</v>
      </c>
      <c r="D6" s="49" t="s">
        <v>317</v>
      </c>
      <c r="E6" s="49" t="s">
        <v>318</v>
      </c>
      <c r="F6" s="49" t="s">
        <v>319</v>
      </c>
      <c r="G6" s="49" t="s">
        <v>320</v>
      </c>
      <c r="H6" s="49" t="s">
        <v>321</v>
      </c>
      <c r="I6" s="49" t="s">
        <v>322</v>
      </c>
      <c r="J6" s="49" t="s">
        <v>323</v>
      </c>
      <c r="K6" s="49" t="s">
        <v>324</v>
      </c>
      <c r="L6" s="49" t="s">
        <v>325</v>
      </c>
      <c r="M6" s="49" t="s">
        <v>326</v>
      </c>
      <c r="N6" s="49" t="s">
        <v>327</v>
      </c>
      <c r="O6" s="49" t="s">
        <v>328</v>
      </c>
    </row>
    <row r="7" spans="2:32" ht="30">
      <c r="B7" s="51" t="s">
        <v>139</v>
      </c>
      <c r="C7" s="49">
        <f>+'H Y S'!G58+'MP-MT'!I33+'CAPA Y SEN'!G69</f>
        <v>11</v>
      </c>
      <c r="D7" s="49">
        <f>+'H Y S'!I58+'MP-MT'!K33+'CAPA Y SEN'!I69</f>
        <v>16</v>
      </c>
      <c r="E7" s="49">
        <f>+'H Y S'!K58+'MP-MT'!M33+'CAPA Y SEN'!K69</f>
        <v>33</v>
      </c>
      <c r="F7" s="49">
        <f>+'H Y S'!M58+'MP-MT'!O33+'CAPA Y SEN'!M69</f>
        <v>27</v>
      </c>
      <c r="G7" s="49">
        <f>+'H Y S'!O58+'MP-MT'!Q33+'CAPA Y SEN'!O69</f>
        <v>31</v>
      </c>
      <c r="H7" s="49">
        <f>+'H Y S'!Q58+'MP-MT'!S33+'CAPA Y SEN'!Q69</f>
        <v>35</v>
      </c>
      <c r="I7" s="49">
        <f>+'H Y S'!S58+'MP-MT'!U33+'CAPA Y SEN'!S69</f>
        <v>34</v>
      </c>
      <c r="J7" s="49">
        <f>+'H Y S'!U58+'MP-MT'!W33+'CAPA Y SEN'!U69</f>
        <v>25</v>
      </c>
      <c r="K7" s="49">
        <f>+'H Y S'!W58+'MP-MT'!Y33+'CAPA Y SEN'!W69</f>
        <v>37</v>
      </c>
      <c r="L7" s="49">
        <f>+'H Y S'!Y58+'MP-MT'!AA33+'CAPA Y SEN'!Y69</f>
        <v>23</v>
      </c>
      <c r="M7" s="49">
        <f>'H Y S'!AA58+'MP-MT'!AC33+'CAPA Y SEN'!AA69</f>
        <v>22</v>
      </c>
      <c r="N7" s="49">
        <f>+'H Y S'!AC58+'MP-MT'!AE33+'CAPA Y SEN'!AC69</f>
        <v>20</v>
      </c>
      <c r="O7" s="49">
        <f>SUM(C7:N7)</f>
        <v>314</v>
      </c>
    </row>
    <row r="8" spans="2:32">
      <c r="B8" s="51" t="s">
        <v>329</v>
      </c>
      <c r="C8" s="49">
        <f>+'H Y S'!H58+'MP-MT'!J33+'CAPA Y SEN'!H69</f>
        <v>11</v>
      </c>
      <c r="D8" s="49">
        <f>+'H Y S'!J58+'MP-MT'!L33+'CAPA Y SEN'!J69</f>
        <v>15</v>
      </c>
      <c r="E8" s="49">
        <f>+'H Y S'!L58+'MP-MT'!N33+'CAPA Y SEN'!L69</f>
        <v>33</v>
      </c>
      <c r="F8" s="49">
        <f>+'H Y S'!N58+'MP-MT'!P33+'CAPA Y SEN'!N69</f>
        <v>26</v>
      </c>
      <c r="G8" s="49">
        <f>+'H Y S'!P58+'MP-MT'!R33+'CAPA Y SEN'!P69</f>
        <v>6</v>
      </c>
      <c r="H8" s="49">
        <f>+'H Y S'!R58+'MP-MT'!T33+'CAPA Y SEN'!R69</f>
        <v>0</v>
      </c>
      <c r="I8" s="49">
        <f>+'H Y S'!T58+'MP-MT'!V33+'CAPA Y SEN'!T69</f>
        <v>0</v>
      </c>
      <c r="J8" s="49">
        <f>+'H Y S'!V58+'MP-MT'!X33+'CAPA Y SEN'!V69</f>
        <v>0</v>
      </c>
      <c r="K8" s="49">
        <f>+'H Y S'!X58+'MP-MT'!Z33+'CAPA Y SEN'!X69</f>
        <v>0</v>
      </c>
      <c r="L8" s="49">
        <f>+'H Y S'!Z58+'MP-MT'!AB33+'CAPA Y SEN'!Z69</f>
        <v>0</v>
      </c>
      <c r="M8" s="49">
        <f>+'H Y S'!AB58+'MP-MT'!AD33+'CAPA Y SEN'!AB69</f>
        <v>0</v>
      </c>
      <c r="N8" s="49">
        <f>+'H Y S'!AD58+'MP-MT'!AF33+'CAPA Y SEN'!AD69</f>
        <v>0</v>
      </c>
      <c r="O8" s="49">
        <f>SUM(C8:N8)</f>
        <v>91</v>
      </c>
    </row>
    <row r="9" spans="2:32" ht="30">
      <c r="B9" s="51" t="s">
        <v>330</v>
      </c>
      <c r="C9" s="50">
        <f>(+C8/C7)</f>
        <v>1</v>
      </c>
      <c r="D9" s="50">
        <f>(+D8/D7)</f>
        <v>0.9375</v>
      </c>
      <c r="E9" s="50">
        <f t="shared" ref="E9:N9" si="0">(+E8/E7)</f>
        <v>1</v>
      </c>
      <c r="F9" s="50">
        <f t="shared" si="0"/>
        <v>0.96296296296296291</v>
      </c>
      <c r="G9" s="50">
        <f t="shared" si="0"/>
        <v>0.19354838709677419</v>
      </c>
      <c r="H9" s="50">
        <f t="shared" si="0"/>
        <v>0</v>
      </c>
      <c r="I9" s="50">
        <f t="shared" si="0"/>
        <v>0</v>
      </c>
      <c r="J9" s="50">
        <f t="shared" si="0"/>
        <v>0</v>
      </c>
      <c r="K9" s="50">
        <f t="shared" si="0"/>
        <v>0</v>
      </c>
      <c r="L9" s="50">
        <f t="shared" si="0"/>
        <v>0</v>
      </c>
      <c r="M9" s="50">
        <f t="shared" si="0"/>
        <v>0</v>
      </c>
      <c r="N9" s="50">
        <f t="shared" si="0"/>
        <v>0</v>
      </c>
      <c r="O9" s="50">
        <f>(+O8/O7)</f>
        <v>0.28980891719745222</v>
      </c>
    </row>
    <row r="51" spans="2:6">
      <c r="B51" s="61" t="s">
        <v>331</v>
      </c>
      <c r="C51" s="48" t="s">
        <v>332</v>
      </c>
      <c r="D51" s="48" t="s">
        <v>333</v>
      </c>
      <c r="E51" s="62">
        <v>0.2</v>
      </c>
      <c r="F51" s="55"/>
    </row>
    <row r="52" spans="2:6">
      <c r="C52" s="48"/>
      <c r="D52" s="48" t="s">
        <v>334</v>
      </c>
      <c r="E52" s="62">
        <f>(C8+D8+E8)/O7</f>
        <v>0.18789808917197454</v>
      </c>
    </row>
    <row r="53" spans="2:6">
      <c r="C53" s="48" t="s">
        <v>335</v>
      </c>
      <c r="D53" s="48" t="s">
        <v>333</v>
      </c>
      <c r="E53" s="62">
        <v>0.4</v>
      </c>
    </row>
    <row r="54" spans="2:6">
      <c r="C54" s="48"/>
      <c r="D54" s="48" t="s">
        <v>334</v>
      </c>
      <c r="E54" s="62">
        <f>(C8+D8+E8+F8+G8+H8)/O7</f>
        <v>0.28980891719745222</v>
      </c>
    </row>
    <row r="55" spans="2:6">
      <c r="C55" s="48" t="s">
        <v>336</v>
      </c>
      <c r="D55" s="48" t="s">
        <v>333</v>
      </c>
      <c r="E55" s="62">
        <v>0.6</v>
      </c>
    </row>
    <row r="56" spans="2:6">
      <c r="C56" s="48"/>
      <c r="D56" s="48" t="s">
        <v>334</v>
      </c>
      <c r="E56" s="62">
        <f>(C8+D8+E8+F8+G8+H8+I8+J8+K8)/O7</f>
        <v>0.28980891719745222</v>
      </c>
    </row>
    <row r="57" spans="2:6">
      <c r="C57" s="48" t="s">
        <v>337</v>
      </c>
      <c r="D57" s="48" t="s">
        <v>333</v>
      </c>
      <c r="E57" s="62">
        <v>0.9</v>
      </c>
    </row>
    <row r="58" spans="2:6">
      <c r="C58" s="48"/>
      <c r="D58" s="48" t="s">
        <v>334</v>
      </c>
      <c r="E58" s="62">
        <f>(C8+D8+E8+F8+G8+H8+I8+J8+K8+L8+M8+N8)/O7</f>
        <v>0.28980891719745222</v>
      </c>
    </row>
    <row r="68" spans="2:5">
      <c r="B68" t="s">
        <v>338</v>
      </c>
    </row>
    <row r="70" spans="2:5" ht="30">
      <c r="B70" s="56" t="s">
        <v>339</v>
      </c>
      <c r="C70" s="57" t="s">
        <v>340</v>
      </c>
      <c r="D70" s="57" t="s">
        <v>329</v>
      </c>
      <c r="E70" s="56" t="s">
        <v>341</v>
      </c>
    </row>
    <row r="71" spans="2:5">
      <c r="B71" s="48" t="s">
        <v>342</v>
      </c>
      <c r="C71" s="49">
        <f>'H Y S'!L69</f>
        <v>131</v>
      </c>
      <c r="D71" s="49">
        <f>'H Y S'!L68</f>
        <v>36</v>
      </c>
      <c r="E71" s="50">
        <f>'H Y S'!L70</f>
        <v>0.27480916030534353</v>
      </c>
    </row>
    <row r="72" spans="2:5">
      <c r="B72" s="48" t="s">
        <v>343</v>
      </c>
      <c r="C72" s="49">
        <f>+'MP-MT'!N38</f>
        <v>100</v>
      </c>
      <c r="D72" s="49">
        <f>+'MP-MT'!N37</f>
        <v>30</v>
      </c>
      <c r="E72" s="50">
        <f>'MP-MT'!N39</f>
        <v>0.3</v>
      </c>
    </row>
    <row r="73" spans="2:5">
      <c r="B73" s="48" t="s">
        <v>344</v>
      </c>
      <c r="C73" s="49">
        <f>+'CAPA Y SEN'!L74</f>
        <v>83</v>
      </c>
      <c r="D73" s="49">
        <f>+'CAPA Y SEN'!L73</f>
        <v>25</v>
      </c>
      <c r="E73" s="50">
        <f>'CAPA Y SEN'!L75</f>
        <v>0.30120481927710846</v>
      </c>
    </row>
    <row r="74" spans="2:5">
      <c r="B74" s="164" t="s">
        <v>345</v>
      </c>
      <c r="C74" s="165">
        <f>COMUNICACIONES!L23</f>
        <v>27</v>
      </c>
      <c r="D74" s="165">
        <f>COMUNICACIONES!L22</f>
        <v>8</v>
      </c>
      <c r="E74" s="166">
        <f>COMUNICACIONES!L24</f>
        <v>0.29629629629629628</v>
      </c>
    </row>
    <row r="75" spans="2:5">
      <c r="B75" s="163" t="s">
        <v>346</v>
      </c>
      <c r="C75" s="167">
        <f>SUM(C71:C74)</f>
        <v>341</v>
      </c>
      <c r="D75" s="167">
        <f>SUM(D71:D74)</f>
        <v>99</v>
      </c>
      <c r="E75" s="168">
        <f>O9</f>
        <v>0.28980891719745222</v>
      </c>
    </row>
    <row r="102" spans="2:15">
      <c r="B102" s="300" t="s">
        <v>347</v>
      </c>
      <c r="C102" s="300"/>
      <c r="D102" s="300"/>
      <c r="E102" s="300"/>
      <c r="F102" s="300"/>
      <c r="G102" s="300"/>
      <c r="H102" s="300"/>
      <c r="I102" s="300"/>
      <c r="J102" s="300"/>
      <c r="K102" s="300"/>
      <c r="L102" s="300"/>
      <c r="M102" s="300"/>
      <c r="N102" s="300"/>
      <c r="O102" s="300"/>
    </row>
    <row r="103" spans="2:15">
      <c r="B103" s="300"/>
      <c r="C103" s="300"/>
      <c r="D103" s="300"/>
      <c r="E103" s="300"/>
      <c r="F103" s="300"/>
      <c r="G103" s="300"/>
      <c r="H103" s="300"/>
      <c r="I103" s="300"/>
      <c r="J103" s="300"/>
      <c r="K103" s="300"/>
      <c r="L103" s="300"/>
      <c r="M103" s="300"/>
      <c r="N103" s="300"/>
      <c r="O103" s="300"/>
    </row>
    <row r="106" spans="2:15">
      <c r="B106" s="48" t="s">
        <v>315</v>
      </c>
      <c r="C106" s="49" t="s">
        <v>316</v>
      </c>
      <c r="D106" s="49" t="s">
        <v>317</v>
      </c>
      <c r="E106" s="49" t="s">
        <v>318</v>
      </c>
      <c r="F106" s="49" t="s">
        <v>319</v>
      </c>
      <c r="G106" s="49" t="s">
        <v>320</v>
      </c>
      <c r="H106" s="49" t="s">
        <v>321</v>
      </c>
      <c r="I106" s="49" t="s">
        <v>322</v>
      </c>
      <c r="J106" s="49" t="s">
        <v>323</v>
      </c>
      <c r="K106" s="49" t="s">
        <v>324</v>
      </c>
      <c r="L106" s="49" t="s">
        <v>325</v>
      </c>
      <c r="M106" s="49" t="s">
        <v>326</v>
      </c>
      <c r="N106" s="49" t="s">
        <v>327</v>
      </c>
      <c r="O106" s="49" t="s">
        <v>328</v>
      </c>
    </row>
    <row r="107" spans="2:15">
      <c r="B107" s="51" t="s">
        <v>139</v>
      </c>
      <c r="C107" s="49">
        <f>COMUNICACIONES!G18</f>
        <v>1</v>
      </c>
      <c r="D107" s="49">
        <f>COMUNICACIONES!I18</f>
        <v>1</v>
      </c>
      <c r="E107" s="49">
        <f>COMUNICACIONES!K18</f>
        <v>2</v>
      </c>
      <c r="F107" s="49">
        <f>COMUNICACIONES!M18</f>
        <v>3</v>
      </c>
      <c r="G107" s="49">
        <f>COMUNICACIONES!O18</f>
        <v>2</v>
      </c>
      <c r="H107" s="49">
        <f>COMUNICACIONES!Q18</f>
        <v>3</v>
      </c>
      <c r="I107" s="49">
        <f>COMUNICACIONES!S18</f>
        <v>4</v>
      </c>
      <c r="J107" s="49">
        <f>COMUNICACIONES!U18</f>
        <v>1</v>
      </c>
      <c r="K107" s="49">
        <f>COMUNICACIONES!W18</f>
        <v>3</v>
      </c>
      <c r="L107" s="49">
        <f>COMUNICACIONES!Y18</f>
        <v>3</v>
      </c>
      <c r="M107" s="49">
        <f>COMUNICACIONES!AA18</f>
        <v>2</v>
      </c>
      <c r="N107" s="49">
        <f>COMUNICACIONES!AC18</f>
        <v>2</v>
      </c>
      <c r="O107" s="49">
        <f>SUM(C107:N107)</f>
        <v>27</v>
      </c>
    </row>
    <row r="108" spans="2:15">
      <c r="B108" s="51" t="s">
        <v>329</v>
      </c>
      <c r="C108" s="49">
        <f>COMUNICACIONES!H18</f>
        <v>1</v>
      </c>
      <c r="D108" s="49">
        <f>COMUNICACIONES!J18</f>
        <v>1</v>
      </c>
      <c r="E108" s="49">
        <f>COMUNICACIONES!L18</f>
        <v>2</v>
      </c>
      <c r="F108" s="49">
        <f>COMUNICACIONES!N18</f>
        <v>3</v>
      </c>
      <c r="G108" s="49">
        <f>COMUNICACIONES!P18</f>
        <v>1</v>
      </c>
      <c r="H108" s="49">
        <f>COMUNICACIONES!R18</f>
        <v>0</v>
      </c>
      <c r="I108" s="49">
        <f>COMUNICACIONES!T18</f>
        <v>0</v>
      </c>
      <c r="J108" s="49">
        <f>COMUNICACIONES!V18</f>
        <v>0</v>
      </c>
      <c r="K108" s="49">
        <f>COMUNICACIONES!X18</f>
        <v>0</v>
      </c>
      <c r="L108" s="49">
        <f>COMUNICACIONES!Z18</f>
        <v>0</v>
      </c>
      <c r="M108" s="49">
        <f>COMUNICACIONES!AB18</f>
        <v>0</v>
      </c>
      <c r="N108" s="49">
        <f>COMUNICACIONES!AD18</f>
        <v>0</v>
      </c>
      <c r="O108" s="49">
        <f>SUM(C108:N108)</f>
        <v>8</v>
      </c>
    </row>
    <row r="109" spans="2:15" ht="30.75">
      <c r="B109" s="51" t="s">
        <v>330</v>
      </c>
      <c r="C109" s="50">
        <f>(+C108/C107)</f>
        <v>1</v>
      </c>
      <c r="D109" s="50">
        <f>(+D108/D107)</f>
        <v>1</v>
      </c>
      <c r="E109" s="50">
        <f t="shared" ref="E109:N109" si="1">(+E108/E107)</f>
        <v>1</v>
      </c>
      <c r="F109" s="50">
        <f t="shared" si="1"/>
        <v>1</v>
      </c>
      <c r="G109" s="50">
        <f t="shared" si="1"/>
        <v>0.5</v>
      </c>
      <c r="H109" s="50">
        <f t="shared" si="1"/>
        <v>0</v>
      </c>
      <c r="I109" s="50">
        <f t="shared" si="1"/>
        <v>0</v>
      </c>
      <c r="J109" s="50">
        <f t="shared" si="1"/>
        <v>0</v>
      </c>
      <c r="K109" s="50">
        <f t="shared" si="1"/>
        <v>0</v>
      </c>
      <c r="L109" s="50">
        <f t="shared" si="1"/>
        <v>0</v>
      </c>
      <c r="M109" s="50">
        <f t="shared" si="1"/>
        <v>0</v>
      </c>
      <c r="N109" s="50">
        <f t="shared" si="1"/>
        <v>0</v>
      </c>
      <c r="O109" s="50">
        <f>(+O108/O107)</f>
        <v>0.29629629629629628</v>
      </c>
    </row>
    <row r="145" spans="2:2">
      <c r="B145" t="s">
        <v>141</v>
      </c>
    </row>
  </sheetData>
  <mergeCells count="5">
    <mergeCell ref="B1:L1"/>
    <mergeCell ref="B2:L2"/>
    <mergeCell ref="B3:L3"/>
    <mergeCell ref="M1:O3"/>
    <mergeCell ref="B102:O103"/>
  </mergeCells>
  <pageMargins left="0.7" right="0.7" top="0.75" bottom="0.75" header="0.3" footer="0.3"/>
  <pageSetup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Caliche</dc:creator>
  <cp:keywords/>
  <dc:description/>
  <cp:lastModifiedBy>Didier Arturo Hurtado Mosquera</cp:lastModifiedBy>
  <cp:revision/>
  <dcterms:created xsi:type="dcterms:W3CDTF">2023-01-23T19:25:27Z</dcterms:created>
  <dcterms:modified xsi:type="dcterms:W3CDTF">2024-05-21T18:01:46Z</dcterms:modified>
  <cp:category/>
  <cp:contentStatus/>
</cp:coreProperties>
</file>