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75" yWindow="16515" windowWidth="14850" windowHeight="1185"/>
  </bookViews>
  <sheets>
    <sheet name="Hoja1" sheetId="1" r:id="rId1"/>
  </sheets>
  <definedNames>
    <definedName name="_xlnm._FilterDatabase" localSheetId="0" hidden="1">Hoja1!$A$7:$AC$243</definedName>
    <definedName name="_xlnm.Print_Titles" localSheetId="0">Hoja1!$1:$7</definedName>
  </definedNames>
  <calcPr calcId="145621"/>
</workbook>
</file>

<file path=xl/calcChain.xml><?xml version="1.0" encoding="utf-8"?>
<calcChain xmlns="http://schemas.openxmlformats.org/spreadsheetml/2006/main">
  <c r="L235" i="1" l="1"/>
  <c r="I245" i="1"/>
  <c r="I247" i="1" s="1"/>
  <c r="L213" i="1" l="1"/>
  <c r="M218" i="1" l="1"/>
  <c r="M214" i="1" l="1"/>
  <c r="L204" i="1" l="1"/>
  <c r="L203" i="1" l="1"/>
  <c r="L202" i="1" l="1"/>
  <c r="L194" i="1" l="1"/>
  <c r="L90" i="1" l="1"/>
  <c r="L182" i="1" l="1"/>
  <c r="L181" i="1"/>
  <c r="L180" i="1"/>
  <c r="L179" i="1"/>
  <c r="L178" i="1"/>
  <c r="L177" i="1"/>
  <c r="L176" i="1"/>
  <c r="M175" i="1" l="1"/>
  <c r="L174" i="1"/>
  <c r="L165" i="1" l="1"/>
  <c r="L164" i="1"/>
  <c r="M87" i="1" l="1"/>
  <c r="M86" i="1"/>
  <c r="M85" i="1"/>
  <c r="L84" i="1"/>
  <c r="L158" i="1"/>
  <c r="L163" i="1"/>
  <c r="L162" i="1"/>
  <c r="L161" i="1"/>
  <c r="L160" i="1"/>
  <c r="L159" i="1"/>
  <c r="L157" i="1"/>
  <c r="L156" i="1"/>
  <c r="L155" i="1"/>
  <c r="L154" i="1"/>
  <c r="L153" i="1"/>
  <c r="L152" i="1"/>
  <c r="L151" i="1"/>
  <c r="M150" i="1" l="1"/>
  <c r="L149" i="1"/>
  <c r="L148" i="1"/>
  <c r="L147" i="1"/>
  <c r="M146" i="1"/>
  <c r="L142" i="1"/>
  <c r="L140" i="1"/>
  <c r="L125" i="1"/>
  <c r="L123" i="1"/>
  <c r="L137" i="1"/>
  <c r="M135" i="1" l="1"/>
  <c r="L134" i="1"/>
  <c r="L132" i="1"/>
  <c r="L131" i="1"/>
  <c r="L130" i="1"/>
  <c r="L129" i="1"/>
  <c r="L127" i="1"/>
  <c r="M126" i="1"/>
  <c r="L124" i="1"/>
  <c r="L122" i="1"/>
  <c r="L121" i="1"/>
  <c r="L120" i="1"/>
  <c r="L119" i="1"/>
  <c r="L118" i="1"/>
  <c r="M116" i="1"/>
  <c r="L113" i="1"/>
  <c r="L117" i="1"/>
  <c r="L114" i="1"/>
  <c r="M112" i="1"/>
  <c r="L111" i="1"/>
  <c r="L110" i="1"/>
  <c r="L109" i="1"/>
  <c r="L108" i="1"/>
  <c r="M107" i="1"/>
  <c r="L106" i="1"/>
  <c r="L105" i="1"/>
  <c r="L104" i="1"/>
  <c r="L103" i="1"/>
  <c r="L102" i="1"/>
  <c r="L83" i="1" l="1"/>
  <c r="L81" i="1"/>
  <c r="L80" i="1"/>
  <c r="L76" i="1"/>
  <c r="M74" i="1"/>
  <c r="L73" i="1" l="1"/>
  <c r="L72" i="1"/>
  <c r="L69" i="1"/>
  <c r="L68" i="1"/>
  <c r="L67" i="1"/>
  <c r="L66" i="1"/>
  <c r="L65" i="1"/>
  <c r="L64" i="1"/>
  <c r="L63" i="1"/>
  <c r="M62" i="1"/>
  <c r="L61" i="1"/>
  <c r="L60" i="1"/>
  <c r="L59" i="1"/>
  <c r="L58" i="1"/>
  <c r="L57" i="1"/>
  <c r="L56" i="1"/>
  <c r="L55" i="1"/>
  <c r="L54" i="1" l="1"/>
  <c r="L53" i="1"/>
  <c r="L52" i="1"/>
  <c r="L51" i="1"/>
  <c r="L50" i="1"/>
  <c r="L49" i="1"/>
  <c r="L47" i="1"/>
  <c r="L46" i="1"/>
  <c r="L45" i="1"/>
  <c r="M44" i="1"/>
  <c r="L70" i="1" l="1"/>
  <c r="M144" i="1" l="1"/>
  <c r="M143" i="1"/>
  <c r="M141" i="1"/>
  <c r="M139" i="1"/>
  <c r="M138" i="1"/>
  <c r="M136" i="1"/>
  <c r="M133" i="1"/>
  <c r="M128" i="1"/>
  <c r="M115" i="1"/>
  <c r="M99" i="1"/>
  <c r="M98" i="1"/>
  <c r="M97" i="1"/>
  <c r="M96" i="1"/>
  <c r="M95" i="1"/>
  <c r="M94" i="1"/>
  <c r="M93" i="1"/>
  <c r="L92" i="1"/>
  <c r="M91" i="1"/>
  <c r="L89" i="1"/>
  <c r="M88" i="1"/>
  <c r="M79" i="1"/>
  <c r="M82" i="1"/>
  <c r="M78" i="1"/>
  <c r="M77" i="1"/>
  <c r="M75" i="1"/>
  <c r="M71" i="1"/>
  <c r="L48" i="1"/>
  <c r="M41" i="1"/>
  <c r="M30" i="1"/>
  <c r="L19" i="1"/>
  <c r="L18" i="1"/>
  <c r="M17" i="1"/>
  <c r="L16" i="1"/>
  <c r="L15" i="1"/>
  <c r="L13" i="1"/>
  <c r="L11" i="1"/>
  <c r="M43" i="1"/>
  <c r="L42" i="1"/>
  <c r="L40" i="1"/>
  <c r="M39" i="1"/>
  <c r="M29" i="1"/>
  <c r="L28" i="1"/>
  <c r="L100" i="1" l="1"/>
  <c r="L27" i="1"/>
  <c r="L26" i="1"/>
  <c r="L25" i="1"/>
  <c r="L24" i="1"/>
  <c r="L23" i="1"/>
  <c r="L22" i="1" l="1"/>
  <c r="L21" i="1"/>
  <c r="L14" i="1"/>
  <c r="L12" i="1"/>
  <c r="L10" i="1"/>
  <c r="L9" i="1" l="1"/>
  <c r="L8" i="1"/>
</calcChain>
</file>

<file path=xl/comments1.xml><?xml version="1.0" encoding="utf-8"?>
<comments xmlns="http://schemas.openxmlformats.org/spreadsheetml/2006/main">
  <authors>
    <author>Autor</author>
  </authors>
  <commentList>
    <comment ref="I70" authorId="0">
      <text>
        <r>
          <rPr>
            <b/>
            <sz val="9"/>
            <color indexed="81"/>
            <rFont val="Tahoma"/>
            <family val="2"/>
          </rPr>
          <t>Autor:</t>
        </r>
        <r>
          <rPr>
            <sz val="9"/>
            <color indexed="81"/>
            <rFont val="Tahoma"/>
            <family val="2"/>
          </rPr>
          <t xml:space="preserve">
24.200 EUROS</t>
        </r>
      </text>
    </comment>
    <comment ref="I124" authorId="0">
      <text>
        <r>
          <rPr>
            <b/>
            <sz val="9"/>
            <color indexed="81"/>
            <rFont val="Tahoma"/>
            <family val="2"/>
          </rPr>
          <t>Autor:</t>
        </r>
        <r>
          <rPr>
            <sz val="9"/>
            <color indexed="81"/>
            <rFont val="Tahoma"/>
            <family val="2"/>
          </rPr>
          <t xml:space="preserve">
30.000.000 plata del icetex</t>
        </r>
      </text>
    </comment>
    <comment ref="F234" authorId="0">
      <text>
        <r>
          <rPr>
            <b/>
            <sz val="9"/>
            <color indexed="81"/>
            <rFont val="Tahoma"/>
            <charset val="1"/>
          </rPr>
          <t>Autor:</t>
        </r>
        <r>
          <rPr>
            <sz val="9"/>
            <color indexed="81"/>
            <rFont val="Tahoma"/>
            <charset val="1"/>
          </rPr>
          <t xml:space="preserve">
Identificación Federal</t>
        </r>
      </text>
    </comment>
  </commentList>
</comments>
</file>

<file path=xl/sharedStrings.xml><?xml version="1.0" encoding="utf-8"?>
<sst xmlns="http://schemas.openxmlformats.org/spreadsheetml/2006/main" count="3402" uniqueCount="1168">
  <si>
    <t xml:space="preserve">SECRETARIA GENERAL  - GRUPO DE CONTRATACION </t>
  </si>
  <si>
    <t>Tipo</t>
  </si>
  <si>
    <t>Clase Contrato u Orden</t>
  </si>
  <si>
    <t>CONTRATISTA</t>
  </si>
  <si>
    <t>Identificación</t>
  </si>
  <si>
    <t>Naturaleza del Contratista</t>
  </si>
  <si>
    <t>Objeto del Contrato</t>
  </si>
  <si>
    <t>Valor</t>
  </si>
  <si>
    <t>CDP</t>
  </si>
  <si>
    <t>Fecha Firma</t>
  </si>
  <si>
    <t>Fecha Termina</t>
  </si>
  <si>
    <t>Área Técnica que Solicitó el Contrato</t>
  </si>
  <si>
    <t>Código del rubro</t>
  </si>
  <si>
    <t>Concepto rubro</t>
  </si>
  <si>
    <t>Tipo de Contratación</t>
  </si>
  <si>
    <t>Supervisor</t>
  </si>
  <si>
    <t>Ciudad Contratista y Dirección</t>
  </si>
  <si>
    <t>Ciudad de Ejecución</t>
  </si>
  <si>
    <t>Abogado</t>
  </si>
  <si>
    <t>Sarlaft</t>
  </si>
  <si>
    <t>Observaciones</t>
  </si>
  <si>
    <t>Digital</t>
  </si>
  <si>
    <t>Plazo
en No de Dias</t>
  </si>
  <si>
    <t>Formato Reevaluación</t>
  </si>
  <si>
    <t>Poliza
SI / NO</t>
  </si>
  <si>
    <t>No. De Cedula Supervisor</t>
  </si>
  <si>
    <t>Requiere Liquidación
SI / NO</t>
  </si>
  <si>
    <t>Fecha Liquidacion</t>
  </si>
  <si>
    <t>CONTRATACION VIGENCIA 2014</t>
  </si>
  <si>
    <t>CTO</t>
  </si>
  <si>
    <t>Servicios</t>
  </si>
  <si>
    <t>2014-0001</t>
  </si>
  <si>
    <t>Natural</t>
  </si>
  <si>
    <t>Carolina Hoyos Jiménez</t>
  </si>
  <si>
    <t>2014-0002</t>
  </si>
  <si>
    <t>2014-0003</t>
  </si>
  <si>
    <t>2014-0004</t>
  </si>
  <si>
    <t>2014-0005</t>
  </si>
  <si>
    <t>2014-0006</t>
  </si>
  <si>
    <t>2014-0007</t>
  </si>
  <si>
    <t>2014-0008</t>
  </si>
  <si>
    <t>2014-0009</t>
  </si>
  <si>
    <t>2014-0010</t>
  </si>
  <si>
    <t>2014-0011</t>
  </si>
  <si>
    <t>2014-0012</t>
  </si>
  <si>
    <t>2014-0013</t>
  </si>
  <si>
    <t>2014-0014</t>
  </si>
  <si>
    <t>2014-0015</t>
  </si>
  <si>
    <t>2014-0016</t>
  </si>
  <si>
    <t>2014-0017</t>
  </si>
  <si>
    <t>2014-0018</t>
  </si>
  <si>
    <t>2014-0019</t>
  </si>
  <si>
    <t>2014-0020</t>
  </si>
  <si>
    <t>2014-0021</t>
  </si>
  <si>
    <t>2014-0022</t>
  </si>
  <si>
    <t>2014-0023</t>
  </si>
  <si>
    <t>2014-0024</t>
  </si>
  <si>
    <t>2014-0025</t>
  </si>
  <si>
    <t>2014-0026</t>
  </si>
  <si>
    <t>2014-0027</t>
  </si>
  <si>
    <t>2014-0028</t>
  </si>
  <si>
    <t>2014-0029</t>
  </si>
  <si>
    <t>2014-0030</t>
  </si>
  <si>
    <t>2014-0031</t>
  </si>
  <si>
    <t>Luis Fernando Gutirrez Archila</t>
  </si>
  <si>
    <t>Ana María Acevedo Lian</t>
  </si>
  <si>
    <t>Luz Stella Trujillo Trujillo</t>
  </si>
  <si>
    <t>Luz Angelica Neuta Vasquez</t>
  </si>
  <si>
    <t>Yuri Milena Castro Ariza</t>
  </si>
  <si>
    <t>Adrian Felipe Agudelo Sanchez</t>
  </si>
  <si>
    <t>CDA</t>
  </si>
  <si>
    <t>Jurídica</t>
  </si>
  <si>
    <t>IES</t>
  </si>
  <si>
    <t>Universidad Sergio Arboleda</t>
  </si>
  <si>
    <t>Colegio Mayor de Cundinamarca</t>
  </si>
  <si>
    <t>Fundación Universitaria Autonoma Americas</t>
  </si>
  <si>
    <t>Certicamara S.A.</t>
  </si>
  <si>
    <t>Servisoft S.A.</t>
  </si>
  <si>
    <t>2014-0032</t>
  </si>
  <si>
    <t>2014-0033</t>
  </si>
  <si>
    <t>2014-0034</t>
  </si>
  <si>
    <t>2014-0035</t>
  </si>
  <si>
    <t>2014-0036</t>
  </si>
  <si>
    <t>2014-0037</t>
  </si>
  <si>
    <t>2014-0038</t>
  </si>
  <si>
    <t>2014-0039</t>
  </si>
  <si>
    <t>2014-0040</t>
  </si>
  <si>
    <t>2014-0041</t>
  </si>
  <si>
    <t>2014-0042</t>
  </si>
  <si>
    <t>2014-0043</t>
  </si>
  <si>
    <t>2014-0044</t>
  </si>
  <si>
    <t>2014-0045</t>
  </si>
  <si>
    <t>OS</t>
  </si>
  <si>
    <t>2014-0046</t>
  </si>
  <si>
    <t>2014-0047</t>
  </si>
  <si>
    <t>2014-0048</t>
  </si>
  <si>
    <t>2014-0049</t>
  </si>
  <si>
    <t>2014-0050</t>
  </si>
  <si>
    <t>2014-0051</t>
  </si>
  <si>
    <t>2014-0052</t>
  </si>
  <si>
    <t>2014-0053</t>
  </si>
  <si>
    <t>2014-0054</t>
  </si>
  <si>
    <t>2014-0055</t>
  </si>
  <si>
    <t>2014-0056</t>
  </si>
  <si>
    <t>2014-0057</t>
  </si>
  <si>
    <t>2014-0058</t>
  </si>
  <si>
    <t>2014-0059</t>
  </si>
  <si>
    <t>2014-0060</t>
  </si>
  <si>
    <t>2014-0061</t>
  </si>
  <si>
    <t>2014-0062</t>
  </si>
  <si>
    <t>2014-0063</t>
  </si>
  <si>
    <t>2014-0064</t>
  </si>
  <si>
    <t>2014-0065</t>
  </si>
  <si>
    <t>2014-0066</t>
  </si>
  <si>
    <t>2014-0067</t>
  </si>
  <si>
    <t>2014-0068</t>
  </si>
  <si>
    <t>2014-0069</t>
  </si>
  <si>
    <t>2014-0070</t>
  </si>
  <si>
    <t>2014-0071</t>
  </si>
  <si>
    <t>2014-0072</t>
  </si>
  <si>
    <t>2014-0073</t>
  </si>
  <si>
    <t>2014-0074</t>
  </si>
  <si>
    <t>2014-0075</t>
  </si>
  <si>
    <t>No. Guardado Claudia Segura</t>
  </si>
  <si>
    <t>Fundacion Interamericana FIT</t>
  </si>
  <si>
    <t>Consultoría</t>
  </si>
  <si>
    <t>CONV</t>
  </si>
  <si>
    <t>Fundacion Colombo Germana</t>
  </si>
  <si>
    <t>Universidad pontificia Bolivariana Monteria</t>
  </si>
  <si>
    <t>Corporacion Universitaria del Meta</t>
  </si>
  <si>
    <t>Corporación Universitaria Cenda</t>
  </si>
  <si>
    <t>Informese S.A.S.</t>
  </si>
  <si>
    <t>Gecolsa S.A.</t>
  </si>
  <si>
    <t>Corporacion Universitaria Republicana</t>
  </si>
  <si>
    <t>Universidad del Rosario</t>
  </si>
  <si>
    <t>Suministro</t>
  </si>
  <si>
    <t>Fundacion Universitaria Tropico</t>
  </si>
  <si>
    <t>Universidad Catolica de Manizales</t>
  </si>
  <si>
    <t>Dirección Nacional de Escuelas</t>
  </si>
  <si>
    <t>GS1 Colombia</t>
  </si>
  <si>
    <t>Fundación Universitaria Esumer</t>
  </si>
  <si>
    <t>Maria Teresa Acosta Barrera</t>
  </si>
  <si>
    <t>Luz Stella Niño Guerra</t>
  </si>
  <si>
    <t>Universidad Pedagogica Tunja</t>
  </si>
  <si>
    <t>Corporacion Universitaria Corhuila</t>
  </si>
  <si>
    <t>2014-0076</t>
  </si>
  <si>
    <t>Fondo</t>
  </si>
  <si>
    <t>Ministerio de Hacienda y Crédito Público</t>
  </si>
  <si>
    <t>Contratar la prestación de servicios profesionales especializados para que brinde asesoría jurídica y apoyo en la gestión contractual que adelanta el grupo de contratos de la secretaria general del ICETEX.</t>
  </si>
  <si>
    <t>Secretaría General - Grupo Contratos</t>
  </si>
  <si>
    <t>EF–2014–004</t>
  </si>
  <si>
    <t>Contratación Directa</t>
  </si>
  <si>
    <t>Claudia Maria Segura Tocora</t>
  </si>
  <si>
    <t>SI</t>
  </si>
  <si>
    <t>p</t>
  </si>
  <si>
    <t>G312.001.020.300.012</t>
  </si>
  <si>
    <t>HONORARIOS SEC</t>
  </si>
  <si>
    <t>Claudia Segura</t>
  </si>
  <si>
    <t xml:space="preserve">Contrato de prestación de servicios profesionales para asesorar y apoyar a la presidencia del ICETEX, en el diseño, ejecución, desarrollo y seguimiento de una estrategia de relacionamiento del ICETEX con los diversos actores del Sistema de Educación Nacional, que facilite el desarrollo y la adecuada implementación de las estrategias planteadas desde la presidencia del Instituto. </t>
  </si>
  <si>
    <t xml:space="preserve">EF–2014–003 </t>
  </si>
  <si>
    <t>G312.001.020.200.012</t>
  </si>
  <si>
    <t>HONORARIOS PRE</t>
  </si>
  <si>
    <t>Campo Elias Vaca</t>
  </si>
  <si>
    <t>Contrato de prestación de servicios profesionales especializados en opinión pública y mercadeo político con experiencia en relaciones públicas y comunicaciones para que brinde apoyo y asesoría a la presidencia del ICETEX, conforme a la asignación de asuntos desarrollando las obligaciones generales y específicas.</t>
  </si>
  <si>
    <t xml:space="preserve">EF–2014–002 </t>
  </si>
  <si>
    <t>Presidencia Secretaría General</t>
  </si>
  <si>
    <t>Contrato de prestación de servicios profesionales en la ejecución del cronograma 2014 de actividades para el proceso de liquidación del convenio del Ministerio Nacional Primera Infancia  y apoyar la gestión de de la vicepresidencia de Fondos en Administración.</t>
  </si>
  <si>
    <t xml:space="preserve">EF–2014–006 </t>
  </si>
  <si>
    <t>Vicepresidencia de Fondos en Administración</t>
  </si>
  <si>
    <t>G312.001.020.700.012</t>
  </si>
  <si>
    <t>HONORARIOS VFA</t>
  </si>
  <si>
    <t>1032400144- 6</t>
  </si>
  <si>
    <t>Contrato de prestación de servicios técnicos para el seguimiento, operación, soporte integral y gestión de los fondos en administración que le sean asignados, con el fin de apoyar la gestión de la Vicepresidencia de Fondos en Administración del ICETEX.</t>
  </si>
  <si>
    <t>Jeison Eduardo Leon Sanchez</t>
  </si>
  <si>
    <t>EF-2014- 008</t>
  </si>
  <si>
    <t>G-312-001-020-700-014</t>
  </si>
  <si>
    <t>REMUNERACIÓN SERVICIOS TÉCNICOS VFA</t>
  </si>
  <si>
    <t>NO</t>
  </si>
  <si>
    <t>Contrato de prestación de servicios técnicos que contribuya en la realización de las actividades de la Oficina de Control Interno y apoyar el cumplimiento del Plan Anual de auditorías y el plan integrado de planeación y gestión institucional.</t>
  </si>
  <si>
    <t xml:space="preserve">G312.001.020.260.014 </t>
  </si>
  <si>
    <t xml:space="preserve">EF– 2014–014 </t>
  </si>
  <si>
    <t>Oficina de Control Interno</t>
  </si>
  <si>
    <t>REMUNERACIÓN SERVICIOS TÉCNICOS OCI</t>
  </si>
  <si>
    <t>Luz Alba Sanchez</t>
  </si>
  <si>
    <t>Juan Guillermo Muriel</t>
  </si>
  <si>
    <t>Security Consulting of Américas Ltda</t>
  </si>
  <si>
    <t xml:space="preserve">900023360-0 </t>
  </si>
  <si>
    <t>El Contratista deberá prestar los servicios que a continuación se describen de acuerdo con los requerimientos efectuados por el ICETEX y que comprenden las modalidades de Estudio de Seguridad: Visita Domiciliaria y Referenciación, así como Prueba de VSA cuando se requiera</t>
  </si>
  <si>
    <t>EF–2014–040</t>
  </si>
  <si>
    <t>Secretaría General - Grupo Talento Humano</t>
  </si>
  <si>
    <t>G311002004020003</t>
  </si>
  <si>
    <t>Selección y Reclutamiento de Personal</t>
  </si>
  <si>
    <t>Mínima Cuantía</t>
  </si>
  <si>
    <t>Miriam Cardona</t>
  </si>
  <si>
    <t>Blanca Estrella Gomez</t>
  </si>
  <si>
    <t>860351894-3</t>
  </si>
  <si>
    <t xml:space="preserve">El objeto del presente contrato es constituir una alianza estratégica entre el ICETEX y la IES para la financiación de la educación superior, a través del Crédito Educativo. </t>
  </si>
  <si>
    <t>Vicepresidencia de Crédito y Cobranza</t>
  </si>
  <si>
    <t>Marcela Garavito</t>
  </si>
  <si>
    <t>800144829-9</t>
  </si>
  <si>
    <t>890985417-3</t>
  </si>
  <si>
    <t xml:space="preserve">830084433-7 </t>
  </si>
  <si>
    <t>Contratar la renovación del Certificado Digital SSL True Business ID</t>
  </si>
  <si>
    <t xml:space="preserve">EF–2014–024 </t>
  </si>
  <si>
    <t>Vicepresidencia de Operaciones y Tecnología</t>
  </si>
  <si>
    <t>G311002004005003</t>
  </si>
  <si>
    <t>Mantenimiento Software</t>
  </si>
  <si>
    <t>Francisco Javier Pulido Fajardo</t>
  </si>
  <si>
    <t>Freddy Florez B. y CIA Ltda</t>
  </si>
  <si>
    <t xml:space="preserve">800177588-0 </t>
  </si>
  <si>
    <t>Contratar el servicio de mantenimiento preventivo de los equipos de eyección marca BARNES ubicados en el sótano del Edificio Sede Central del ICETEX.</t>
  </si>
  <si>
    <t>EF–2014–067</t>
  </si>
  <si>
    <t>Secretaría General - Grupo  Administración de Recursos Físicos</t>
  </si>
  <si>
    <t>G311002004005002</t>
  </si>
  <si>
    <t>MANTENIMIENTO BIENES MUEBLES, EQUIPO</t>
  </si>
  <si>
    <t>Coordinador Recursos Físicos</t>
  </si>
  <si>
    <t xml:space="preserve">800240660-2 </t>
  </si>
  <si>
    <t xml:space="preserve">Contratar la prestación de servicios para el soporte técnico, mantenimiento y actualización del Sistema de Gestión Documental “Mercurio”. </t>
  </si>
  <si>
    <t>VF-2013-017</t>
  </si>
  <si>
    <t>Secretaría General - Grupo Archivo y correspondencia</t>
  </si>
  <si>
    <t>2014-0077</t>
  </si>
  <si>
    <t>2014-0078</t>
  </si>
  <si>
    <t>2014-0079</t>
  </si>
  <si>
    <t>2014-0080</t>
  </si>
  <si>
    <t>2014-0081</t>
  </si>
  <si>
    <t>2014-0082</t>
  </si>
  <si>
    <t>2014-0083</t>
  </si>
  <si>
    <t>2014-0084</t>
  </si>
  <si>
    <t>2014-0085</t>
  </si>
  <si>
    <t>2014-0086</t>
  </si>
  <si>
    <t>2014-0087</t>
  </si>
  <si>
    <t>2014-0088</t>
  </si>
  <si>
    <t>2014-0089</t>
  </si>
  <si>
    <t>2014-0090</t>
  </si>
  <si>
    <t>2014-0091</t>
  </si>
  <si>
    <t>2014-0092</t>
  </si>
  <si>
    <t>2014-0093</t>
  </si>
  <si>
    <t>2014-0094</t>
  </si>
  <si>
    <t>2014-0095</t>
  </si>
  <si>
    <t>2014-0096</t>
  </si>
  <si>
    <t>2014-0097</t>
  </si>
  <si>
    <t>Alianza Estratégica</t>
  </si>
  <si>
    <t>Ministerio de Agricultura y Desarrollo Rural</t>
  </si>
  <si>
    <t>899999028-5</t>
  </si>
  <si>
    <t>integrar una alianza estratégica entre el ministerio y el icetex para atreves de lamisma cofinanciar hasta el 100% pr el valor de la matrícula para los jovenes rurales que se encuentren clasificados en el sisben version III</t>
  </si>
  <si>
    <t xml:space="preserve">900207195-2 </t>
  </si>
  <si>
    <t>Multistream Latinoamericana S.A.S.</t>
  </si>
  <si>
    <t>Contratar el servicio de streaming (distribución en tiempo real de contenido multimedia a través de una red de computadores), para trasmitir mensualmente charlas y capacitaciones a los beneficiarios del ICETEX.</t>
  </si>
  <si>
    <t>EF–2014-022</t>
  </si>
  <si>
    <t>Oficina Comercial y Mercadeo</t>
  </si>
  <si>
    <t>G332550003</t>
  </si>
  <si>
    <t>Proyectos de Mejoramiento Of. Comercial y de Mercadeo</t>
  </si>
  <si>
    <t>Jorge Giraldo</t>
  </si>
  <si>
    <t xml:space="preserve">  MANTENIMIENTO SOFTWARE DEL APLICATIVO MERCURIO</t>
  </si>
  <si>
    <t>Francisco Javier Pulido Fajardo
Gerardo Rodriguez
Marielly Morales</t>
  </si>
  <si>
    <t>Johanna Andrea Suarez López</t>
  </si>
  <si>
    <t xml:space="preserve">Contrato de prestación de servicios profesionales especializados para en la ejecución de las actividades relacionadas con la gestión de los fondos en administración. </t>
  </si>
  <si>
    <t>EF-2014–073</t>
  </si>
  <si>
    <t xml:space="preserve">G312.001.020.700.012 </t>
  </si>
  <si>
    <t>Claudia Maria Segura</t>
  </si>
  <si>
    <t>Angelica Patricia Chilito Lenis</t>
  </si>
  <si>
    <t>Contratar la prestación de servicios profesionales especializados para que brinde asesoría jurídica y apoyo en la gestión contractual que adelanta el Grupo de Contratos de la Secretaria General del ICETEX.</t>
  </si>
  <si>
    <t>EF–2014–083</t>
  </si>
  <si>
    <t>860508517-8</t>
  </si>
  <si>
    <t>CORPORACION POLITECNICO COLOMBO ANDINO</t>
  </si>
  <si>
    <t>Colombian Consulting Group International S.A.S.</t>
  </si>
  <si>
    <t>800024130-5</t>
  </si>
  <si>
    <t>VF-2013-011</t>
  </si>
  <si>
    <t>G-332-031-004-006</t>
  </si>
  <si>
    <t>AUDITORIA EXTERNA</t>
  </si>
  <si>
    <t>Oficina Asesora de Planeación</t>
  </si>
  <si>
    <t>Felipe Lozano</t>
  </si>
  <si>
    <t>2014-0098</t>
  </si>
  <si>
    <t>2014-0099</t>
  </si>
  <si>
    <t>2014-0100</t>
  </si>
  <si>
    <t>2014-0101</t>
  </si>
  <si>
    <t>2014-0102</t>
  </si>
  <si>
    <t>2014-0103</t>
  </si>
  <si>
    <t>2014-0104</t>
  </si>
  <si>
    <t>2014-0105</t>
  </si>
  <si>
    <t>2014-0106</t>
  </si>
  <si>
    <t>2014-0107</t>
  </si>
  <si>
    <t>2014-0108</t>
  </si>
  <si>
    <t>2014-0109</t>
  </si>
  <si>
    <t>2014-0110</t>
  </si>
  <si>
    <t>2014-0111</t>
  </si>
  <si>
    <t>2014-0112</t>
  </si>
  <si>
    <t>2014-0113</t>
  </si>
  <si>
    <t>2014-0114</t>
  </si>
  <si>
    <t>2014-0115</t>
  </si>
  <si>
    <t>2014-0116</t>
  </si>
  <si>
    <t>2014-0117</t>
  </si>
  <si>
    <t>2014-0118</t>
  </si>
  <si>
    <t>2014-0119</t>
  </si>
  <si>
    <t>2014-0120</t>
  </si>
  <si>
    <t>2014-0121</t>
  </si>
  <si>
    <t>2014-0122</t>
  </si>
  <si>
    <t>2014-0123</t>
  </si>
  <si>
    <t>2014-0124</t>
  </si>
  <si>
    <t>2014-0125</t>
  </si>
  <si>
    <t>2014-0126</t>
  </si>
  <si>
    <t>2014-0127</t>
  </si>
  <si>
    <t>2014-0128</t>
  </si>
  <si>
    <t>2014-0129</t>
  </si>
  <si>
    <t>2014-0130</t>
  </si>
  <si>
    <t>2014-0131</t>
  </si>
  <si>
    <t>2014-0132</t>
  </si>
  <si>
    <t>2014-0133</t>
  </si>
  <si>
    <t>2014-0134</t>
  </si>
  <si>
    <t>2014-0135</t>
  </si>
  <si>
    <t>2014-0136</t>
  </si>
  <si>
    <t>2014-0137</t>
  </si>
  <si>
    <t>2014-0138</t>
  </si>
  <si>
    <t>2014-0139</t>
  </si>
  <si>
    <t>2014-0140</t>
  </si>
  <si>
    <t>2014-0141</t>
  </si>
  <si>
    <t>2014-0142</t>
  </si>
  <si>
    <t>2014-0143</t>
  </si>
  <si>
    <t>2014-0144</t>
  </si>
  <si>
    <t>2014-0145</t>
  </si>
  <si>
    <t>2014-0146</t>
  </si>
  <si>
    <t>2014-0147</t>
  </si>
  <si>
    <t>2014-0148</t>
  </si>
  <si>
    <t>2014-0149</t>
  </si>
  <si>
    <t>2014-0150</t>
  </si>
  <si>
    <t>Alberto Suarez Sanchez</t>
  </si>
  <si>
    <t>38233884- 2</t>
  </si>
  <si>
    <t xml:space="preserve">Orden de prestación de servicios para que brinde apoyo a la gestión de la Vicepresidencia de Operaciones, en las actividades de asistencia administrativa en los temas relacionados con el área, referentes al manejo de archivo, correspondencia y actualización de los registros de carácter administrativos que se manejan en la dependencia. </t>
  </si>
  <si>
    <t>EF-2014- 005</t>
  </si>
  <si>
    <t>G-312-001-020-600-014</t>
  </si>
  <si>
    <t>REMUNERACIÓN SERVICIOS TECNICOS VCC</t>
  </si>
  <si>
    <t>Monica Patrica Mejia García</t>
  </si>
  <si>
    <t>52220719-1</t>
  </si>
  <si>
    <t>Contrato de prestación de servicios profesionales en la ejecución de las actividades relacionadas con el apoyo a la gestión de los fondos en administración.</t>
  </si>
  <si>
    <t>EF-2014- 007</t>
  </si>
  <si>
    <t>Monica Daniela Cortes Muñoz</t>
  </si>
  <si>
    <t>1018431245-3</t>
  </si>
  <si>
    <t>Contrato de prestación de servicios profesionales de apoyo a la gestión de una psicóloga para el área de Talento Humano de la Secretaria General del ICETEX.</t>
  </si>
  <si>
    <t>EF-2014- 009</t>
  </si>
  <si>
    <t>G-312-001-020-300-012</t>
  </si>
  <si>
    <t>HONORARIOS SGR</t>
  </si>
  <si>
    <t>52950163- 7</t>
  </si>
  <si>
    <t xml:space="preserve">Contrato de prestación de servicios de un técnico en gestión documental para la asistencia y apoyo en las actividades de la gestión de correspondencia en cuanto a recepción y radicación de la correspondencia externa recibida.  </t>
  </si>
  <si>
    <t>EF-2014-013</t>
  </si>
  <si>
    <t>Secretaría General - Grupo de Correspondencia</t>
  </si>
  <si>
    <t>G-312-001-020-300-014</t>
  </si>
  <si>
    <t>REMUNERACIÓN SERVICIOS TECNICOS SGR</t>
  </si>
  <si>
    <t>Marielly Morales</t>
  </si>
  <si>
    <t>Carlos Eduardo Cardoso Perez</t>
  </si>
  <si>
    <t>1026259061- 8</t>
  </si>
  <si>
    <t>Contrato de prestación de servicios profesionales con el fin de apoyar las labores propias del Grupo de Presupuesto con el objetivo de realizar la planificación, registro, seguimiento y control requeridos para el desarrollo del proceso presupuestal garantizando que las operaciones estén de acuerdo con las normas y procesos financieros establecidos.</t>
  </si>
  <si>
    <t>EF-2014- 015</t>
  </si>
  <si>
    <t>Vicepresidencia Financiera</t>
  </si>
  <si>
    <t xml:space="preserve">G-312-001-020-400-012 </t>
  </si>
  <si>
    <t>HONORARIOS VFN</t>
  </si>
  <si>
    <t>Nelson Gaitan</t>
  </si>
  <si>
    <t>Fredy Gonzalo Fontecha Bernal</t>
  </si>
  <si>
    <t>80006563-3</t>
  </si>
  <si>
    <t>Contrato de prestación de servicios profesionales con el fin de apoyar las labores propias de la Dirección de Tesorería, especialmente con los giros requeridos en la vigencia 2014, que contribuya de manera eficiente a cubrir las necesidades del área, en términos de operación y control, garantizando así, la ejecución oportuna de los procesos a cargo</t>
  </si>
  <si>
    <t>EF-2014- 016</t>
  </si>
  <si>
    <t>Ana Cecilia Arboleda</t>
  </si>
  <si>
    <t>Nilson Ruben Ascencio Sepulveda</t>
  </si>
  <si>
    <t>Contrato de prestación de servicios de un profesional con el fin de apoyar las labores propias del Grupo de presupuesto con el objetivo de realizar la planificación, el registro, seguimiento y control requeridos para el desarrollo del proceso presupuestal garantizando que las operaciones estén de acuerdo con las normas y proceso financieros establecidos.</t>
  </si>
  <si>
    <t>EF – 2014 – 079</t>
  </si>
  <si>
    <t xml:space="preserve">G.312.001.020.400.012 </t>
  </si>
  <si>
    <t>Luz Johanna Medina Martínez</t>
  </si>
  <si>
    <t xml:space="preserve">Contrato de prestación de servicios profesionales especializados para la asesoría jurídica en los asuntos legales de competencia de la Vicepresidencia de Fondos en Administración. </t>
  </si>
  <si>
    <t>EF – 2014 – 074</t>
  </si>
  <si>
    <t>Jorge Gabino Pinzon Sanchez</t>
  </si>
  <si>
    <t xml:space="preserve">Contratar la prestación de servicios profesionales especializados para asesorar y conceptuar jurídicamente en los asuntos solicitados o con destino a la Junta Directiva o de la Presidencia del ICETEX, para la formulación, discusión y adopción de las decisiones de políticas generales o de funcionamiento de la Entidad, dado su régimen especial contenido en la Ley 1002 de 2005, en sus estatutos y en la normatividad que le sea aplicable. </t>
  </si>
  <si>
    <t xml:space="preserve">EF-2014-096 </t>
  </si>
  <si>
    <t>G312.001.020.100.012</t>
  </si>
  <si>
    <t>Secretaría General</t>
  </si>
  <si>
    <t>HONORARIOS JUNTA DIRECTIVA Y COMITÉS</t>
  </si>
  <si>
    <t>Monica Roberto</t>
  </si>
  <si>
    <t>Rocio del Pilar Acosta Moreno</t>
  </si>
  <si>
    <t xml:space="preserve">Contratar la prestación de servicios profesionales especializados para que brinde asesoría jurídica y apoyo preventivo en la gestión contractual en sus diferentes etapas, llevada a cabo desde el 12 de marzo de 2013 y para ese año, adelantada por el ICETEX.  </t>
  </si>
  <si>
    <t>EF – 2014 – 082</t>
  </si>
  <si>
    <t xml:space="preserve">G312001.020200012 </t>
  </si>
  <si>
    <t>HONORARIOS</t>
  </si>
  <si>
    <t>Jacobo Beltran Garzón</t>
  </si>
  <si>
    <t xml:space="preserve">Contratar la prestación de servicios profesionales para la realización e implementación de acciones enfocadas a fortalecer las comunicaciones del ICETEX, generando visibilidad en las redes sociales con contenidos innovadores, dirigidos al público objetivo de la entidad. </t>
  </si>
  <si>
    <t>Oficina Asesora de Comunicaciones</t>
  </si>
  <si>
    <t xml:space="preserve">EF – 2014 – 085 </t>
  </si>
  <si>
    <t xml:space="preserve">G312.001.020.240.012 </t>
  </si>
  <si>
    <t>HONORARIOS OCM</t>
  </si>
  <si>
    <t>Amanda Ramirez</t>
  </si>
  <si>
    <t>Jesus Andrade</t>
  </si>
  <si>
    <t>Omar David Noguera Hernández</t>
  </si>
  <si>
    <t xml:space="preserve">Contrato de prestación de servicios profesionales especializados para en la ejecución de las actividades relacionadas con el mejoramiento y actualización de los documentos que conforman el Sistema de Gestión de la Calidad y su publicación en el aplicativo Docmanager y que sean resultado del realineamiento estratégico y ajuste e implementación de los procesos misionales. </t>
  </si>
  <si>
    <t xml:space="preserve">EF – 2014 – 084 </t>
  </si>
  <si>
    <t xml:space="preserve">G312.001.020.600.012 </t>
  </si>
  <si>
    <t>HONORARIOS VCC</t>
  </si>
  <si>
    <t>Contrato de prestación de servicios profesionales contables, para apoyar a la Dirección de Contabilidad en la realización de las actividades diarias encaminadas a la ejecución del plan de acción en el 2014 denominado “Conciliar y Regularizar la información contable financiera de los fondos en administración</t>
  </si>
  <si>
    <t xml:space="preserve">EF – 2014 – 077 </t>
  </si>
  <si>
    <t xml:space="preserve">HONORARIOS VFN </t>
  </si>
  <si>
    <t>Wilson Pineda</t>
  </si>
  <si>
    <t>Contrato de prestación de servicios profesionales, para monitorear las obligaciones tributarias a nivel nacional, municipal en donde el ICETEX tiene presencia para apoyar la elaboración de las declaraciones tributarias y en la presentación oportuna de estas obligaciones.</t>
  </si>
  <si>
    <t>EF – 2014 – 078</t>
  </si>
  <si>
    <t>Paola de la Hoz Paternina</t>
  </si>
  <si>
    <t xml:space="preserve">Contrato de prestación de servicios profesionales  para la ejecución  de las actividades relacionadas con la gestión de los fondos en la Vicepresidencia de Fondos en Administración </t>
  </si>
  <si>
    <t>EF – 2014 – 080</t>
  </si>
  <si>
    <t>Maria Paula Guaqueta Ramírez</t>
  </si>
  <si>
    <t>Contrato de prestación de servicios profesionales para el desarrollo del Plan de Acción Constitución de Alianzas con Componente Internacional.</t>
  </si>
  <si>
    <t>EF – 2014 – 0136</t>
  </si>
  <si>
    <t>Oficina de Relaciones Internacionales</t>
  </si>
  <si>
    <t>G312001020620012</t>
  </si>
  <si>
    <t>HONORARIOS ORI</t>
  </si>
  <si>
    <t>Contratar la prestación de servicios para asesorar y conceptuar jurídicamente en los asuntos jurídicos (en especial Derecho Penal y Disciplinario) solicitados por la Presidencia del ICETEX</t>
  </si>
  <si>
    <t xml:space="preserve">EF-2014-149 </t>
  </si>
  <si>
    <t>Oficina Asesora Jurídica</t>
  </si>
  <si>
    <t xml:space="preserve">G312001020220012 </t>
  </si>
  <si>
    <t>HONORARIOS OJU</t>
  </si>
  <si>
    <t>Wilson David Bautista Juan de Dios</t>
  </si>
  <si>
    <t>Contratar la prestación de servicios profesionales para desarrollar en la Dirección de Contabilidad la realización de las actividades encaminadas a la ejecución del plan de acción del año 2014 denominado ”Conciliar y Regularizar la Información Contable y Financiera de los Fondos en Administración”.</t>
  </si>
  <si>
    <t>EF–2014–140</t>
  </si>
  <si>
    <t>G312001020400012</t>
  </si>
  <si>
    <t>Jose Roberto Babativa Velasquez</t>
  </si>
  <si>
    <t xml:space="preserve">Contratar la prestación de servicios profesionales especializados de un abogado especialista en derecho penal y civil  que en representación del ICETEX realice las acciones tendientes a procurar la reparación de los perjuicios civiles causados al ICETEX por conductas delictivas, así mismo atienda Representación judicial en procesos ejecutivos promovidos por la entidad en el Territorio Nacional, aunado a ello absuelva consultas de la entidad en las mismas materias. </t>
  </si>
  <si>
    <t xml:space="preserve">EF–2014–134 </t>
  </si>
  <si>
    <t xml:space="preserve">G312.001.020.220.012 </t>
  </si>
  <si>
    <t xml:space="preserve">HONORARIOS OJU </t>
  </si>
  <si>
    <t>Carolina Hoyos</t>
  </si>
  <si>
    <t>Wilson Enrique Hernandez</t>
  </si>
  <si>
    <t xml:space="preserve">Contrato de prestación de servicios profesionales con el fin de brindar asesoría a la Oficina de Comercial y Mercadeo del ICETEX, en temas relacionados con asuntos de gestión del servicio, con el fin de apoyar la estrategia corporativa que coadyuven al posicionamiento del ICETEX, como el gran motor financiador de la Educación Superior en Colombia. </t>
  </si>
  <si>
    <t>EF –2014 – 0076</t>
  </si>
  <si>
    <t>G312001020240012</t>
  </si>
  <si>
    <t>Luz Maribel Valdez Rodríguez</t>
  </si>
  <si>
    <t xml:space="preserve">Contratar la prestación de servicios profesionales de Asesoría a la Oficina Comercial y de Mercadeo  del ICETEX, en temas relacionados con asuntos de servicio al cliente, con el fin de apoyar la estrategia corporativa que coadyuven al posicionamiento  e imagen del ICETEX.. </t>
  </si>
  <si>
    <t>EF – 2014 – 075</t>
  </si>
  <si>
    <t xml:space="preserve">G312.001.020.240012 </t>
  </si>
  <si>
    <t>Esteban Pelaez Gomez</t>
  </si>
  <si>
    <t>Contrato de prestación de servicios profesionales con el fin de desarrollar de forma continua las actividades inherentes al programa de Constitución de Alianzas con Componente Internacional, fortaleciendo el diálogo entre nuestros actuales y potenciales aliados estratégicos, contribuyendo a lograr las metas corporativas trazadas para la vigencia 2014.</t>
  </si>
  <si>
    <t>EF – 2014 – 139</t>
  </si>
  <si>
    <t xml:space="preserve">G312001020620012 </t>
  </si>
  <si>
    <t>Luis Alejandro Arevalo</t>
  </si>
  <si>
    <t>Nestor Aurelio Valverde Castro</t>
  </si>
  <si>
    <t>Contrato de prestación de servicios profesionales en el desarrollo de un proyecto que permita establecer un diagnostico con fijación de elementos, diseño de estrategias, ejecución, implementación y evaluación que desarrolle un plan de Marketing a fin de lograr lealtad con clientes internos y externos .</t>
  </si>
  <si>
    <t>EF – 2014 – 037</t>
  </si>
  <si>
    <t xml:space="preserve">G312.001.020.2400.12 </t>
  </si>
  <si>
    <t xml:space="preserve">HONORARIOS OCM </t>
  </si>
  <si>
    <t>Vannessa Pelaez Giraldo</t>
  </si>
  <si>
    <t xml:space="preserve">Contratar la prestación de servicios profesionales especializados para la elaboración de los estudios necesarios para evaluar el mecanismo de pago de libranza como alternativa para mejorar la cartera de créditos educativos, realizar el seguimiento de las acciones de mejoramiento de los niveles de morosidad de la cartera y asistir en la elaboración y el seguimiento de los planes de contingencia en los cuales interviene la Vicepresidencia Financiera y sus dependencias. </t>
  </si>
  <si>
    <t>EF – 2014 – 142</t>
  </si>
  <si>
    <t>Nancy Yadira Zapata Acevedo</t>
  </si>
  <si>
    <t xml:space="preserve">Contrato de prestación de servicios profesionales en la ejecución de las actividades relacionadas con la gestión de fondos en Administración del ICETEX  de la vicepresidencia de Fondos en Administración. </t>
  </si>
  <si>
    <t>EF – 2014 – 081</t>
  </si>
  <si>
    <t>Yilda Magaly Nuñez Arenas</t>
  </si>
  <si>
    <t>Jorge Valderrama</t>
  </si>
  <si>
    <t>Rodolfo Dugan Becerra Rodríguez</t>
  </si>
  <si>
    <t xml:space="preserve">Contrato de prestación de servicios profesionales en la ejecución de la definición , estratégica, gerencia, implementación y cierre de los proyectos de sistemas de información de la dirección de tecnología de la Vicepresidencia de Operaciones y tecnología del ICETEX a fin de dar cumplimiento al plan estratégico de tecnología de la entidad.. </t>
  </si>
  <si>
    <t>EF – 2014 – 093</t>
  </si>
  <si>
    <t xml:space="preserve">G33.221.100.7002 </t>
  </si>
  <si>
    <t>ASESOR INFRAESTRUCTURA TEGNOLOGIA</t>
  </si>
  <si>
    <t>Nelson Dario Mejia Fajardo</t>
  </si>
  <si>
    <t>Erika Milena Pacheco Puerto</t>
  </si>
  <si>
    <t xml:space="preserve">Contratar los servicios de un profesional que construya un sistema de seguimiento longitudinal con base en la información periódica de crédito y cartera. </t>
  </si>
  <si>
    <t xml:space="preserve">EF – 2014 – 138 </t>
  </si>
  <si>
    <t>Maria Jose Dueñas Hernandez</t>
  </si>
  <si>
    <t>Contrato de prestación de servicios profesionales para la ejecución de actividades relacionadas con la gestión de los Fondos en la Vicepresidencia de Fondos en Administración asignados</t>
  </si>
  <si>
    <t>EF – 2014 – 153</t>
  </si>
  <si>
    <t>Otto Guiovanni Rivero Garzón</t>
  </si>
  <si>
    <t>Contratar la prestación de servicios profesionales especializados que brinde el apoyo en el seguimiento, operación, soporte integral y gestión de los desembolsos de Fondos en Administración y desembolsos de las Alianzas Estratégicas constituidas por el ICETEX.</t>
  </si>
  <si>
    <t>EF – 2014 – 156</t>
  </si>
  <si>
    <t>Jesus Vargas Aguas</t>
  </si>
  <si>
    <t>EF – 2014 – 162</t>
  </si>
  <si>
    <t>G312001020700012</t>
  </si>
  <si>
    <t>Norma Bibiana Sanchez Moreno</t>
  </si>
  <si>
    <t xml:space="preserve">Contrato de prestación de servicios profesionales en Salud Ocupacional para la Secretaria General. </t>
  </si>
  <si>
    <t>EF – 2014 – 154</t>
  </si>
  <si>
    <t xml:space="preserve">G312.001.020.300.012 </t>
  </si>
  <si>
    <t>HONORARIOS SEG</t>
  </si>
  <si>
    <t>Luis Francisco Santos Corredor</t>
  </si>
  <si>
    <t xml:space="preserve">Contrato de prestación de servicios profesionales que contribuya en la realización de las actividades de la oficina de Control Interno de la entidad, al igual que ejecute las actividades que permitan el cumplimiento del plan anual de Auditorias determinada por la Oficina de control interno del ICETEX. </t>
  </si>
  <si>
    <t>EF – 2014 – 158</t>
  </si>
  <si>
    <t xml:space="preserve">G31.200.102.0260012 </t>
  </si>
  <si>
    <t>HONORARIOS OCI</t>
  </si>
  <si>
    <t>Marco Arnulfo Guarin Rojas</t>
  </si>
  <si>
    <t xml:space="preserve">Contratar la Prestación de Servicios Profesionales para adelantar las gestiones de seguimiento y control de las casas de cobranza para la gestión de cobro de la cartera Pre jurídica y Jurídica, seleccionadas en el proceso de contratación que adelanta el ICETEX. </t>
  </si>
  <si>
    <t xml:space="preserve">EF – 2014 – 157 </t>
  </si>
  <si>
    <t>G312001020600012</t>
  </si>
  <si>
    <t>Fernando Gonzalez</t>
  </si>
  <si>
    <t>Carlos Leonardo Caicedo Mojica</t>
  </si>
  <si>
    <t>Contratar la Prestación de Servicios Profesionales para adelantar las gestiones de seguimiento y control de las casas de cobranza para la gestión de cobro de la cartera Pre jurídica y Jurídica, seleccionadas en el proceso de contratación que adelanta el ICETEX.</t>
  </si>
  <si>
    <t>EF – 2014 – 155</t>
  </si>
  <si>
    <t>Beatriz Eugenia Gonzalez Galvez</t>
  </si>
  <si>
    <t>EF-2014-095</t>
  </si>
  <si>
    <t>Secretaría General Administración Colegio Mayor Miguel Antonio Caro - Ley 34 de 1969</t>
  </si>
  <si>
    <t>G311002004270332</t>
  </si>
  <si>
    <t>SERVICIOS DE CONSULTORIA COL-MAC</t>
  </si>
  <si>
    <t xml:space="preserve">05464829 - Y </t>
  </si>
  <si>
    <t xml:space="preserve">Contratar la prestación de servicios profesionales especializados para brindar asesoría legal al ICETEX en los asuntos relacionados con la administración del Colegio Mayor Miguel Antonio Caro ubicado en Madrid España, así como de la interventoría de los contratos que se ejecuten por virtud de la misma. En desarrollo del objeto contractual el contratista deberá realizar actividades de: a). Interventoria de los contratos suscritos por el lCETEX y diversas empresas españolas en materia de seguridad, mantenimiento de instalaciones, jardinería, limpieza y servicios de similar naturaleza, para el Colegio Mayor Miguel Antonio Caro, ubicado en la Calle Séneca 6 de Madrid, España; Asesoría Jurídica, en el evento en que se requiera. </t>
  </si>
  <si>
    <t>860034594-1</t>
  </si>
  <si>
    <t>Banco Colpatria Multibanca Colpatria S.A Banco Colpatria</t>
  </si>
  <si>
    <t>EL BANCO se obliga a prestar el portafolio de servicios por parte del BANCO al ICETEX, a través de la apertura de unas cuentas bancarias en pesos  por tipo de recursos (Propios, Fondos en Administración y Liquidación y Compensación), de acuerdo con las especificaciones de servicios que se señalan en el presente documento, que inicialmente serían cinco (5), distribuidas entre dos (2) cuentas recaudadoras, dos (2) cuentas de ahorro rentables y una (1) cuenta de compensación y liquidación y las demás que sean requeridas en la ejecución del presente convenio</t>
  </si>
  <si>
    <t>Xiomara Avila</t>
  </si>
  <si>
    <t>899999063-3</t>
  </si>
  <si>
    <t>Universidad Nacional de Colombia</t>
  </si>
  <si>
    <t>900407222-1</t>
  </si>
  <si>
    <t>Leadersearch S.A.S.</t>
  </si>
  <si>
    <t xml:space="preserve">830065157-8 </t>
  </si>
  <si>
    <t xml:space="preserve">Adquirir 170 usos de la prueba psicotécnica SED PLUS y 160 usos de la prueba ANTES: herramientas que permitan evaluar habilidades cognitivas, rasgos de comportamiento e intereses ocupacionales, así como obtener un inventario de rectitud e integridad en el trabajo de los candidatos que se postulen a los procesos de selección o evaluación de personal, con el objetivo de vincular el personal idóneo de planta así como también aquellos que prestaran sus servicios a través de contrato para el ICETEX.  </t>
  </si>
  <si>
    <t xml:space="preserve">EF–2014-066 </t>
  </si>
  <si>
    <t>Selección y reclutamiento de personal</t>
  </si>
  <si>
    <t>890902922-6</t>
  </si>
  <si>
    <t>892099267-1</t>
  </si>
  <si>
    <t>860504984-6</t>
  </si>
  <si>
    <t>Contratar la renovación anual del mantenimiento del licenciamiento de PASW MODELER (antes llamado Clementine).</t>
  </si>
  <si>
    <t>EF–2014–011</t>
  </si>
  <si>
    <t>860002576-1</t>
  </si>
  <si>
    <t xml:space="preserve">Contratar el servicio de mantenimiento preventivo de la planta eléctrica de emergencia ubicada en el Edificio Sede Central del ICETEX, así como el suministro de los repuestos que sean necesarios para la vigencia 2014. </t>
  </si>
  <si>
    <t>EF–2014-064</t>
  </si>
  <si>
    <t>Secretaría General - Grupo de Administración de Recursos Físicos</t>
  </si>
  <si>
    <t>Mantenimiento de bienes muebles, equipos</t>
  </si>
  <si>
    <t>830065186-1</t>
  </si>
  <si>
    <t>830009600-1</t>
  </si>
  <si>
    <t>Nases EST, Empresa de Servicios Temporales S.A.S Nases</t>
  </si>
  <si>
    <t>Contratar una (1) Empresa de Servicios Temporales - EST -  que preste el servicio especializado de administración de personal en misión, para apoyar la gestión operativa del ICETEX, de acuerdo con las necesidades y requerimientos efectuados por la Entidad, las condiciones técnicas solicitadas y los lineamiento establecidos en el Decreto 4369 de 2006 y las demás disposiciones que se emitan en relación con la vinculación de personal temporal.</t>
  </si>
  <si>
    <t xml:space="preserve">VF-2013-034 </t>
  </si>
  <si>
    <t>G312001020300100</t>
  </si>
  <si>
    <t>OTROS SERVICIOS OPERATIVOS</t>
  </si>
  <si>
    <t>Selección Pública</t>
  </si>
  <si>
    <t>900068904-0</t>
  </si>
  <si>
    <t xml:space="preserve">Contratar los servicios de capacitación denominada: “Optimización en la gestión de Riesgos, – Gobierno, Riesgo y Cumplimiento. GRC.  </t>
  </si>
  <si>
    <t>Baker Tilly Colombia Consulting</t>
  </si>
  <si>
    <t>EF–2014–111</t>
  </si>
  <si>
    <t xml:space="preserve">G311002004020005 </t>
  </si>
  <si>
    <t>SERVICIOS PARA CAPACITACIÓN</t>
  </si>
  <si>
    <t>Francisco Javier Bello</t>
  </si>
  <si>
    <t>Angelica Chilito</t>
  </si>
  <si>
    <t>900491457-2</t>
  </si>
  <si>
    <t>C&amp;P Licitaciones y Consultorias S.A.S.</t>
  </si>
  <si>
    <t>900379030-3</t>
  </si>
  <si>
    <t>Contratar la capacitación en PMO (Project management office) a través de la metodología del PMI (Project Management Institute ) para la Oficina de Planeación.</t>
  </si>
  <si>
    <t>EF–2014–109</t>
  </si>
  <si>
    <t>Centro de Capacitación y Consultoría  en Tecnología de la Información S.A.S.</t>
  </si>
  <si>
    <t>Contratar la capacitación Arquitectura empresarial para 3 funcionarios de la Vicepresidencia de Operaciones y Tecnología.</t>
  </si>
  <si>
    <t>830144759-0</t>
  </si>
  <si>
    <t>Due Diligence Support Services Colombia</t>
  </si>
  <si>
    <t>Contratar la Prestación del servicio de acceso a las bases de datos de listas de control online, con actualizaciones periódicas y soporte técnico.</t>
  </si>
  <si>
    <t>EF–2014–107</t>
  </si>
  <si>
    <t>EF–2014–071</t>
  </si>
  <si>
    <t>Oficial de Cumplimiento</t>
  </si>
  <si>
    <t>G332211003024</t>
  </si>
  <si>
    <t>ACESSO DE DATOS LISTA DE CONTROL</t>
  </si>
  <si>
    <t>Cesar Morales</t>
  </si>
  <si>
    <t>F&amp;C Consultores S.A.S.</t>
  </si>
  <si>
    <t>900295736-2</t>
  </si>
  <si>
    <t>Contratar la capacitación en actualización de novedades en Nómina y Seguridad Social.</t>
  </si>
  <si>
    <t>EF–2014–106</t>
  </si>
  <si>
    <t>Informese S.A.S. SPPSS Andino S.A.S</t>
  </si>
  <si>
    <t>Contratar la capacitación en Curso SPSS – Software para análisis predictivos IBM</t>
  </si>
  <si>
    <t>EF–2014–108</t>
  </si>
  <si>
    <t>IO Group Colombia Canada S.A.S.</t>
  </si>
  <si>
    <t>900470984-2</t>
  </si>
  <si>
    <t>Contratar los servicios especializados de capacitación virtual, para el desarrollo del Módulo de Sistema de Atención al Consumidor Financiero SAC tanto en contenido como en animaciones conforme a las especificaciones señaladas en este documento.</t>
  </si>
  <si>
    <t>EF–2014–112</t>
  </si>
  <si>
    <t>Contratar los servicios especializados de Desarrollo de capacitación virtual, para el mantenimiento de los cursos existentes alojados en la plataforma E –learning del ICETEX.</t>
  </si>
  <si>
    <t xml:space="preserve">EF–2014–105 </t>
  </si>
  <si>
    <t>860007759-3</t>
  </si>
  <si>
    <t xml:space="preserve">Plan Institucional de Capacitación 2014 PIC: Contratar la capacitación en Negociación en Cooperación Internacional para la oficina de Relaciones Internacionales. </t>
  </si>
  <si>
    <t>EF–2014–110</t>
  </si>
  <si>
    <t>International Elevator INC</t>
  </si>
  <si>
    <t>860002838-4</t>
  </si>
  <si>
    <t>Contratar el servicio mantenimiento preventivo y correctivo incluido los repuestos para los ascensores del Edificio Sede Central del ICETEX.</t>
  </si>
  <si>
    <t xml:space="preserve">VF-2013-029 </t>
  </si>
  <si>
    <t xml:space="preserve">G-311-002-004-005-001 </t>
  </si>
  <si>
    <t>MANTENIMIENTO DE BIENES INMUEBLES</t>
  </si>
  <si>
    <t>SOS Soluciones de Oficina &amp; Suministros S.A.S.</t>
  </si>
  <si>
    <t>830087030-6</t>
  </si>
  <si>
    <t>Contratar el suministro de papelería, útiles de escritorio y oficina del ICETEX a nivel nacional, conforme a los productos y listados establecidos en el Anexo 1 y las especificaciones técnicas del presente documento.</t>
  </si>
  <si>
    <t xml:space="preserve">VF-2013-025 </t>
  </si>
  <si>
    <t xml:space="preserve">G311002004004015 </t>
  </si>
  <si>
    <t>PAPELERIA, ÚTILES DE ESCRITORIO Y OFICINA</t>
  </si>
  <si>
    <t>844002071-4</t>
  </si>
  <si>
    <t>890806477-9</t>
  </si>
  <si>
    <t>900373379-0</t>
  </si>
  <si>
    <t xml:space="preserve">800047326-0 </t>
  </si>
  <si>
    <t xml:space="preserve">Contratar la renovación del código de barras para el ICETEX. </t>
  </si>
  <si>
    <t>EF–2014–063</t>
  </si>
  <si>
    <t>G311002004007002</t>
  </si>
  <si>
    <t>CODIGO BARRAS Y FIRMAS</t>
  </si>
  <si>
    <t>800002609-6</t>
  </si>
  <si>
    <t>Energex Sociedad Anónima - Energex S.A.</t>
  </si>
  <si>
    <t>Contratar el suministro e instalación de una (1) UPS bifásica de 10 KVA, para el Punto de Atención al Usuario del ICETEX en la ciudad de Cali y una (1) UPS bifásica de mínimo 5 KVA, para el nuevo Punto de Atención al Usuario del ICETEX en la ciudad de Barrancabermeja - Santander.</t>
  </si>
  <si>
    <t>EF–2014–099</t>
  </si>
  <si>
    <t>MANTENIMIENTO DE BIENES MUEBLES, EQUIPOS</t>
  </si>
  <si>
    <t>860012336-1</t>
  </si>
  <si>
    <t>Instituto Colombiano de Normas Técnicas y Certificación Icontec</t>
  </si>
  <si>
    <t>Contratar el servicio de Auditoría de seguimiento del Sistema de Gestión de Calidad del ICETEX en las normas ISO 9001:2008 y NTCGP 1000:2009, en la vigencia 2014.</t>
  </si>
  <si>
    <t>EF–2014–010</t>
  </si>
  <si>
    <t xml:space="preserve">G332-510-001 </t>
  </si>
  <si>
    <t>Diseño y Optimización Procesos y Procedimientos</t>
  </si>
  <si>
    <t>890981796-1</t>
  </si>
  <si>
    <t>891800330-1</t>
  </si>
  <si>
    <t>800107584-2</t>
  </si>
  <si>
    <t>899999090-2</t>
  </si>
  <si>
    <t xml:space="preserve">Administrar los recursos entregados por el constituyente al Icetex, destinados a la constitucion y regulacion  de un fondo en administracion para financiar la educación formal de todos los servidores vinculados  mediante carrera administrativa y libre nombramiento y remocion </t>
  </si>
  <si>
    <t xml:space="preserve">Ministerio de Educacion Nacional </t>
  </si>
  <si>
    <t>Bloomberg LP</t>
  </si>
  <si>
    <t>Federal I.D. 13-3417984</t>
  </si>
  <si>
    <t>contratar el suministro de información a través de la plataforma de Bloomberg Professional de Bloomberg, alquiler de dos CPU y dos paneles de dos pantallas planas de 19¨ y capacitación de acuerdo a lo requerido y solicitado por la Entidad.</t>
  </si>
  <si>
    <t>CORPORACION UNIVERSITARIA IBEROAMERICANA</t>
  </si>
  <si>
    <t>860503837-7</t>
  </si>
  <si>
    <t>FUNDACIÓN UNIVERSITARIA JUAN N CORPAS</t>
  </si>
  <si>
    <t>860038374-4</t>
  </si>
  <si>
    <t>Imprenta Nacional de Colombia</t>
  </si>
  <si>
    <t xml:space="preserve">830001113-1 </t>
  </si>
  <si>
    <t>Contratar el servicio de publicación de los Actos Administrativos del ICETEX en el Diario Oficial de la Imprenta Nacional, conforme los términos y condiciones señalados por la entidad para la vigencia 2014.</t>
  </si>
  <si>
    <t>EF- 2014- 097</t>
  </si>
  <si>
    <t>G311002004007007</t>
  </si>
  <si>
    <t>IMPRESOS Y PUBLICACIONES</t>
  </si>
  <si>
    <t>830044885-1</t>
  </si>
  <si>
    <t>Bodega y Cocina S.A.</t>
  </si>
  <si>
    <t>Contratar el apoyo logístico requerido para las sesiones de Junta Directiva y Comités de Apoyo del ICETEX.</t>
  </si>
  <si>
    <t xml:space="preserve">EF–2014–070 </t>
  </si>
  <si>
    <t>G311002004004018</t>
  </si>
  <si>
    <t>PRODUCTOS DE CAFETERIA Y RESTAURANTE</t>
  </si>
  <si>
    <t>VIVIANA DEYSSE SÁNCHEZ</t>
  </si>
  <si>
    <t>UNIVERSIDAD POPULAR DEL CESAR</t>
  </si>
  <si>
    <t>892300285-6</t>
  </si>
  <si>
    <t>860505416-9</t>
  </si>
  <si>
    <t>Juan Rafael Bravo y CIA. S. en C.</t>
  </si>
  <si>
    <t>El objetivo es contratar los servicios profesionales especializados de asesoría tributaria por el año 2014; que incluya el acompañamiento a la entidad en los diferentes procesos administrativos y gubernamentales que se adelantan ante las autoridades tributarias, con el fin de cumplir con las normas contables y tributarias establecidas por la Administración de Impuestos y Aduanas Nacionales y entes territoriales.</t>
  </si>
  <si>
    <t xml:space="preserve">EF–2014-132 </t>
  </si>
  <si>
    <t>Universidad EAN</t>
  </si>
  <si>
    <t>Contratar la capacitación en Administración de Contratos Fiduciarios.</t>
  </si>
  <si>
    <t>860026058-1</t>
  </si>
  <si>
    <t>EF–2014–127</t>
  </si>
  <si>
    <t>G311002004020005</t>
  </si>
  <si>
    <t xml:space="preserve">Contratar la compra de elementos especializados para la atención de emergencias y elementos de ergonomía. </t>
  </si>
  <si>
    <t>EF–2014–113</t>
  </si>
  <si>
    <t>G311002004021009</t>
  </si>
  <si>
    <t>SERVICIOS DE SALUD OCUPACIONAL</t>
  </si>
  <si>
    <t>Contratar la capacitación Seminario de Actualización en Contratación Estatal</t>
  </si>
  <si>
    <t>EF–2014–125</t>
  </si>
  <si>
    <t>Contratar la capacitación Implementación de un Programa de Responsabilidad Social Empresarial.</t>
  </si>
  <si>
    <t>EF–2014–128</t>
  </si>
  <si>
    <t>91432365-8</t>
  </si>
  <si>
    <t>Diseño Construcción Interventoría-Asesorías-Avaluos</t>
  </si>
  <si>
    <t>Contratar los diseños y adecuación del Nuevo Punto de Atención al Usuario en la sede de la entidad en la ciudad de Barrancabermeja.</t>
  </si>
  <si>
    <t>EF–2014–147</t>
  </si>
  <si>
    <t>G332113022001</t>
  </si>
  <si>
    <t>ADECUACIÓN E INTERVENTORÍA PUNTOS DE ATE</t>
  </si>
  <si>
    <t xml:space="preserve">Litigar Punto com S.A. Litigar.Com S.A </t>
  </si>
  <si>
    <t>830070346–3</t>
  </si>
  <si>
    <t>Contratación del Servicio de Vigilancia y Seguimiento judicial del trámite de los procesos en los que es parte el ICETEX a nivel Nacional.</t>
  </si>
  <si>
    <t xml:space="preserve">EF–2014-133 </t>
  </si>
  <si>
    <t>G312001020220012</t>
  </si>
  <si>
    <t>Sandra Zuleta</t>
  </si>
  <si>
    <t>EF-2014-126</t>
  </si>
  <si>
    <t>365 Inicia el 17 feb 2014</t>
  </si>
  <si>
    <t>Inntech Colombia S.A.</t>
  </si>
  <si>
    <t>830081323-1</t>
  </si>
  <si>
    <t>Contratar los servicios de mantenimiento preventivo, mantenimiento correctivo, renovación de licenciamiento,  instalación, configuración y migración del sistema Oracle Global Secure Desktop (OSGD) de la versión actualmente instalada  a las últimas versiones existentes durante la vigencia del contrato.</t>
  </si>
  <si>
    <t>EF–2014–089</t>
  </si>
  <si>
    <t>MANTENIMIENTO DE SOFTWARE</t>
  </si>
  <si>
    <t>Air Cool Ingeniería S.A.S</t>
  </si>
  <si>
    <t xml:space="preserve">900428186- 4 </t>
  </si>
  <si>
    <t xml:space="preserve">Contratar la prestación del servicio de mantenimiento preventivo y/o correctivo de los equipos de aire acondicionado a nivel nacional del ICETEX, de acuerdo a lo establecido en el anexo de especificaciones del servicio que hace parte integral de esta orden. </t>
  </si>
  <si>
    <t>EF-2014- 150</t>
  </si>
  <si>
    <t xml:space="preserve">G-311- 002-004-005-002 </t>
  </si>
  <si>
    <t>Verytel S.A.</t>
  </si>
  <si>
    <t>830050633-7</t>
  </si>
  <si>
    <t xml:space="preserve">Contratar el desarrollo e implementación de la nueva funcionalidad: “Mantenimiento de Novedades” y el Soporte telefónico y presencial del Aplicativo SGC (Sistema Gestión de Certificaciones del Icetex). </t>
  </si>
  <si>
    <t>EF-2014-086</t>
  </si>
  <si>
    <t>G311-002-004-005-003</t>
  </si>
  <si>
    <t>Francisco Javier Pulido Fajardo
Miriam Cardona</t>
  </si>
  <si>
    <t>Contratar el servicio de consultoría para la construcción y aplicación de la encuesta que mide el Clima Laboral orientada al Fortalecimiento de la Organización efectiva, consultoría dirigida a los funcionarios que conforman la planta de personal del ICETEX.</t>
  </si>
  <si>
    <t>830017888-9</t>
  </si>
  <si>
    <t>Covey Leadersearch Center  Colombia S.A.S.</t>
  </si>
  <si>
    <t xml:space="preserve">EF–2014–130 </t>
  </si>
  <si>
    <t xml:space="preserve">G311.002.004.021.004 </t>
  </si>
  <si>
    <t>SERVICIOS DE BIENESTAR SOCIAL</t>
  </si>
  <si>
    <t>Carmen Alicia Sanchez</t>
  </si>
  <si>
    <t>Inversiones en Recreación Deporte y Salud S.A. Bodytech S.A.</t>
  </si>
  <si>
    <t>830033206-3</t>
  </si>
  <si>
    <t>Prestación de servicios para el acceso al Programa de Acondicionamiento Físico, ofrecido por el BODYTECH, dirigido a los funcionarios que pertenecen a la planta de personal del ICETEX que realicen la debida inscripción.</t>
  </si>
  <si>
    <t xml:space="preserve">EF–2014–129 </t>
  </si>
  <si>
    <t>Plan Institucional de Capacitación 2014 PIC: Contratar la acción Formativa en “Liderazgo Grandioso” para los funcionarios del Nivel Directivo de la Entidad.</t>
  </si>
  <si>
    <t>EF–2014–151</t>
  </si>
  <si>
    <t>Ferricentros S.A.S</t>
  </si>
  <si>
    <t>800237412-1</t>
  </si>
  <si>
    <t>Contratar el Suministro de materiales eléctricos y de ferretería para el mantenimiento del Edificio sede Central del ICETEX en la ciudad de Bogotá.</t>
  </si>
  <si>
    <t xml:space="preserve">EF–2014–098 </t>
  </si>
  <si>
    <t xml:space="preserve">G311002004004023 </t>
  </si>
  <si>
    <t>OTROS MATERIALES Y SUMINISTRO</t>
  </si>
  <si>
    <t>900236747 -1</t>
  </si>
  <si>
    <t>BD Promotores Colombia S.A.S – Hotel Augusta</t>
  </si>
  <si>
    <t>Contratar los servicios de apoyo logístico para atender las Reuniones de la Comisión Nacional de Becas presididas por el Presidente del ICETEX con los miembros de la Comisión Nacional de Becas y los Representantes de los Gobiernos y/o Universidades oferentes de conformidad con lo estipulado en el Decreto 380 de 2007.</t>
  </si>
  <si>
    <t xml:space="preserve">EF–2014–035 </t>
  </si>
  <si>
    <t>G333270001</t>
  </si>
  <si>
    <t>ESTRATEGIA DE COMUNICACIÓN EXTRANJEROS</t>
  </si>
  <si>
    <t>Cooperacion</t>
  </si>
  <si>
    <t>Ministerio de Educación Nacional</t>
  </si>
  <si>
    <t>Anuar esfuerzos para promover a Colombia como destino de educaión superior de calidad investigación y campus de enseñanza del español, a través de la participación en escenarios internacionales de educación superior en el 2014</t>
  </si>
  <si>
    <t>EF-2014-034</t>
  </si>
  <si>
    <t>SGS Colombia S.A. SGS S.A.</t>
  </si>
  <si>
    <t>860049921–0</t>
  </si>
  <si>
    <t>prestación de los servicios especializados por parte del CONTRATISTA para realizar las Auditorías Internas de Calidad a los cuarenta (40 procesos y doscientos treinta (230) procedimientos vigentes de la Entidad, previas a la auditoría de certificación, de conformidad con lo determinado en las normas de Gestión de la Calidad y MECI. Para el desarrollo del objeto del contrato, el Oferente deberá enfocar la prestación de sus servicios en la Planeación y realización del ciclo completo de AUDITORIAS INTERNAS DE CALIDAD- vigencia 2014</t>
  </si>
  <si>
    <t xml:space="preserve">EF – 2014- 068 </t>
  </si>
  <si>
    <t>G312001020260031</t>
  </si>
  <si>
    <t>AUDITORIA DE CALIDAD Y OTRAS ESPECIALES OCI</t>
  </si>
  <si>
    <t>900306633-1</t>
  </si>
  <si>
    <t>Prime Call Colombia S.A.S.</t>
  </si>
  <si>
    <t>EF-2014-017</t>
  </si>
  <si>
    <t>G332550001</t>
  </si>
  <si>
    <t>ESTUDIOS DE MERCADEO Y SERVICIOS</t>
  </si>
  <si>
    <t>Instituto Colombiano para la Evalaución de la Educación - ICFES</t>
  </si>
  <si>
    <t>860024301-6</t>
  </si>
  <si>
    <t xml:space="preserve">El objeto del Convenio es la constitución de un Fondo para la Administración Individual  de los recursos entregados por el ICFES  al  ICETEX, destinado  a financiar los créditos educativos condonables de los funcionarios beneficiarios de carrera administrativa y de libre nombramiento y remoción del ICFES, el cual se denominará “FONDO EN ADMINISTRACION DE EDUCACION ICFES -ICETEX”. El  ICETEX actuará como administrador y mandatario. </t>
  </si>
  <si>
    <t>Luz Johanna Medina</t>
  </si>
  <si>
    <t>900452179-3</t>
  </si>
  <si>
    <t>Grande Gracia S.A.S</t>
  </si>
  <si>
    <t>Contratar el apoyo logístico requerido para el desarrollo de reuniones de trabajo del ICETEX.</t>
  </si>
  <si>
    <t xml:space="preserve">EF–2014–069 </t>
  </si>
  <si>
    <t>Evaluar la calidad de la experiencia de los estudiantes y aliados del ICETEX con relación a los procesos de resolución de reclamos y solicitudes, gestión de cobranzas, proceso de adjudicación de crédito educativo y constitución de Alianzas para de esta forma tener un análisis completo que permita la ejecución de acciones que contribuyan a la prestación de un servicio con excelencia.</t>
  </si>
  <si>
    <t>Manufacturas Eliot S.A.</t>
  </si>
  <si>
    <t xml:space="preserve">860000452–6 </t>
  </si>
  <si>
    <t>Contratar el suministro de la dotación femenina para trece (13) funcionarias del ICETEX con derecho a ella para los tres (3) cuatrimestres de la vigencia 2013, consistente en vestido, camisa y calzado.</t>
  </si>
  <si>
    <t>VF – 2013- 041</t>
  </si>
  <si>
    <t>G311002004004002</t>
  </si>
  <si>
    <t>DOTACIONES</t>
  </si>
  <si>
    <t>Comercializadora Arturo Calle S.A.S.</t>
  </si>
  <si>
    <t>900342297-2</t>
  </si>
  <si>
    <t>Contratar el suministro de la dotación masculina para doce (12) funcionarios del ICETEX con derecho a ella para los tres (3) cuatrimestres de la vigencia 2014, consistente en vestido, camisa y calzado.</t>
  </si>
  <si>
    <t>Ministerio de Tecnologías de la Información y las Comunicaciones</t>
  </si>
  <si>
    <t>800131648-6</t>
  </si>
  <si>
    <t>Constitución de un fondo en administración que tenga como finalidad la financiación de procesos de capacitación y certificación a profesionales viculadas a empresas de la industria de TI o a entidades públicas</t>
  </si>
  <si>
    <t>830092384-8</t>
  </si>
  <si>
    <t>Servex Colombia S.A.S.</t>
  </si>
  <si>
    <t xml:space="preserve">Contratar la compra de 20 Sillas Tipo Gerente y realizar el mantenimiento de las sillas ya existentes que presentan averías para los puestos de trabajo de los funcionarios y contratistas de la Sede Central del ICETEX en la ciudad de Bogotá. </t>
  </si>
  <si>
    <t>EF–2014–148</t>
  </si>
  <si>
    <t>G332113020090</t>
  </si>
  <si>
    <t>MEJORAMIENTO, ADECUACIÓN Y MANTENIMIENTO</t>
  </si>
  <si>
    <t>Mystery Shopper Co Ltda</t>
  </si>
  <si>
    <t>830503516–9</t>
  </si>
  <si>
    <t>2014-0151</t>
  </si>
  <si>
    <t>2014-0152</t>
  </si>
  <si>
    <t>2014-0153</t>
  </si>
  <si>
    <t>2014-0154</t>
  </si>
  <si>
    <t>2014-0155</t>
  </si>
  <si>
    <t>2014-0156</t>
  </si>
  <si>
    <t>El Objeto del presente contrato es monitorear el cumplimiento de las conductas  críticas y evaluar las interacciones de los asesores con los clientes en el canal de atención personalizada en los 26 puntos de atención que tiene Icetex a nivel nacional, con el fin de tener un análisis completo que permita realizar acciones de mejora que contribuyan a la prestación de un servicio con excelencia.</t>
  </si>
  <si>
    <t>EF – 2014- 062</t>
  </si>
  <si>
    <t>ESTUDIOS DE MERCADO Y SERVICIO</t>
  </si>
  <si>
    <t xml:space="preserve">Contratar la prestación del servicio de monitoreo y seguimiento de las noticias que se publican en los distintos medios de comunicación del país, sobre el ICETEX y el sector educativo del país y de esta forma evaluar los impactos en nuestro público objetivo, de acuerdo a lo establecido en el anexo de especificaciones del servicio que hace parte integral de esta orden. </t>
  </si>
  <si>
    <t xml:space="preserve">830072071-2 </t>
  </si>
  <si>
    <t>Siglo Data S.A.S.</t>
  </si>
  <si>
    <t>EF-2014- 0116</t>
  </si>
  <si>
    <t xml:space="preserve">G332- 520-003 </t>
  </si>
  <si>
    <t>PLAN DE DIFUSIÓN SERVICIOS DEL ICETEX</t>
  </si>
  <si>
    <t>Datecsa S.A.</t>
  </si>
  <si>
    <t xml:space="preserve">800136505-4 </t>
  </si>
  <si>
    <t>Lista Corta</t>
  </si>
  <si>
    <t xml:space="preserve">Contratar el servicio de outsourcing de impresión, fax server y fotocopiado en la sede de la dirección general en Bogotá. </t>
  </si>
  <si>
    <t>VF–2013-0014</t>
  </si>
  <si>
    <t>G-311-002-004-001-003</t>
  </si>
  <si>
    <t>Adquisición software</t>
  </si>
  <si>
    <t>Interadministrativo</t>
  </si>
  <si>
    <t>900002583-6</t>
  </si>
  <si>
    <t>Radio Televisión Nacional de Colombia RTVC</t>
  </si>
  <si>
    <t>Contratar la prestación del servicio de producción, post-producción y emisión de veinte (20) capítulos del magazín institucional ICETEX TV a través del Canal Señal Institucional, y producir con unidad móvil, post-producir y emitir una rendición de cuentas del ICETEX vigencia 2014, de acuerdo a lo establecido en el anexo No. 01 de especificaciones técnicas que hace parte integral de este contrato.</t>
  </si>
  <si>
    <t>EF-2014-123</t>
  </si>
  <si>
    <t>G-332-520-003</t>
  </si>
  <si>
    <t>Pasantías</t>
  </si>
  <si>
    <t>Universidad Externado de Colombia</t>
  </si>
  <si>
    <t>860014918-7</t>
  </si>
  <si>
    <t>El objeto del presente Convenio es aunar esfuerzos para permitir la práctica de estudiantes de ese centro docente como requisito previo para obtener el título Profesional de acuerdo con los estatutos y reglamentos de LA UNIVERSIDAD, desarrollando actividades relacionadas con el perfil de su carrera y presentando un proyecto o producto final de acuerdo con las funciones, servicios y necesidades del ICETEX.</t>
  </si>
  <si>
    <t>EF-2014-135</t>
  </si>
  <si>
    <t>G312-001-020-300-031</t>
  </si>
  <si>
    <t>PASANTÍAS</t>
  </si>
  <si>
    <t>19482029-1</t>
  </si>
  <si>
    <t>Jaime Gustavo Paez Ronchaquira</t>
  </si>
  <si>
    <t>Arrendar dos lectores de Microfichas para atender las necesidades de consulta de la información contable de vigencias anteriores contenida en microfichas.</t>
  </si>
  <si>
    <t>EF–2014–152</t>
  </si>
  <si>
    <t>G311002004010001</t>
  </si>
  <si>
    <t xml:space="preserve">ARRENDAMIENTO DE BIENES INMUEBLES </t>
  </si>
  <si>
    <t>Arrendamiento</t>
  </si>
  <si>
    <t>Caja Colombiana de Subsidio Familiar Colsubsidio</t>
  </si>
  <si>
    <t>860007336-1</t>
  </si>
  <si>
    <t>Contratar con una entidad especializada la realización de exámenes pre ocupacionales o de ingreso y post-ocupacionales o de egreso, exámenes contemplados en el Plan de Salud Ocupacional para el año 2014 y dirigidos a los potenciales candidatos a ocupar cargos de la planta del personal del ICETEX, así como a los funcionarios que se retiran del servicio.</t>
  </si>
  <si>
    <t xml:space="preserve">EF–2014–100 </t>
  </si>
  <si>
    <t>860045740-6</t>
  </si>
  <si>
    <t>Colegio de Estudios Superiores de Administración CESA</t>
  </si>
  <si>
    <t>Contratar la capacitación  en  “Manejo de Tesorería”</t>
  </si>
  <si>
    <t>EF–2014–161</t>
  </si>
  <si>
    <t>SERVICIO PARA CAPACITACIÓN</t>
  </si>
  <si>
    <t>Contratar la capacitación “Análisis Financiero para el Otorgamiento de Crédito” para la Vicepresidencia de Crédito y Cobranza.</t>
  </si>
  <si>
    <t xml:space="preserve">EF–2014–160 </t>
  </si>
  <si>
    <t xml:space="preserve">800134773-2 </t>
  </si>
  <si>
    <t>Contratar la compra e instalación del mobiliario requerido para el funcionamiento del Punto de Atención al Usuario en la ciudad de Barrancabermeja - Santander.</t>
  </si>
  <si>
    <t>Solinoff Corporation S.A.</t>
  </si>
  <si>
    <t xml:space="preserve">EF–2014–146 </t>
  </si>
  <si>
    <t>G332113022002</t>
  </si>
  <si>
    <t>MOBILIARIO PUNTOS DE ATENCIÓN AL CLIENTE</t>
  </si>
  <si>
    <t>860001300-1</t>
  </si>
  <si>
    <t>Ignacio Gomez IHM S.A.S</t>
  </si>
  <si>
    <t>Contratar el servicio de mantenimiento preventivo de los equipos de bombeo del sistema contra incendio, suministro de agua potable, ubicados en el sótano del Edificio Sede Central del ICETEX.</t>
  </si>
  <si>
    <t>EF–2014–131</t>
  </si>
  <si>
    <t>Contratar la capacitación “Actualización del Presupuesto: Proceso de Planeación”.</t>
  </si>
  <si>
    <t>EF–2014–159</t>
  </si>
  <si>
    <t>Tecolsof S.A.S.</t>
  </si>
  <si>
    <t>805007625-5</t>
  </si>
  <si>
    <t xml:space="preserve">Contratar la prestación del servicio soporte y actualización del licenciamiento aranda software. </t>
  </si>
  <si>
    <t>EF–2014-072</t>
  </si>
  <si>
    <t xml:space="preserve">G-311002004005003 </t>
  </si>
  <si>
    <t>MANTENIMIENTO SOFTWARE</t>
  </si>
  <si>
    <t xml:space="preserve">807000294-6 </t>
  </si>
  <si>
    <t>Televisión Regional del Oriente Limitada Canal TRO. – TRO LTDA.</t>
  </si>
  <si>
    <t>Contratar el servicio de emisión de veinte (20) capítulos del magazín ICETEX TV en programación semanal en el canal TRO de la ciudad de Bucaramanga, con una duración de 30 minutos por capítulo.</t>
  </si>
  <si>
    <t xml:space="preserve">EF–2014–119 </t>
  </si>
  <si>
    <t>G332520003</t>
  </si>
  <si>
    <t>Plan de Difusión Servicios del Icetex</t>
  </si>
  <si>
    <t>Sofsecurity Ltda</t>
  </si>
  <si>
    <t xml:space="preserve">900031953-1 </t>
  </si>
  <si>
    <t xml:space="preserve">Contratar la renovación del licenciamiento, soporte, mantenimiento y actualización de todas las plataformas tecnológicas McAfee con las que cuenta el ICETEX. </t>
  </si>
  <si>
    <t>EF–2014-114</t>
  </si>
  <si>
    <t>G-311002004005003</t>
  </si>
  <si>
    <t>Empresas Inteligentes SAS</t>
  </si>
  <si>
    <t xml:space="preserve">900654503-4 </t>
  </si>
  <si>
    <t xml:space="preserve">Contratar la implementación de una asistente virtual en la página web del ICETEX. </t>
  </si>
  <si>
    <t>EF–2014-020</t>
  </si>
  <si>
    <t xml:space="preserve">G-332550003 </t>
  </si>
  <si>
    <t>PROYECTO DE MEJORAMIENTO OF. COMERCIAL Y DE MERCADEO</t>
  </si>
  <si>
    <t>Contratar con una entidad que brinden asesoría en la organización e implementación de actividades orientadas al mantenimiento del clima organizacional, la salud, recreación, deporte, cultura y educación. Para atender estos requerimientos, el ICETEX tiene previsto realizar la gestión a través de convenios con entidades públicas o privadas que permitan el desarrollo de las actividades contempladas en el Plan de Bienestar Social e Incentivos.</t>
  </si>
  <si>
    <t xml:space="preserve">G-311-002-004-021-004 </t>
  </si>
  <si>
    <t>EF 2014- 145</t>
  </si>
  <si>
    <t>Servicios de Bienestar Social</t>
  </si>
  <si>
    <t>CORPORACION UNIVERSITARIA AUTONOMA DEL CAUCA</t>
  </si>
  <si>
    <t>891501766-6</t>
  </si>
  <si>
    <t>FUNDACION UNIVERSITARIA CERVANTINA SAN AGUSTIN BOGOTA</t>
  </si>
  <si>
    <t>900294120-1</t>
  </si>
  <si>
    <t>UNIVERSIDAD DE LOS LLANOS</t>
  </si>
  <si>
    <t>892000757-3</t>
  </si>
  <si>
    <t xml:space="preserve">CORPORACIÓN DE ESTUDIOS ARTÍSTICOS Y TÉCNICOS CEART </t>
  </si>
  <si>
    <t>860036444-2</t>
  </si>
  <si>
    <t>FUNDACIÓN UNIVERSITARIA TENOCOLOGICO COMFENALCO - CARTAGENA</t>
  </si>
  <si>
    <t>890481183-1</t>
  </si>
  <si>
    <t>CORPORACIÓN UNIVERSITARIA REFORMADA CUR</t>
  </si>
  <si>
    <t>802017254-8</t>
  </si>
  <si>
    <t>900324958-6</t>
  </si>
  <si>
    <t>Blue Line Technology Colombia S.A.S</t>
  </si>
  <si>
    <t>Contratar los servicios de implementación y puesta en marcha del licenciamiento para una solución VPN–SSL de los firewalls Checkpoint.</t>
  </si>
  <si>
    <t xml:space="preserve">EF–2014–115 </t>
  </si>
  <si>
    <t>Integra Tecnologia Ltda</t>
  </si>
  <si>
    <t>830034230-5</t>
  </si>
  <si>
    <t>Contratar el servicio de mantenimiento, soporte y actualizaciones del aplicativo DocManager, en la vigencia 2014, para garantizar el correcto funcionamiento de la herramienta que administra el Sistema de Gestión de la Calidad.</t>
  </si>
  <si>
    <t>EF–2014-087</t>
  </si>
  <si>
    <t>Contratar la adquisición de dos (2) licencias adicionales de SPSS Statistics base.</t>
  </si>
  <si>
    <t>800177588-0</t>
  </si>
  <si>
    <t>Informese S.A.S - SPPSS Andino S.A.S</t>
  </si>
  <si>
    <t xml:space="preserve">EF–2014–090 </t>
  </si>
  <si>
    <t>800037800-8</t>
  </si>
  <si>
    <t>Banco Agrario de Colombia S.A.</t>
  </si>
  <si>
    <t>Prestacion de servicios por parte del banco el pago a los beneficiarios que determine el ICETEX a traves de la red del banco</t>
  </si>
  <si>
    <t>860055057-6</t>
  </si>
  <si>
    <t>899999001-7</t>
  </si>
  <si>
    <t>2014-0157</t>
  </si>
  <si>
    <t>FUNDACION UNIVERSITARIA CEIPA SABANETA</t>
  </si>
  <si>
    <t>890910961-7</t>
  </si>
  <si>
    <t>2014-0158</t>
  </si>
  <si>
    <t>FUNDACION DE ESTUDIOS SUPERIORES MONSEÑOR ABRAHAM ESCUDERO MONTOYA FUNDES ESPINAL</t>
  </si>
  <si>
    <t>809008799-7</t>
  </si>
  <si>
    <t>2007-062</t>
  </si>
  <si>
    <t>MD</t>
  </si>
  <si>
    <t>Municipio de Chiriguana Cesar</t>
  </si>
  <si>
    <t>800096585-0</t>
  </si>
  <si>
    <t>2009-0041</t>
  </si>
  <si>
    <t xml:space="preserve">MODIFICATORIO 1 AL CONVENIO 2007-062, El objeto del presente documento es adicionar un paragrafo a la Clausula segunda finalidad del convenio adicional 1 al conveio principal.  </t>
  </si>
  <si>
    <t>Municipio de Yondo</t>
  </si>
  <si>
    <t>890984265-6</t>
  </si>
  <si>
    <t>MODIFICATORIO No.02  AL CONVENIO N° 2009-0041,  El objeto del presente documento es modificar la CLÁUSULA SEGUNDA - FINALIDAD del convenio principal No. 2009-0041.</t>
  </si>
  <si>
    <t>2010-0741</t>
  </si>
  <si>
    <t>MODIFICATORIO No. 03 AL CONVENIO No. 2010-0741, El objeto del presente documento es modificar la CLÁUSULA SEGUNDA denominada FINALIDAD, del Convenio Principal No. 2010-0741.</t>
  </si>
  <si>
    <t>890301278-1</t>
  </si>
  <si>
    <t>Cooperativa de Trabajadores de Empresas Municipales de Cali y Otros COOTRAEMCALI</t>
  </si>
  <si>
    <t>2005-182</t>
  </si>
  <si>
    <t xml:space="preserve">MODIFICATORIO No. 01 AL CONVENIO No. 2005-182, El objeto del presente documento es modificar la CLÁUSULA SEGUNDA denominada FINALIDAD, del Convenio Principal No. 2005-182. </t>
  </si>
  <si>
    <t>2009-0052</t>
  </si>
  <si>
    <t>MODIFICATORIO No. 04 AL CONVENIO No. 2009-0052, El objeto del presente documento es modificar la CLÁUSULA SEGUNDA denominada FINALIDAD, del  Convenio Principal  No. 245 de 2009 (2009-0052).</t>
  </si>
  <si>
    <t>900039533-8</t>
  </si>
  <si>
    <t>Departamento Administrativo para la Prosperidad Social – DPS</t>
  </si>
  <si>
    <t>2013-0148</t>
  </si>
  <si>
    <t>MODIFICATORIO No.1 AL CONVENIO N° 2013-0148,  El objeto del presente documento es modificar la Cláusula Segunda-Finalidad del Convenio N° 2013-0148 del 04 de junio de 2013</t>
  </si>
  <si>
    <t xml:space="preserve">Municipio de San Juan Girón – Santander </t>
  </si>
  <si>
    <t>890204802-6</t>
  </si>
  <si>
    <t>2011-0535</t>
  </si>
  <si>
    <t>AD</t>
  </si>
  <si>
    <t>ADICIONAL 1 AL CONVENIO 2011-0535, el objeto del presente docuemnto es adicionar el valor del convenio principal</t>
  </si>
  <si>
    <t>2012-0475</t>
  </si>
  <si>
    <t>MODIFICATORIO No.1 A CONVENIO 2012-0475, modificar los paragrafos primero y segundo de la clausula segunda del convenio principal</t>
  </si>
  <si>
    <t>2014-0159</t>
  </si>
  <si>
    <t>UNIVERSIDAD DE PAMPLONA NORTE DE SANTANDER</t>
  </si>
  <si>
    <t>890501510-4</t>
  </si>
  <si>
    <t>ACU</t>
  </si>
  <si>
    <t>2014-0160</t>
  </si>
  <si>
    <t>ESCUELA EUROPEA DE DIRECCIÓN Y EMPRESA COLOMBIA SAS- EUDE</t>
  </si>
  <si>
    <t>900562840- 6</t>
  </si>
  <si>
    <t>Ambas instituciones colaborarán en el desarrollo de programas y actividades de cooperación que permitan a ciudadanos colombianos llevar a cabo programas de postgrado en la Escuela Europea de Dirección y Empresa</t>
  </si>
  <si>
    <t>2014-0161</t>
  </si>
  <si>
    <t>2014-0162</t>
  </si>
  <si>
    <t>2014-0163</t>
  </si>
  <si>
    <t>2014-0164</t>
  </si>
  <si>
    <t>2014-0165</t>
  </si>
  <si>
    <t>UNIVERSIDAD DE CUNDINAMARCA</t>
  </si>
  <si>
    <t>890680062-2</t>
  </si>
  <si>
    <t>CORPORACIÓN DE EDUCACIÓN TECNOLÓGICA COLSUBSIDIO - EADS</t>
  </si>
  <si>
    <t>900401526-8</t>
  </si>
  <si>
    <t>ESCUELA SUPERIOR TECNOLOGICA DE ARTES DEBORA ARANGO</t>
  </si>
  <si>
    <t>811042967-9</t>
  </si>
  <si>
    <t xml:space="preserve">INSTITUCIÓN UNIVERSITARIA PASCUAL BRAVO </t>
  </si>
  <si>
    <t>890980153-1</t>
  </si>
  <si>
    <t xml:space="preserve">UNIVERSIDAD SURCOLOMBIANA </t>
  </si>
  <si>
    <t>891180084-2</t>
  </si>
  <si>
    <t>2014-0166</t>
  </si>
  <si>
    <t>2014-0167</t>
  </si>
  <si>
    <t>Apoyar el fortalecimiento de la calidad docente, a través del INSTITUTO COLOMBIANO DE CRÉDITO EDUCATIVO Y ESTUDIOS TÉCNICOS EN EL EXTERIOR – ICETEX, con el fin de otorgar créditos educativos de pregrado en programas de licenciaturas de alta calidad o en una institución con acreditación de alta calidad.</t>
  </si>
  <si>
    <t>FOMENTAR LA CALIDAD Y PERMANENCIA DE LOS ESTUDIANTES DE BAJOS RECURSOS ECONÓMICOS EN LA EDUCACIÓN SUPERIOR A TRAVÉS DE LA ASIGNACIÓN DE ESTÍMULOS ECONÓMICOS A AQUELLOS ESTUDIANTES QUE OBTENGAN LOS MEJORES RESULTADOS EN LAS PRUEBAS SABER PRO Y QUE CUMPLAN CON LOS PUNTOS DE CORTE ESTABLECIDOS EN LA METODOLOGÍA SISBEN III, DE ACUERDO CON EL PROCEDIMIENTO ESTABLECIDO EN EL DECRETO 2636 DE 2012.</t>
  </si>
  <si>
    <t xml:space="preserve">Contratar la Auditoría externa para efectos de obtener una opinión profesional sobre los estados financieros del  “Segundo Proyecto para Apoyo al Crédito Educativo, APL-Fase I” préstamo BIRF 7515-CO, del período comprendido entre el 01 de enero y el 30 de junio de 2013, siguiendo las Guías de Auditoría del Banco Mundial. </t>
  </si>
  <si>
    <t>Administración de recursos para fomentar el desarrollo de la actividad investigadora para las instituciones de educacion superior a través del programa jóvenes ingenieros alemania</t>
  </si>
  <si>
    <t>2008-031</t>
  </si>
  <si>
    <t>ADICIONAL No.04 AL CONVENIO 2008-031, adicionar el valor del convenio en $200.000.000 millones de pesos moneda corriente</t>
  </si>
  <si>
    <t>2012-0425</t>
  </si>
  <si>
    <t>Unidad Administrativa Especial Agencia Presidencial de Cooperación Internacional APC</t>
  </si>
  <si>
    <t>900484852-1</t>
  </si>
  <si>
    <t>ADICIONAL No.3 AL CONVENIO 2012-0425, Adicionar el valor del convenio principal apoyo a la movilidad alianza pacífico</t>
  </si>
  <si>
    <t>Angélica Chilito</t>
  </si>
  <si>
    <t>2013-0234</t>
  </si>
  <si>
    <t>ADICIONAL No.2 AL CONVENIO 2013-0234, Adicionar el valor del convenio principal FONDO DE COOPERACIÓN Y ASISTENCIA INTERNACIONAL FOCAL</t>
  </si>
  <si>
    <t>311-03</t>
  </si>
  <si>
    <t>Departamento del Putumayo</t>
  </si>
  <si>
    <t>800094164-4</t>
  </si>
  <si>
    <t>2007-196</t>
  </si>
  <si>
    <t>Dirección de Impuestos y Aduanas Nacionales DIAN</t>
  </si>
  <si>
    <t>800197268-4</t>
  </si>
  <si>
    <t xml:space="preserve">ADICIONAL No.6 AL CONVENIO 2007-196 codigo 120536, adicionar el valor del convenio principal </t>
  </si>
  <si>
    <t>120907</t>
  </si>
  <si>
    <t>Departamento Administrativo de la Función Púiblica</t>
  </si>
  <si>
    <t>899999902-0</t>
  </si>
  <si>
    <t>ADICIONAL No.27 AL CONVENIO 120907, Adicionar la clausula tercera valor del fondo</t>
  </si>
  <si>
    <t>2012-0500</t>
  </si>
  <si>
    <t>900120344-8</t>
  </si>
  <si>
    <t>Cooperativa Multiactiva de Producción, Distrbución y Servicios Farmadisa</t>
  </si>
  <si>
    <t>MODIFICATORIO No.1 AL CONVENIO 2012-0500, Modificar la Clausula Septima Gastos de Administración del Convenio</t>
  </si>
  <si>
    <t>2012-0162</t>
  </si>
  <si>
    <t>Municipio de Guachene Cauca</t>
  </si>
  <si>
    <t>ADICIONAL No.02 AL CONVENIO 2012-0162, El objeto del presente documento es adicionar el valor del Convenio Interadministrativo No.2012-0162, en la suma de DOSCIENTOS MILLONES DE PESOS ($200.000.000) M/CTE, descrito en la cláusula tercera denominada –VALOR.</t>
  </si>
  <si>
    <t>900127183-0</t>
  </si>
  <si>
    <t>2009-0057</t>
  </si>
  <si>
    <t>Central Cooperativa Financiera para la Promoción Social - COOPCENTRAL</t>
  </si>
  <si>
    <t>891201588–4</t>
  </si>
  <si>
    <t xml:space="preserve">MODIFICATORIO No.01 AL CONVENIO 2009-0057, El objeto del presente documento es Modificar la Cláusula Octava Gastos de Administración del Convenio N°2009 – 0057. </t>
  </si>
  <si>
    <t>2013-0387</t>
  </si>
  <si>
    <t>Municipio de Rionegro - Antioquia</t>
  </si>
  <si>
    <t>890907317-2</t>
  </si>
  <si>
    <t xml:space="preserve">MODIFICATORIO 1 AL CONVENIO 2013-0387, Modificar la Clausula primera, Clausula Segunda, Clausula Tercera y Clausula Cuarta del convenio principal. </t>
  </si>
  <si>
    <t>Superintendencia de Notariado y Registro</t>
  </si>
  <si>
    <t>899999007-0</t>
  </si>
  <si>
    <t>ADICIONAL No.17 AL CONVENIO 121843, Adicionar el valor de la clausula tercera del convenio principal</t>
  </si>
  <si>
    <t>2013-0223</t>
  </si>
  <si>
    <t>Universidad de los Andes</t>
  </si>
  <si>
    <t xml:space="preserve">ADICIONAL 2 AL CONTRATO 2013-0223, El objeto del presente documento es prorrogar el plazo de ejecución del Contrato de Consultoría No.2013 – 0223. </t>
  </si>
  <si>
    <t>860007386-1</t>
  </si>
  <si>
    <t>2013-0383</t>
  </si>
  <si>
    <t>Agencia de Educación Superior de Medellín - Sapiencia</t>
  </si>
  <si>
    <t>900602106-0</t>
  </si>
  <si>
    <t>MODIFICATORIO No.01 AL CONVENIO 2013-0383, modificar el literal K de la Clausula Vigesima tercera denominada Obligaciones de la Agencia Sapiencia</t>
  </si>
  <si>
    <t>Covinoc S.A.</t>
  </si>
  <si>
    <t>860028462–1</t>
  </si>
  <si>
    <t>Interaudit S.A.S.</t>
  </si>
  <si>
    <t>830040193–5</t>
  </si>
  <si>
    <t>Consorcio Activa</t>
  </si>
  <si>
    <t xml:space="preserve">830106067–0 </t>
  </si>
  <si>
    <t>Leon &amp; Asociados S.A.</t>
  </si>
  <si>
    <t>800220143–0</t>
  </si>
  <si>
    <t>2010-0474</t>
  </si>
  <si>
    <t>MODIFICATORIO No.03 AL CONTRATO 2010-0474, El objeto del presente documento es prorrogar el plazo de ejecución establecido  en la cláusula Tercera .- Plazo del Contrato de Prestación de Servicios N° 2010-0474 del 16 de julio de 2010.</t>
  </si>
  <si>
    <t>2010-0475</t>
  </si>
  <si>
    <t>2010-0476</t>
  </si>
  <si>
    <t>2010-0477</t>
  </si>
  <si>
    <t>MODIFICATORIO No.03 AL CONTRATO 2010-0475, Prorrogar hasta el treinta y uno (31) de marzo de 2014 el plazo de ejecución del Contrato de Prestación de Servicios N° 2010-0475 del 16 de julio de 2010, termino contado a partir del vencimiento del plazo del contrato inicialmente pactado y sus modificatorios.</t>
  </si>
  <si>
    <t xml:space="preserve">MODIFICATORIO No.03 AL CONTRATO 2010-0476, El objeto del presente documento es prorrogar el plazo de ejecución establecido  en la cláusula Tercera .- Plazo del Contrato de Prestación de Servicios N° 2010-0476 del 16 de julio de 2010. </t>
  </si>
  <si>
    <t xml:space="preserve">MODIFICATORIO No.03 AL CONTRATO 2010-0477, El objeto del presente documento es prorrogar el plazo de ejecución establecido  en la cláusula Tercera .- Plazo del Contrato de Prestación de Servicios N° 2010-0477 del 16 de julio de 2010. </t>
  </si>
  <si>
    <t>Seguros</t>
  </si>
  <si>
    <t>2014-0168</t>
  </si>
  <si>
    <t>Invitación por Lista Corta</t>
  </si>
  <si>
    <t>891180021-9</t>
  </si>
  <si>
    <t>Municipio de Palermo Huila</t>
  </si>
  <si>
    <t>12124</t>
  </si>
  <si>
    <t>ADICIONAL No.05 AL CONVENIO 12124, El objeto del presente documento es adicionar el valor del Convenio de Fondos en Administración suscrito el 23 de julio de 1993, descrito en la cláusula tercera denominada – VALOR DEL FONDO.</t>
  </si>
  <si>
    <t>Póliza de Infidelidad y riesgos financieros</t>
  </si>
  <si>
    <t xml:space="preserve">MODIFICATORIO 1 A LA COMUNICACIÓN DE ACEPTACION No. 2014-0102, El objeto del presente documento es modificar el ítem de plazo de la Comunicación de Aceptación No. 2014- 0102 del 24 de enero de 2014. </t>
  </si>
  <si>
    <t>Secretaría General - Grupo de Talnto Humano</t>
  </si>
  <si>
    <t>Claudia María Segura</t>
  </si>
  <si>
    <t>2013-0243</t>
  </si>
  <si>
    <t xml:space="preserve">ADICIONAL Y PRÓRROGA AL CONTRATO DE PRESTACIÓN DE SERVICIOS Nº 2013-0243, El objeto del presente documento es prorrogar el término establecido en la clausula Tercera y adicionar el valor establecido en la Cláusula Cuarta del contrato principal de prestación de servicios No. 2013- 0243 del 30 de agosto de 2013. </t>
  </si>
  <si>
    <t>EF–2014 – 168</t>
  </si>
  <si>
    <t>800147578-9</t>
  </si>
  <si>
    <t>Cesión</t>
  </si>
  <si>
    <t>2012-0182</t>
  </si>
  <si>
    <t>Manejo Técnico de Información S.A. - MTI</t>
  </si>
  <si>
    <t>900011545-4</t>
  </si>
  <si>
    <t xml:space="preserve">ADICIONAL No.01 AL CONTRATO 2012-0182, El objeto de este documento es adicionar el valor fijado en la Cláusula Tercera del Contrato N° 2012-0182 del 25 de mayo de 2012 para la vigencia y presupuesto del año 2014 y adicionar la Cláusula Sexta-Obligaciones de Las Partes. </t>
  </si>
  <si>
    <t>Secretaría General Grupo Archivo</t>
  </si>
  <si>
    <t>2014-0169</t>
  </si>
  <si>
    <t>EF-2014-175</t>
  </si>
  <si>
    <t>G332-510-002</t>
  </si>
  <si>
    <t>GESTION DOCUMENTAL</t>
  </si>
  <si>
    <t>Juliana Constanza Valderrama Gamez</t>
  </si>
  <si>
    <t xml:space="preserve">CESIÓN DEL CONTRATO DE PRESTACIÓN DE SERVICIOS No.2014-0001, la cedente cede a favor de la cesionaria el contrato de prestacion de servicios No.2014-0001, junto con todos los derechos y obligaciones que del mismo se derivan a partir del cinco de marzo de 2014 </t>
  </si>
  <si>
    <t>Secretaría General Grupo Contratos</t>
  </si>
  <si>
    <t>860002184-6</t>
  </si>
  <si>
    <t>455 desde 09-3-14</t>
  </si>
  <si>
    <t>Póliza de seguro de responsabilidad civil, directores y administradores servidores públicos</t>
  </si>
  <si>
    <t>Mapfre Seguros Generales de Colombia S.A.</t>
  </si>
  <si>
    <t>891700037-9</t>
  </si>
  <si>
    <t xml:space="preserve">EF-2014-065 </t>
  </si>
  <si>
    <t>435 días desde el 01 de marzo de 2014 hasta el 9 de mayo de 2015</t>
  </si>
  <si>
    <t>MODIFICATORIO No.5 AL CONVENIO 311-03, Modificar la clausula septima- finalidad del convenio principal firmado el 31 de diciembre de 2003.</t>
  </si>
  <si>
    <t>Compufácil S.A.S.</t>
  </si>
  <si>
    <t>2014-0170</t>
  </si>
  <si>
    <t>Poliza todo riesgo daños materiales</t>
  </si>
  <si>
    <t>415 desde 8 marzo 2014</t>
  </si>
  <si>
    <t>2014-0171</t>
  </si>
  <si>
    <t>Poliza automoviles</t>
  </si>
  <si>
    <t>2014-0172</t>
  </si>
  <si>
    <t>2014-0173</t>
  </si>
  <si>
    <t>MANEJO GLOBAL ENTIDADES ESTATALES  </t>
  </si>
  <si>
    <t>2014-0174</t>
  </si>
  <si>
    <t>2013-0245</t>
  </si>
  <si>
    <t>Agencia Nacional de Hidrocarburos - ANH</t>
  </si>
  <si>
    <t>830127607-8</t>
  </si>
  <si>
    <t xml:space="preserve">ADICIONAL No.01 AL CONVENIO N° 2013-0245,  El objeto de este documento es adicionar el valor establecido en la Cláusula Tercera del Convenio N° 2013-0245 ICETEX - 186 ANH. </t>
  </si>
  <si>
    <t>Transporte AUTOMÁTICO de valores</t>
  </si>
  <si>
    <t>2014-0175</t>
  </si>
  <si>
    <t>2014-0176</t>
  </si>
  <si>
    <t>2014-0177</t>
  </si>
  <si>
    <t>2014-0178</t>
  </si>
  <si>
    <t>Selcomp Ingeniería S.A.S.</t>
  </si>
  <si>
    <t>Activabogados Ltda</t>
  </si>
  <si>
    <t xml:space="preserve">800071819-0 </t>
  </si>
  <si>
    <t>Contrato de prestación de servicios de soporte técnico preventivo y correctivo a la base instalada de microinformática (computadores de escritorio, portátiles, impresoras, escáneres, UPS y elementos de redes LAN propiedad del ICETEX a nivel nacional- “OUTSOURSING DE MESA DE AYUDA”.</t>
  </si>
  <si>
    <t>EF – 2014-0170</t>
  </si>
  <si>
    <t>G-311-002-004-005-003</t>
  </si>
  <si>
    <t>Mantenimiento de Software</t>
  </si>
  <si>
    <t>Francisco Javier Pulido Fajardo
Victor Raul Bautista Galindo</t>
  </si>
  <si>
    <t xml:space="preserve">860007386-1 </t>
  </si>
  <si>
    <t xml:space="preserve">Contratar la prestación de servicios profesionales para realizar el diagnóstico y propuesta de rediseño de la  estructura y de los procesos estratégicos, misionales, de apoyo y de control y evaluación, de forma tal que se asegure su correcta alineación con el realineamiento estratégico del ICETEX. </t>
  </si>
  <si>
    <t>EF-2014-176</t>
  </si>
  <si>
    <t>G332900001</t>
  </si>
  <si>
    <t>APOYO MODERNIZACIÓN Y TRANSFORMACIÓN</t>
  </si>
  <si>
    <t>Rosa María González Carvajal</t>
  </si>
  <si>
    <t>800220143-0</t>
  </si>
  <si>
    <t xml:space="preserve">Prestar los servicios profesionales especializados en cobro de cartera, que comprende el cobro pre jurídico y jurídico de las obligaciones que se encuentren en mora, por concepto de crédito educativo, a nivel nacional y a favor del ICETEX, con edad de vencimiento mayor a  noventa (90) días, acorde con las especificaciones técnicas y funcionales señaladas en el Pliego de Condiciones, sus anexos, adendas. demás documentos y de conformidad con las condiciones técnicas y de servicio especificadas en la propuesta presentada por EL CONTRATISTA y las obligaciones que se establezcan en el presente contrato, las cuales hacen parte integral del mismo. </t>
  </si>
  <si>
    <t>Doris Poveda</t>
  </si>
  <si>
    <t>830106067-0</t>
  </si>
  <si>
    <t xml:space="preserve">RESPONSABILIDAD CIVIL EXTRACONTRACTUAL </t>
  </si>
  <si>
    <t>Seguros Colpatria S.A.</t>
  </si>
  <si>
    <t>Outsourcing</t>
  </si>
  <si>
    <t>2012-0467</t>
  </si>
  <si>
    <t>Serlefin BPO&amp;O - Serlefin S.A.</t>
  </si>
  <si>
    <t>830044925-8</t>
  </si>
  <si>
    <t>El objeto de este documento es modificar el numeral 1.1 Definición y Alcance de los Canales, el numeral 1.1.4 Atención Chat y el numeral 1.1.7 Atención Grandes Clientes del Anexo del Contrato N° 2012-0467 del 21 de diciembre de 2012.</t>
  </si>
  <si>
    <t>ADICIONAL 1 A LA COMUNICACIÓN DE ACEPTACION DE OFERTA 2014-0105, modificar la cláusula del PLAZO, adicionar el valor establecido en la cláusula del VALOR, hasta en el 50% del valor inicial establecido en la Comunicación de la Aceptación de Oferta No. 2014 - 0105 del 24 de enero del 2014, e incluir los requisitos exigidos para cada uno de los pagos en la Cláusula de la Forma de Pago, con el fin de realizar adecuaciones en el Nuevo Punto de Atención al Usuario del ICETEX en la ciudad de Barrancabermeja.</t>
  </si>
  <si>
    <t>EF–2014–187</t>
  </si>
  <si>
    <t>2013-0295</t>
  </si>
  <si>
    <t>Interactivo Contac Center S.A.</t>
  </si>
  <si>
    <t>830047215–0</t>
  </si>
  <si>
    <t>El objeto del presente documento es prorrogar el plazo de ejecución establecido en la cláusula Cuarta - Plazo del Contrato de Prestación de Servicios N° 2013-0295 del 6 de noviembre de 2013.</t>
  </si>
  <si>
    <t>Director de Cobranzas</t>
  </si>
  <si>
    <t>AD
MD</t>
  </si>
  <si>
    <t>2013-0267</t>
  </si>
  <si>
    <t>Municipio de Cajicá</t>
  </si>
  <si>
    <t>Universidad de la Salle</t>
  </si>
  <si>
    <t>2011-0342</t>
  </si>
  <si>
    <t>860015542-6</t>
  </si>
  <si>
    <t xml:space="preserve">MODIFICATORIO No.01 AL CONVENIO N° 2011-0342,  El objeto del presente documento es modificar la Cláusula Cuarta-Condiciones para ser beneficiario de la Alianza y la Cláusula Quinta-Esquema de Financiación del Convenio N° 2011-0342 del 26 de julio de 2011. </t>
  </si>
  <si>
    <t>Secretaría General Grupo Talento Humano</t>
  </si>
  <si>
    <t>MODIFICATORIO No.01 AL CONTRATO DE PRESTACIÓN DE SERVICIOS No. 2014-0048,  El objeto del presente documento es modificar  la cláusula segunda en su numeral sexto denominada alcance del objeto del contrato de prestación de servicios No. 2014-0048.</t>
  </si>
  <si>
    <t>ADICIÓN Y MODIFICACIÓN No.01 AL CONVENIO Nº                                             2013-0267, El objeto del presente documento es Adicionar el Valor y modificar la Cláusula Segunda-Finalidad del Convenio  N° 2013-0267 del 15 de octubre de 2013.</t>
  </si>
  <si>
    <t>899999465-0</t>
  </si>
  <si>
    <t>2012-0478</t>
  </si>
  <si>
    <t>Unión Temporal Seguridad 2012</t>
  </si>
  <si>
    <t xml:space="preserve">900579469-0 </t>
  </si>
  <si>
    <t>Secretaría General Grupo de Administración</t>
  </si>
  <si>
    <t>ADICIÓN N°02 AL CONTRATO DE PRESTACIÓN DE SERVICIOS Nº 2012-0478, El objeto de este documento es modificar las cláusulas Segunda. Alcance del Objeto; Quinta. Forma de Pago, Séptima. Obligaciones de las partes, literal A); y la Cláusula Octava. Garantías del Contrato N°2012-0478 del 26 de diciembre de 2012.</t>
  </si>
  <si>
    <t>EF-2014-192</t>
  </si>
  <si>
    <t xml:space="preserve">G311-002-004-005-010 </t>
  </si>
  <si>
    <t>SERVICIOS DE SEGURIDAD Y VIGILANCIA</t>
  </si>
  <si>
    <t>2013-0212</t>
  </si>
  <si>
    <t>Unión Temporal GGT - GGT Informática</t>
  </si>
  <si>
    <t>900634929-2</t>
  </si>
  <si>
    <t xml:space="preserve">MODIFICATORIO No.02 CONTRATO DE PRESTACIÓN DE SERVICIOS Nº 2013-0212, El objeto de este documento es modificar la Cláusula Segunda-Plazo del Contrato N° 2013-0212 del 19 de julio de 2013. </t>
  </si>
  <si>
    <t>120536</t>
  </si>
  <si>
    <t>Dirección de Impuestos y Aduanas Nacionales - DIAN</t>
  </si>
  <si>
    <t>ADICIONAL 7 AL CONVENIO DE FONDOS EN ADMINISTRACIÓN N° 2007-196, Modificar el numeral 3 de los Considerandos; la Cláusula Segunda.- Valor del Fondo y el número consecutivo del Convenio Adicional al Convenio de Fondos en Administración No. 2007/196, suscrito el 13 de Febrero de 2014 entre la DIAN y el ICETEX</t>
  </si>
  <si>
    <t>Departamento Administrativo de la Función Pública - DAFP</t>
  </si>
  <si>
    <t>89999902-0</t>
  </si>
  <si>
    <t>ADICIONAL No. 27 AL CONVENIO No. 020 DE 1.996 FONDO EN ADMINISTRACIÓN, El objeto del presente documento es Adicionar la CLÁUSULA TERCERA.- Valor del Fondo del Convenio No. 020 – 1996 entre el DAFP y el ICETEX suscrito del 24 de Mayo de 1996.</t>
  </si>
  <si>
    <t>730 Días</t>
  </si>
  <si>
    <t>121 a PARTIR DEL 23 DE MARZO DE 2014</t>
  </si>
  <si>
    <t>No. Consecutivo Principal</t>
  </si>
  <si>
    <t>SB.7.1 -97</t>
  </si>
  <si>
    <t>Superintendencia Financiera</t>
  </si>
  <si>
    <t>890999057-6</t>
  </si>
  <si>
    <t xml:space="preserve">MODIFICATORIO No.1 AL CONVENIO SB.7.1-97, Cambiar la denominación de Superintendencia Bancaria por Superintendencia Financiera, modificar el parágrafo primero y segundo de la Clausula primera y suprimir el paragrafo segundo de la clausula segunda. </t>
  </si>
  <si>
    <t>2011-0367</t>
  </si>
  <si>
    <t>Deloitte &amp; Touche LTDA</t>
  </si>
  <si>
    <t>ADICIÓN Y PRÓRROGA DEL PLAZO Nº 02 AL CONTRATO DE PRESTACIÓN DE SERVICIOS No. 2011 – 0367 El objeto del presente Otrosí de Adición y Prórroga No. 02 consiste en adicionar el valor establecido en la Cláusula Cuarta y prorrogar el plazo señalado en la Cláusula Tercera del Contrato de Prestación de Servicios de la Revisoría Fiscal No. 2011 – 0367 del 10 de agosto de 2011, modificado mediante el Contrato No. 2013–0233 de Adición y Prórroga No. 1 del 08 de agosto de 2013</t>
  </si>
  <si>
    <t>2005-067</t>
  </si>
  <si>
    <t>Cooperativa de Educadores y Empleados de la Educación – COOACEDED</t>
  </si>
  <si>
    <t>890401658-6</t>
  </si>
  <si>
    <t xml:space="preserve">ADICIONAL No. 3  AL CONVENIO No. 2005/067, El objeto del presente documento es adicionar el valor establecido en la Cláusula Tercera del Convenio principal, suscrito entre la COOPERATIVA DE EDUCADORES Y EMPLEADOS DE LA EDUCACIÓN LIMITADA – COOACEDED y el ICETEX el 27 de julio de 2005. </t>
  </si>
  <si>
    <t>2008-007</t>
  </si>
  <si>
    <t>Municipio de Cantagallo  Bolivar</t>
  </si>
  <si>
    <t xml:space="preserve">800253526-1 </t>
  </si>
  <si>
    <t xml:space="preserve">ADICIONAL N° 05 AL CONVENIO DE FONDOS EN ADMINISTRACIÓN No 2008- 007, El objeto del presente documento es adicionar el valor establecido en la Cláusula tercera del convenio principal No. 2008- 007 suscrito el 21 de mayo de 2008.  </t>
  </si>
  <si>
    <t>2006-082</t>
  </si>
  <si>
    <t>Departamento del Vichada</t>
  </si>
  <si>
    <t xml:space="preserve">ADICIÓN No. 03 AL CONVENIO INTERADMINISTRATIVO 2006/082 FONDO “FOMENTO EDUCATIVO MI VICHADA, El objeto del presente documento es adicionar en Valor el Convenio denominado FONDO “FOMENTO EDUCATIVO MI VICHADA”, suscrito entre el Departamento de Vichada y el ICETEX No. 2006/082. </t>
  </si>
  <si>
    <t>800094067–8</t>
  </si>
  <si>
    <t>2008-030</t>
  </si>
  <si>
    <t>Municipio de Aipe</t>
  </si>
  <si>
    <t>Modificatorio 7 al Convenio de Fondos en Administracion n° 2008-030, Modificar la Clausula Decima Cuarta Denominada Interes del Credito Educativo en la Modaidad de Reembolsables del Fondo del Convenio Principal Suscrito el 24 de Diciembre de 2008.</t>
  </si>
  <si>
    <t>2014-0179</t>
  </si>
  <si>
    <t>Liberty Seguros S.A</t>
  </si>
  <si>
    <t>2014-0180</t>
  </si>
  <si>
    <t>Hult International Business School</t>
  </si>
  <si>
    <t>Colaboracion Mutua en el Desarrollo de Programas y Actividades de Cooperacion que permitan estudiantes Colombiasnos Realizar estudios de Postgrados en Hult en cualquiera de sus cinco Campus Globales, EN Boston, San Francisco, Londres, Dubai o Shangai</t>
  </si>
  <si>
    <t>Juliana Valderrama Gamez</t>
  </si>
  <si>
    <t>2014-0181</t>
  </si>
  <si>
    <t>Contratacion en la Prestacion de Servicios Logisticos para la Organización y Ejecucion de Eventos Institucionales, Talleres, Seminarios y Reuniones de Trabajo que Requiera la Entidad, o se Encuentre dentro del Portafolio Internacional del Icetex.</t>
  </si>
  <si>
    <t>2010-0679</t>
  </si>
  <si>
    <t>ADICION No.05 AL CONVENIO DE FONDOS EN ADMON 2010-0679 del 30 de Noviembre de 2010, Fondo Enlazamundos, el objeto del presente documento es adicional el valor establecido en la clausuala tercera- Valor del fondo principal suscrito el 30 de noviembre de 2010.</t>
  </si>
  <si>
    <t>ADICION N° 01 AL CONTRATO N° 2014-0178 - Adiconar la Clausula Quinta-Forma de Pago y Adicionar la Clausula Sexta-Obligaciones de las Partes, del Contrato n° 2014-0178 del 21 de Marzo de 2014.</t>
  </si>
  <si>
    <t>ADICION N° 01 AL CONTRATO N° 2014-0177 - Adicionar la Clausula Quinta-Forma de Pago y Adicionar la Clausula Sexta-Obligaciones de las Partes, del Contrato n° 2014-0177 del 21 de Marzo de 2014.</t>
  </si>
  <si>
    <t>2013-0181</t>
  </si>
  <si>
    <t>Instituto Nacional de Medicina Legal y Ciencias Forenses</t>
  </si>
  <si>
    <t>800150861-1</t>
  </si>
  <si>
    <t xml:space="preserve">ADICIONAL No.3 AL CONVENIO 2013-0181, El objeto del presente documento es adicionar el valor del Convenio Nº 2013-0181. </t>
  </si>
  <si>
    <t>Departamento del Vaupes</t>
  </si>
  <si>
    <t>845000021-0</t>
  </si>
  <si>
    <t>2005-0021</t>
  </si>
  <si>
    <t>Municipio de Nobsa</t>
  </si>
  <si>
    <t xml:space="preserve">891855222-0 </t>
  </si>
  <si>
    <t>Viviana Sanchez
Alejandro Arevalo</t>
  </si>
  <si>
    <t>Clausulas Adicionales a la Poliza de Salud n° Z1-91211649 - Otorgar en todo el territorio nacional, una póliza de salud con cubrimiento total de riesgos de enfermedad, accidentes y repatriacion en caso de invelidez y muerte al programa de reciprocidad de extranjeros en colombia liderado por icetex.</t>
  </si>
  <si>
    <t>900604231-2</t>
  </si>
  <si>
    <t>860039988-0</t>
  </si>
  <si>
    <t>891180070-1</t>
  </si>
  <si>
    <t>860005813-4</t>
  </si>
  <si>
    <t xml:space="preserve">ADICIONAL 2, PRÓRROGA Y MODIFICACIÓN AL CONTRATO DE PRESTACIÓN DE SERVICIOS Nº 2012-0182, El objeto de este documento es adicionar en valor, prórrogar en tiempo y modificar las cláusulas sexta denominada –“OBLIGACIONES ENTRE  LAS PARTES” y la cláusula séptima denominada – “PRODUCTOS O ENTREGABLES” </t>
  </si>
  <si>
    <t>EF-2014-213</t>
  </si>
  <si>
    <t>EF-2014-189</t>
  </si>
  <si>
    <t>Revisoría Fiscal</t>
  </si>
  <si>
    <t>EF-2014-030</t>
  </si>
  <si>
    <t>365 a partir del 19 de abril de 2014</t>
  </si>
  <si>
    <t>043348440</t>
  </si>
  <si>
    <t>Union Temporal Invoga Mundo Gerencial Logística y Eventos</t>
  </si>
  <si>
    <t>EF-2014-033</t>
  </si>
  <si>
    <t>G33620001002001
G3327001
G311002004041001</t>
  </si>
  <si>
    <t>RECIPROCIDAD EXTRANJEROS EN COLOMBIA
ESTRETEGIA DE COMUNICACIÓN EXTRANJEROS
APOYO LOGISTICO EVENTOS INSTITUCIONALES</t>
  </si>
  <si>
    <t>2002-0018</t>
  </si>
  <si>
    <t>ADICIONAL No.09 AL CONVENIO DE FONDOS EN ADMINISTRACIÓN No. 018-2002, adicionar el valor establecido en la clausula tercerra del convenio principal n° 018-2002 suscrito en 26 de julio de 2002.</t>
  </si>
  <si>
    <t>ADICIONAL No. 16 AL CONVENIO No. 021-2005, El objeto del presente documento es adicionar el valor establecido en la clausula tercera del convenio N° 021-2005</t>
  </si>
  <si>
    <t>MODIFICATORIO N° 01 AL CONTRATO DE PRESTACION DE SERVICIOS No.2014-0090, Modificar las Clausulas sexta y octava del contrato principal al contrato de Prestacion de Servicios Especializados N° 2014-0090 del 24 de enero de 2014</t>
  </si>
  <si>
    <t>Secretaría General - Grupo  Administración de Recursos Físicos
Oficina de Relaciones Internacionales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</si>
</sst>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0_);_(* \(#,##0\);_(* &quot;-&quot;??_);_(@_)"/>
    <numFmt numFmtId="167" formatCode="00000"/>
    <numFmt numFmtId="168" formatCode="_(&quot;$&quot;\ * #,##0_);_(&quot;$&quot;\ * \(#,##0\);_(&quot;$&quot;\ * &quot;-&quot;??_);_(@_)"/>
  </numFmts>
  <fonts count="14"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sz val="11"/>
      <color theme="1"/>
      <name val="Arial"/>
      <family val="2"/>
    </font>
    <font>
      <b/>
      <sz val="12"/>
      <color theme="1"/>
      <name val="Arial Narrow"/>
      <family val="2"/>
    </font>
    <font>
      <b/>
      <sz val="12"/>
      <color theme="1"/>
      <name val="Bookshelf Symbol 7"/>
      <charset val="2"/>
    </font>
    <font>
      <sz val="10"/>
      <name val="Arial"/>
      <family val="2"/>
    </font>
    <font>
      <sz val="9"/>
      <color indexed="81"/>
      <name val="Tahoma"/>
      <family val="2"/>
    </font>
    <font>
      <b/>
      <sz val="9"/>
      <color indexed="81"/>
      <name val="Tahoma"/>
      <family val="2"/>
    </font>
    <font>
      <sz val="12"/>
      <color rgb="FFFF0000"/>
      <name val="Arial"/>
      <family val="2"/>
    </font>
    <font>
      <sz val="12"/>
      <name val="Arial"/>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rgb="FFFFFF00"/>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0" fontId="7" fillId="0" borderId="0"/>
    <xf numFmtId="0" fontId="7" fillId="0" borderId="0"/>
    <xf numFmtId="43" fontId="7" fillId="0" borderId="0" applyFont="0" applyFill="0" applyBorder="0" applyAlignment="0" applyProtection="0"/>
  </cellStyleXfs>
  <cellXfs count="63">
    <xf numFmtId="0" fontId="0" fillId="0" borderId="0" xfId="0"/>
    <xf numFmtId="0" fontId="0" fillId="0" borderId="0" xfId="0" applyBorder="1"/>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44" fontId="3" fillId="2" borderId="2" xfId="2" applyNumberFormat="1" applyFont="1" applyFill="1" applyBorder="1" applyAlignment="1">
      <alignment horizontal="center" vertical="center" wrapText="1"/>
    </xf>
    <xf numFmtId="14" fontId="3" fillId="2" borderId="2" xfId="2"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0" xfId="0" applyFont="1"/>
    <xf numFmtId="0" fontId="4" fillId="0" borderId="0" xfId="0" applyFont="1" applyBorder="1"/>
    <xf numFmtId="0" fontId="2" fillId="0" borderId="1" xfId="0" applyFont="1" applyBorder="1" applyAlignment="1">
      <alignment horizontal="center" vertical="center" wrapText="1"/>
    </xf>
    <xf numFmtId="0" fontId="3" fillId="2" borderId="1" xfId="0" applyFont="1" applyFill="1" applyBorder="1" applyAlignment="1">
      <alignment horizontal="justify" vertical="center" wrapText="1"/>
    </xf>
    <xf numFmtId="168" fontId="3" fillId="2" borderId="1" xfId="2"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4" fontId="2" fillId="0" borderId="2" xfId="2"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4" fontId="2" fillId="2" borderId="2" xfId="2"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167" fontId="6" fillId="3" borderId="2" xfId="0" applyNumberFormat="1" applyFont="1" applyFill="1" applyBorder="1" applyAlignment="1">
      <alignment horizontal="center" vertical="center"/>
    </xf>
    <xf numFmtId="0" fontId="2" fillId="0" borderId="0" xfId="0" applyFont="1"/>
    <xf numFmtId="0" fontId="3" fillId="0" borderId="0" xfId="0" applyFont="1"/>
    <xf numFmtId="0" fontId="3" fillId="0" borderId="0" xfId="0" applyFont="1" applyFill="1" applyAlignment="1">
      <alignment horizontal="center"/>
    </xf>
    <xf numFmtId="0" fontId="3" fillId="0" borderId="0" xfId="0" applyFont="1" applyAlignment="1">
      <alignment horizontal="center"/>
    </xf>
    <xf numFmtId="166" fontId="3" fillId="0" borderId="0" xfId="1" applyNumberFormat="1" applyFont="1" applyAlignment="1">
      <alignment horizontal="justify" vertical="center" wrapText="1"/>
    </xf>
    <xf numFmtId="0" fontId="3" fillId="0" borderId="0" xfId="0" applyFont="1" applyAlignment="1">
      <alignment horizontal="center" vertical="center" wrapText="1"/>
    </xf>
    <xf numFmtId="0" fontId="3" fillId="0" borderId="0" xfId="0" applyFont="1" applyBorder="1"/>
    <xf numFmtId="0" fontId="2" fillId="0" borderId="0" xfId="0" applyFont="1" applyAlignment="1">
      <alignment horizontal="center" vertical="center" wrapText="1"/>
    </xf>
    <xf numFmtId="2" fontId="3" fillId="0" borderId="0" xfId="0" applyNumberFormat="1" applyFont="1" applyFill="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justify" vertical="center" wrapText="1"/>
    </xf>
    <xf numFmtId="165" fontId="3" fillId="0" borderId="0" xfId="1" applyFont="1"/>
    <xf numFmtId="44" fontId="3" fillId="0" borderId="0" xfId="2" applyNumberFormat="1" applyFont="1" applyAlignment="1">
      <alignment horizontal="center" vertical="center"/>
    </xf>
    <xf numFmtId="44" fontId="3" fillId="0" borderId="0" xfId="2" applyNumberFormat="1" applyFont="1" applyAlignment="1">
      <alignment vertical="center"/>
    </xf>
    <xf numFmtId="0" fontId="3" fillId="0" borderId="0" xfId="0" applyFont="1" applyAlignment="1">
      <alignment vertical="center"/>
    </xf>
    <xf numFmtId="0" fontId="3" fillId="0" borderId="0" xfId="0" applyFont="1" applyFill="1" applyAlignment="1">
      <alignment horizontal="center" vertical="center" wrapText="1"/>
    </xf>
    <xf numFmtId="168" fontId="3" fillId="0" borderId="0" xfId="2" applyNumberFormat="1" applyFont="1" applyAlignment="1">
      <alignment vertical="center"/>
    </xf>
    <xf numFmtId="14" fontId="3" fillId="0" borderId="0" xfId="2" applyNumberFormat="1" applyFont="1" applyAlignment="1">
      <alignment horizontal="center" vertical="center"/>
    </xf>
    <xf numFmtId="0" fontId="3" fillId="0" borderId="0" xfId="0" applyFont="1" applyFill="1"/>
    <xf numFmtId="1" fontId="3" fillId="0" borderId="2"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168" fontId="3" fillId="0" borderId="1" xfId="2" applyNumberFormat="1" applyFont="1" applyFill="1" applyBorder="1" applyAlignment="1">
      <alignment horizontal="center" vertical="center" wrapText="1"/>
    </xf>
    <xf numFmtId="44" fontId="3" fillId="0" borderId="2" xfId="2"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2" fontId="3"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3" fontId="3" fillId="0" borderId="2" xfId="0" applyNumberFormat="1" applyFont="1" applyFill="1" applyBorder="1" applyAlignment="1">
      <alignment horizontal="center" vertical="center" wrapText="1"/>
    </xf>
    <xf numFmtId="2" fontId="3" fillId="0" borderId="0" xfId="0" applyNumberFormat="1" applyFont="1"/>
    <xf numFmtId="14" fontId="3" fillId="0" borderId="0" xfId="2" applyNumberFormat="1" applyFont="1" applyAlignment="1">
      <alignment vertical="center"/>
    </xf>
    <xf numFmtId="49" fontId="11" fillId="0" borderId="2" xfId="0" applyNumberFormat="1" applyFont="1" applyFill="1" applyBorder="1" applyAlignment="1">
      <alignment horizontal="center" vertical="center" wrapText="1"/>
    </xf>
    <xf numFmtId="0" fontId="3" fillId="2" borderId="2" xfId="0" applyFont="1" applyFill="1" applyBorder="1" applyAlignment="1">
      <alignment horizontal="justify" vertical="center" wrapText="1"/>
    </xf>
    <xf numFmtId="168" fontId="3" fillId="2" borderId="2" xfId="2"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cellXfs>
  <cellStyles count="6">
    <cellStyle name="Millares" xfId="1" builtinId="3"/>
    <cellStyle name="Millares 2" xfId="5"/>
    <cellStyle name="Moneda" xfId="2" builtinId="4"/>
    <cellStyle name="Normal" xfId="0" builtinId="0"/>
    <cellStyle name="Normal 3" xfId="3"/>
    <cellStyle name="Normal 8" xfId="4"/>
  </cellStyles>
  <dxfs count="0"/>
  <tableStyles count="0" defaultTableStyle="TableStyleMedium9" defaultPivotStyle="PivotStyleLight16"/>
  <colors>
    <mruColors>
      <color rgb="FF85D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187777</xdr:colOff>
      <xdr:row>1</xdr:row>
      <xdr:rowOff>77561</xdr:rowOff>
    </xdr:from>
    <xdr:to>
      <xdr:col>3</xdr:col>
      <xdr:colOff>816429</xdr:colOff>
      <xdr:row>4</xdr:row>
      <xdr:rowOff>29936</xdr:rowOff>
    </xdr:to>
    <xdr:pic>
      <xdr:nvPicPr>
        <xdr:cNvPr id="3" name="Picture 2"/>
        <xdr:cNvPicPr>
          <a:picLocks noChangeAspect="1" noChangeArrowheads="1"/>
        </xdr:cNvPicPr>
      </xdr:nvPicPr>
      <xdr:blipFill>
        <a:blip xmlns:r="http://schemas.openxmlformats.org/officeDocument/2006/relationships" r:embed="rId1"/>
        <a:srcRect/>
        <a:stretch>
          <a:fillRect/>
        </a:stretch>
      </xdr:blipFill>
      <xdr:spPr bwMode="auto">
        <a:xfrm>
          <a:off x="949777" y="268061"/>
          <a:ext cx="2179866" cy="63273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048573"/>
  <sheetViews>
    <sheetView tabSelected="1" zoomScale="70" zoomScaleNormal="70" workbookViewId="0">
      <pane ySplit="7" topLeftCell="A8" activePane="bottomLeft" state="frozen"/>
      <selection pane="bottomLeft" activeCell="B7" sqref="B7"/>
    </sheetView>
  </sheetViews>
  <sheetFormatPr baseColWidth="10" defaultRowHeight="15.75" x14ac:dyDescent="0.25"/>
  <cols>
    <col min="1" max="1" width="11.42578125" style="25"/>
    <col min="2" max="2" width="13.42578125" style="25" customWidth="1"/>
    <col min="3" max="3" width="13" style="25" customWidth="1"/>
    <col min="4" max="4" width="15.28515625" style="25" customWidth="1"/>
    <col min="5" max="5" width="28.5703125" style="42" customWidth="1"/>
    <col min="6" max="6" width="18" style="25" customWidth="1"/>
    <col min="7" max="7" width="15.7109375" style="25" customWidth="1"/>
    <col min="8" max="8" width="74.42578125" style="25" customWidth="1"/>
    <col min="9" max="9" width="31.42578125" style="25" customWidth="1"/>
    <col min="10" max="10" width="15" style="25" customWidth="1"/>
    <col min="11" max="11" width="16.5703125" style="25" customWidth="1"/>
    <col min="12" max="12" width="12.85546875" style="25" customWidth="1"/>
    <col min="13" max="13" width="16" style="25" customWidth="1"/>
    <col min="14" max="14" width="19.28515625" style="25" customWidth="1"/>
    <col min="15" max="15" width="14.28515625" style="25" customWidth="1"/>
    <col min="16" max="16" width="30.85546875" style="25" customWidth="1"/>
    <col min="17" max="17" width="14.42578125" style="25" customWidth="1"/>
    <col min="18" max="20" width="18.28515625" style="25" customWidth="1"/>
    <col min="21" max="21" width="14.85546875" style="25" customWidth="1"/>
    <col min="22" max="26" width="11.42578125" style="25" customWidth="1"/>
    <col min="27" max="28" width="11.42578125" customWidth="1"/>
    <col min="29" max="29" width="13" style="11" customWidth="1"/>
    <col min="30" max="30" width="11.42578125" customWidth="1"/>
  </cols>
  <sheetData>
    <row r="1" spans="1:29" s="1" customFormat="1" x14ac:dyDescent="0.25">
      <c r="A1" s="24"/>
      <c r="B1" s="24"/>
      <c r="C1" s="24"/>
      <c r="D1" s="25"/>
      <c r="E1" s="26"/>
      <c r="F1" s="27"/>
      <c r="G1" s="27"/>
      <c r="H1" s="28"/>
      <c r="I1" s="25"/>
      <c r="J1" s="27"/>
      <c r="K1" s="27"/>
      <c r="L1" s="25"/>
      <c r="M1" s="25"/>
      <c r="N1" s="25"/>
      <c r="O1" s="29"/>
      <c r="P1" s="29"/>
      <c r="Q1" s="29"/>
      <c r="R1" s="30"/>
      <c r="S1" s="30"/>
      <c r="T1" s="30"/>
      <c r="U1" s="30"/>
      <c r="V1" s="30"/>
      <c r="W1" s="30"/>
      <c r="X1" s="30"/>
      <c r="Y1" s="30"/>
      <c r="Z1" s="30"/>
      <c r="AC1" s="12"/>
    </row>
    <row r="2" spans="1:29" s="1" customFormat="1" x14ac:dyDescent="0.25">
      <c r="A2" s="24"/>
      <c r="B2" s="24"/>
      <c r="C2" s="24"/>
      <c r="D2" s="25"/>
      <c r="E2" s="26"/>
      <c r="F2" s="27"/>
      <c r="G2" s="27"/>
      <c r="H2" s="28"/>
      <c r="I2" s="25"/>
      <c r="J2" s="27"/>
      <c r="K2" s="27"/>
      <c r="L2" s="25"/>
      <c r="M2" s="25"/>
      <c r="N2" s="25"/>
      <c r="O2" s="29"/>
      <c r="P2" s="29"/>
      <c r="Q2" s="29"/>
      <c r="R2" s="30"/>
      <c r="S2" s="30"/>
      <c r="T2" s="30"/>
      <c r="U2" s="30"/>
      <c r="V2" s="30"/>
      <c r="W2" s="30"/>
      <c r="X2" s="30"/>
      <c r="Y2" s="30"/>
      <c r="Z2" s="30"/>
      <c r="AC2" s="12"/>
    </row>
    <row r="3" spans="1:29" s="1" customFormat="1" x14ac:dyDescent="0.25">
      <c r="A3" s="61" t="s">
        <v>0</v>
      </c>
      <c r="B3" s="61"/>
      <c r="C3" s="61"/>
      <c r="D3" s="61"/>
      <c r="E3" s="61"/>
      <c r="F3" s="61"/>
      <c r="G3" s="61"/>
      <c r="H3" s="61"/>
      <c r="I3" s="61"/>
      <c r="J3" s="61"/>
      <c r="K3" s="61"/>
      <c r="L3" s="61"/>
      <c r="M3" s="61"/>
      <c r="N3" s="61"/>
      <c r="O3" s="29"/>
      <c r="P3" s="29"/>
      <c r="Q3" s="29"/>
      <c r="R3" s="30"/>
      <c r="S3" s="30"/>
      <c r="T3" s="30"/>
      <c r="U3" s="30"/>
      <c r="V3" s="30"/>
      <c r="W3" s="30"/>
      <c r="X3" s="30"/>
      <c r="Y3" s="30"/>
      <c r="Z3" s="30"/>
      <c r="AC3" s="12"/>
    </row>
    <row r="4" spans="1:29" s="1" customFormat="1" x14ac:dyDescent="0.25">
      <c r="A4" s="62" t="s">
        <v>28</v>
      </c>
      <c r="B4" s="62"/>
      <c r="C4" s="62"/>
      <c r="D4" s="62"/>
      <c r="E4" s="62"/>
      <c r="F4" s="62"/>
      <c r="G4" s="62"/>
      <c r="H4" s="62"/>
      <c r="I4" s="62"/>
      <c r="J4" s="62"/>
      <c r="K4" s="62"/>
      <c r="L4" s="62"/>
      <c r="M4" s="62"/>
      <c r="N4" s="62"/>
      <c r="O4" s="29"/>
      <c r="P4" s="29"/>
      <c r="Q4" s="29"/>
      <c r="R4" s="30"/>
      <c r="S4" s="30"/>
      <c r="T4" s="30"/>
      <c r="U4" s="30"/>
      <c r="V4" s="30"/>
      <c r="W4" s="30"/>
      <c r="X4" s="30"/>
      <c r="Y4" s="30"/>
      <c r="Z4" s="30"/>
      <c r="AC4" s="12"/>
    </row>
    <row r="5" spans="1:29" s="1" customFormat="1" x14ac:dyDescent="0.25">
      <c r="A5" s="31"/>
      <c r="B5" s="31"/>
      <c r="C5" s="31"/>
      <c r="D5" s="29"/>
      <c r="E5" s="32"/>
      <c r="F5" s="33"/>
      <c r="G5" s="29"/>
      <c r="H5" s="34"/>
      <c r="I5" s="35"/>
      <c r="J5" s="36"/>
      <c r="K5" s="59"/>
      <c r="L5" s="54"/>
      <c r="M5" s="55"/>
      <c r="N5" s="38"/>
      <c r="O5" s="29"/>
      <c r="P5" s="29"/>
      <c r="Q5" s="29"/>
      <c r="R5" s="30"/>
      <c r="S5" s="30"/>
      <c r="T5" s="30"/>
      <c r="U5" s="30"/>
      <c r="V5" s="30"/>
      <c r="W5" s="30"/>
      <c r="X5" s="30"/>
      <c r="Y5" s="30"/>
      <c r="Z5" s="30"/>
      <c r="AC5" s="12"/>
    </row>
    <row r="6" spans="1:29" s="1" customFormat="1" x14ac:dyDescent="0.25">
      <c r="A6" s="31"/>
      <c r="B6" s="31"/>
      <c r="C6" s="31"/>
      <c r="D6" s="29"/>
      <c r="E6" s="39"/>
      <c r="F6" s="29"/>
      <c r="G6" s="29"/>
      <c r="H6" s="34"/>
      <c r="I6" s="40">
        <v>3080000</v>
      </c>
      <c r="J6" s="36"/>
      <c r="K6" s="41"/>
      <c r="L6" s="25"/>
      <c r="M6" s="37"/>
      <c r="N6" s="38"/>
      <c r="O6" s="29"/>
      <c r="P6" s="29"/>
      <c r="Q6" s="29"/>
      <c r="R6" s="30"/>
      <c r="S6" s="30"/>
      <c r="T6" s="30"/>
      <c r="U6" s="30"/>
      <c r="V6" s="30"/>
      <c r="W6" s="30"/>
      <c r="X6" s="30"/>
      <c r="Y6" s="30"/>
      <c r="Z6" s="30"/>
      <c r="AC6" s="12"/>
    </row>
    <row r="7" spans="1:29" s="1" customFormat="1" ht="78.75" x14ac:dyDescent="0.25">
      <c r="A7" s="10" t="s">
        <v>1</v>
      </c>
      <c r="B7" s="10" t="s">
        <v>1</v>
      </c>
      <c r="C7" s="10" t="s">
        <v>1102</v>
      </c>
      <c r="D7" s="10" t="s">
        <v>2</v>
      </c>
      <c r="E7" s="10" t="s">
        <v>3</v>
      </c>
      <c r="F7" s="10" t="s">
        <v>4</v>
      </c>
      <c r="G7" s="10" t="s">
        <v>5</v>
      </c>
      <c r="H7" s="10" t="s">
        <v>6</v>
      </c>
      <c r="I7" s="18" t="s">
        <v>7</v>
      </c>
      <c r="J7" s="18" t="s">
        <v>8</v>
      </c>
      <c r="K7" s="18" t="s">
        <v>9</v>
      </c>
      <c r="L7" s="19" t="s">
        <v>22</v>
      </c>
      <c r="M7" s="20" t="s">
        <v>10</v>
      </c>
      <c r="N7" s="19" t="s">
        <v>11</v>
      </c>
      <c r="O7" s="19" t="s">
        <v>12</v>
      </c>
      <c r="P7" s="19" t="s">
        <v>13</v>
      </c>
      <c r="Q7" s="19" t="s">
        <v>14</v>
      </c>
      <c r="R7" s="21" t="s">
        <v>15</v>
      </c>
      <c r="S7" s="21" t="s">
        <v>25</v>
      </c>
      <c r="T7" s="21" t="s">
        <v>26</v>
      </c>
      <c r="U7" s="21" t="s">
        <v>27</v>
      </c>
      <c r="V7" s="21" t="s">
        <v>23</v>
      </c>
      <c r="W7" s="21" t="s">
        <v>24</v>
      </c>
      <c r="X7" s="19" t="s">
        <v>16</v>
      </c>
      <c r="Y7" s="19" t="s">
        <v>17</v>
      </c>
      <c r="Z7" s="19" t="s">
        <v>18</v>
      </c>
      <c r="AA7" s="22" t="s">
        <v>19</v>
      </c>
      <c r="AB7" s="22" t="s">
        <v>21</v>
      </c>
      <c r="AC7" s="19" t="s">
        <v>20</v>
      </c>
    </row>
    <row r="8" spans="1:29" s="1" customFormat="1" ht="57" customHeight="1" x14ac:dyDescent="0.25">
      <c r="A8" s="13" t="s">
        <v>29</v>
      </c>
      <c r="B8" s="2"/>
      <c r="C8" s="3" t="s">
        <v>31</v>
      </c>
      <c r="D8" s="4" t="s">
        <v>30</v>
      </c>
      <c r="E8" s="17" t="s">
        <v>33</v>
      </c>
      <c r="F8" s="16">
        <v>52451754</v>
      </c>
      <c r="G8" s="5" t="s">
        <v>32</v>
      </c>
      <c r="H8" s="14" t="s">
        <v>148</v>
      </c>
      <c r="I8" s="15">
        <v>37820293</v>
      </c>
      <c r="J8" s="6" t="s">
        <v>150</v>
      </c>
      <c r="K8" s="7">
        <v>41641</v>
      </c>
      <c r="L8" s="43">
        <f t="shared" ref="L8:L16" si="0">+M8-K8</f>
        <v>210</v>
      </c>
      <c r="M8" s="8">
        <v>41851</v>
      </c>
      <c r="N8" s="4" t="s">
        <v>149</v>
      </c>
      <c r="O8" s="5" t="s">
        <v>155</v>
      </c>
      <c r="P8" s="5" t="s">
        <v>156</v>
      </c>
      <c r="Q8" s="5" t="s">
        <v>151</v>
      </c>
      <c r="R8" s="5" t="s">
        <v>152</v>
      </c>
      <c r="S8" s="5"/>
      <c r="T8" s="5" t="s">
        <v>153</v>
      </c>
      <c r="U8" s="5"/>
      <c r="V8" s="5"/>
      <c r="W8" s="5" t="s">
        <v>153</v>
      </c>
      <c r="X8" s="4"/>
      <c r="Y8" s="5"/>
      <c r="Z8" s="4" t="s">
        <v>157</v>
      </c>
      <c r="AA8" s="23" t="s">
        <v>154</v>
      </c>
      <c r="AB8" s="23" t="s">
        <v>154</v>
      </c>
      <c r="AC8" s="9"/>
    </row>
    <row r="9" spans="1:29" s="1" customFormat="1" ht="96.75" customHeight="1" x14ac:dyDescent="0.25">
      <c r="A9" s="13" t="s">
        <v>29</v>
      </c>
      <c r="B9" s="2"/>
      <c r="C9" s="3" t="s">
        <v>34</v>
      </c>
      <c r="D9" s="4" t="s">
        <v>30</v>
      </c>
      <c r="E9" s="17" t="s">
        <v>64</v>
      </c>
      <c r="F9" s="16">
        <v>80407745</v>
      </c>
      <c r="G9" s="5" t="s">
        <v>32</v>
      </c>
      <c r="H9" s="14" t="s">
        <v>158</v>
      </c>
      <c r="I9" s="15">
        <v>78816738</v>
      </c>
      <c r="J9" s="6" t="s">
        <v>159</v>
      </c>
      <c r="K9" s="7">
        <v>41641</v>
      </c>
      <c r="L9" s="43">
        <f t="shared" si="0"/>
        <v>210</v>
      </c>
      <c r="M9" s="8">
        <v>41851</v>
      </c>
      <c r="N9" s="4" t="s">
        <v>165</v>
      </c>
      <c r="O9" s="5" t="s">
        <v>160</v>
      </c>
      <c r="P9" s="5" t="s">
        <v>161</v>
      </c>
      <c r="Q9" s="5" t="s">
        <v>151</v>
      </c>
      <c r="R9" s="5" t="s">
        <v>162</v>
      </c>
      <c r="S9" s="5"/>
      <c r="T9" s="5" t="s">
        <v>153</v>
      </c>
      <c r="U9" s="5"/>
      <c r="V9" s="5"/>
      <c r="W9" s="5" t="s">
        <v>153</v>
      </c>
      <c r="X9" s="4"/>
      <c r="Y9" s="5"/>
      <c r="Z9" s="4" t="s">
        <v>157</v>
      </c>
      <c r="AA9" s="23" t="s">
        <v>154</v>
      </c>
      <c r="AB9" s="23" t="s">
        <v>154</v>
      </c>
      <c r="AC9" s="9"/>
    </row>
    <row r="10" spans="1:29" s="1" customFormat="1" ht="96.75" customHeight="1" x14ac:dyDescent="0.25">
      <c r="A10" s="13" t="s">
        <v>29</v>
      </c>
      <c r="B10" s="2"/>
      <c r="C10" s="3" t="s">
        <v>35</v>
      </c>
      <c r="D10" s="4" t="s">
        <v>30</v>
      </c>
      <c r="E10" s="17" t="s">
        <v>65</v>
      </c>
      <c r="F10" s="16">
        <v>53124220</v>
      </c>
      <c r="G10" s="5" t="s">
        <v>32</v>
      </c>
      <c r="H10" s="14" t="s">
        <v>163</v>
      </c>
      <c r="I10" s="15">
        <v>45045000</v>
      </c>
      <c r="J10" s="6" t="s">
        <v>164</v>
      </c>
      <c r="K10" s="7">
        <v>41641</v>
      </c>
      <c r="L10" s="43">
        <f t="shared" si="0"/>
        <v>210</v>
      </c>
      <c r="M10" s="8">
        <v>41851</v>
      </c>
      <c r="N10" s="4" t="s">
        <v>165</v>
      </c>
      <c r="O10" s="5" t="s">
        <v>160</v>
      </c>
      <c r="P10" s="5" t="s">
        <v>161</v>
      </c>
      <c r="Q10" s="5" t="s">
        <v>151</v>
      </c>
      <c r="R10" s="5" t="s">
        <v>162</v>
      </c>
      <c r="S10" s="5"/>
      <c r="T10" s="5" t="s">
        <v>153</v>
      </c>
      <c r="U10" s="5"/>
      <c r="V10" s="5"/>
      <c r="W10" s="5" t="s">
        <v>153</v>
      </c>
      <c r="X10" s="4"/>
      <c r="Y10" s="5"/>
      <c r="Z10" s="4" t="s">
        <v>157</v>
      </c>
      <c r="AA10" s="23" t="s">
        <v>154</v>
      </c>
      <c r="AB10" s="23" t="s">
        <v>154</v>
      </c>
      <c r="AC10" s="9"/>
    </row>
    <row r="11" spans="1:29" s="1" customFormat="1" ht="75" x14ac:dyDescent="0.25">
      <c r="A11" s="13" t="s">
        <v>92</v>
      </c>
      <c r="B11" s="2"/>
      <c r="C11" s="3" t="s">
        <v>36</v>
      </c>
      <c r="D11" s="4" t="s">
        <v>30</v>
      </c>
      <c r="E11" s="17" t="s">
        <v>66</v>
      </c>
      <c r="F11" s="16" t="s">
        <v>326</v>
      </c>
      <c r="G11" s="5" t="s">
        <v>32</v>
      </c>
      <c r="H11" s="14" t="s">
        <v>327</v>
      </c>
      <c r="I11" s="15">
        <v>16623404</v>
      </c>
      <c r="J11" s="6" t="s">
        <v>328</v>
      </c>
      <c r="K11" s="7">
        <v>41641</v>
      </c>
      <c r="L11" s="43">
        <f t="shared" si="0"/>
        <v>210</v>
      </c>
      <c r="M11" s="8">
        <v>41851</v>
      </c>
      <c r="N11" s="4" t="s">
        <v>197</v>
      </c>
      <c r="O11" s="5" t="s">
        <v>329</v>
      </c>
      <c r="P11" s="5" t="s">
        <v>330</v>
      </c>
      <c r="Q11" s="5" t="s">
        <v>151</v>
      </c>
      <c r="R11" s="5" t="s">
        <v>197</v>
      </c>
      <c r="S11" s="5"/>
      <c r="T11" s="5" t="s">
        <v>177</v>
      </c>
      <c r="U11" s="5"/>
      <c r="V11" s="5"/>
      <c r="W11" s="5" t="s">
        <v>177</v>
      </c>
      <c r="X11" s="4"/>
      <c r="Y11" s="5"/>
      <c r="Z11" s="4" t="s">
        <v>157</v>
      </c>
      <c r="AA11" s="23"/>
      <c r="AB11" s="23"/>
      <c r="AC11" s="9"/>
    </row>
    <row r="12" spans="1:29" s="1" customFormat="1" ht="60" x14ac:dyDescent="0.25">
      <c r="A12" s="13" t="s">
        <v>29</v>
      </c>
      <c r="B12" s="2"/>
      <c r="C12" s="3" t="s">
        <v>37</v>
      </c>
      <c r="D12" s="4" t="s">
        <v>30</v>
      </c>
      <c r="E12" s="17" t="s">
        <v>67</v>
      </c>
      <c r="F12" s="16">
        <v>1012355860</v>
      </c>
      <c r="G12" s="5" t="s">
        <v>32</v>
      </c>
      <c r="H12" s="14" t="s">
        <v>166</v>
      </c>
      <c r="I12" s="15">
        <v>24527909</v>
      </c>
      <c r="J12" s="6" t="s">
        <v>167</v>
      </c>
      <c r="K12" s="7">
        <v>41641</v>
      </c>
      <c r="L12" s="43">
        <f t="shared" si="0"/>
        <v>210</v>
      </c>
      <c r="M12" s="8">
        <v>41851</v>
      </c>
      <c r="N12" s="4" t="s">
        <v>168</v>
      </c>
      <c r="O12" s="5" t="s">
        <v>169</v>
      </c>
      <c r="P12" s="5" t="s">
        <v>170</v>
      </c>
      <c r="Q12" s="5" t="s">
        <v>151</v>
      </c>
      <c r="R12" s="5" t="s">
        <v>168</v>
      </c>
      <c r="S12" s="5"/>
      <c r="T12" s="5" t="s">
        <v>153</v>
      </c>
      <c r="U12" s="5"/>
      <c r="V12" s="5"/>
      <c r="W12" s="5" t="s">
        <v>153</v>
      </c>
      <c r="X12" s="4"/>
      <c r="Y12" s="5"/>
      <c r="Z12" s="4" t="s">
        <v>157</v>
      </c>
      <c r="AA12" s="23" t="s">
        <v>154</v>
      </c>
      <c r="AB12" s="23" t="s">
        <v>154</v>
      </c>
      <c r="AC12" s="9"/>
    </row>
    <row r="13" spans="1:29" s="1" customFormat="1" ht="45" x14ac:dyDescent="0.25">
      <c r="A13" s="13" t="s">
        <v>92</v>
      </c>
      <c r="B13" s="2"/>
      <c r="C13" s="3" t="s">
        <v>38</v>
      </c>
      <c r="D13" s="4" t="s">
        <v>30</v>
      </c>
      <c r="E13" s="17" t="s">
        <v>331</v>
      </c>
      <c r="F13" s="16" t="s">
        <v>332</v>
      </c>
      <c r="G13" s="5" t="s">
        <v>32</v>
      </c>
      <c r="H13" s="14" t="s">
        <v>333</v>
      </c>
      <c r="I13" s="15">
        <v>3299315</v>
      </c>
      <c r="J13" s="6" t="s">
        <v>334</v>
      </c>
      <c r="K13" s="7">
        <v>41641</v>
      </c>
      <c r="L13" s="43">
        <f t="shared" si="0"/>
        <v>29</v>
      </c>
      <c r="M13" s="8">
        <v>41670</v>
      </c>
      <c r="N13" s="4" t="s">
        <v>168</v>
      </c>
      <c r="O13" s="5" t="s">
        <v>169</v>
      </c>
      <c r="P13" s="5" t="s">
        <v>170</v>
      </c>
      <c r="Q13" s="5" t="s">
        <v>151</v>
      </c>
      <c r="R13" s="5" t="s">
        <v>168</v>
      </c>
      <c r="S13" s="5"/>
      <c r="T13" s="5" t="s">
        <v>177</v>
      </c>
      <c r="U13" s="5"/>
      <c r="V13" s="5"/>
      <c r="W13" s="5" t="s">
        <v>177</v>
      </c>
      <c r="X13" s="4"/>
      <c r="Y13" s="5"/>
      <c r="Z13" s="4" t="s">
        <v>157</v>
      </c>
      <c r="AA13" s="23"/>
      <c r="AB13" s="23"/>
      <c r="AC13" s="9"/>
    </row>
    <row r="14" spans="1:29" s="1" customFormat="1" ht="60" x14ac:dyDescent="0.25">
      <c r="A14" s="13" t="s">
        <v>92</v>
      </c>
      <c r="B14" s="2"/>
      <c r="C14" s="3" t="s">
        <v>39</v>
      </c>
      <c r="D14" s="4" t="s">
        <v>30</v>
      </c>
      <c r="E14" s="17" t="s">
        <v>173</v>
      </c>
      <c r="F14" s="16" t="s">
        <v>171</v>
      </c>
      <c r="G14" s="5" t="s">
        <v>32</v>
      </c>
      <c r="H14" s="14" t="s">
        <v>172</v>
      </c>
      <c r="I14" s="15">
        <v>2374772</v>
      </c>
      <c r="J14" s="6" t="s">
        <v>174</v>
      </c>
      <c r="K14" s="7">
        <v>41641</v>
      </c>
      <c r="L14" s="43">
        <f t="shared" si="0"/>
        <v>29</v>
      </c>
      <c r="M14" s="8">
        <v>41670</v>
      </c>
      <c r="N14" s="4" t="s">
        <v>168</v>
      </c>
      <c r="O14" s="5" t="s">
        <v>175</v>
      </c>
      <c r="P14" s="5" t="s">
        <v>176</v>
      </c>
      <c r="Q14" s="5" t="s">
        <v>151</v>
      </c>
      <c r="R14" s="5" t="s">
        <v>168</v>
      </c>
      <c r="S14" s="5"/>
      <c r="T14" s="5" t="s">
        <v>177</v>
      </c>
      <c r="U14" s="5"/>
      <c r="V14" s="5"/>
      <c r="W14" s="5" t="s">
        <v>177</v>
      </c>
      <c r="X14" s="4"/>
      <c r="Y14" s="5"/>
      <c r="Z14" s="4" t="s">
        <v>157</v>
      </c>
      <c r="AA14" s="23" t="s">
        <v>154</v>
      </c>
      <c r="AB14" s="23" t="s">
        <v>154</v>
      </c>
      <c r="AC14" s="9"/>
    </row>
    <row r="15" spans="1:29" s="1" customFormat="1" ht="69.75" customHeight="1" x14ac:dyDescent="0.25">
      <c r="A15" s="13" t="s">
        <v>92</v>
      </c>
      <c r="B15" s="2"/>
      <c r="C15" s="3" t="s">
        <v>40</v>
      </c>
      <c r="D15" s="4" t="s">
        <v>30</v>
      </c>
      <c r="E15" s="17" t="s">
        <v>335</v>
      </c>
      <c r="F15" s="16" t="s">
        <v>336</v>
      </c>
      <c r="G15" s="5" t="s">
        <v>32</v>
      </c>
      <c r="H15" s="14" t="s">
        <v>337</v>
      </c>
      <c r="I15" s="15">
        <v>3299315</v>
      </c>
      <c r="J15" s="6" t="s">
        <v>338</v>
      </c>
      <c r="K15" s="7">
        <v>41641</v>
      </c>
      <c r="L15" s="43">
        <f t="shared" si="0"/>
        <v>29</v>
      </c>
      <c r="M15" s="8">
        <v>41670</v>
      </c>
      <c r="N15" s="4" t="s">
        <v>189</v>
      </c>
      <c r="O15" s="5" t="s">
        <v>339</v>
      </c>
      <c r="P15" s="19" t="s">
        <v>340</v>
      </c>
      <c r="Q15" s="5" t="s">
        <v>151</v>
      </c>
      <c r="R15" s="5" t="s">
        <v>193</v>
      </c>
      <c r="S15" s="5"/>
      <c r="T15" s="5" t="s">
        <v>177</v>
      </c>
      <c r="U15" s="5"/>
      <c r="V15" s="5"/>
      <c r="W15" s="5" t="s">
        <v>177</v>
      </c>
      <c r="X15" s="4"/>
      <c r="Y15" s="5"/>
      <c r="Z15" s="4" t="s">
        <v>157</v>
      </c>
      <c r="AA15" s="23"/>
      <c r="AB15" s="23"/>
      <c r="AC15" s="9"/>
    </row>
    <row r="16" spans="1:29" s="1" customFormat="1" ht="60" x14ac:dyDescent="0.25">
      <c r="A16" s="13" t="s">
        <v>92</v>
      </c>
      <c r="B16" s="2"/>
      <c r="C16" s="3" t="s">
        <v>41</v>
      </c>
      <c r="D16" s="4" t="s">
        <v>30</v>
      </c>
      <c r="E16" s="17" t="s">
        <v>68</v>
      </c>
      <c r="F16" s="16" t="s">
        <v>341</v>
      </c>
      <c r="G16" s="5" t="s">
        <v>32</v>
      </c>
      <c r="H16" s="14" t="s">
        <v>342</v>
      </c>
      <c r="I16" s="15">
        <v>1775030</v>
      </c>
      <c r="J16" s="6" t="s">
        <v>343</v>
      </c>
      <c r="K16" s="7">
        <v>41641</v>
      </c>
      <c r="L16" s="43">
        <f t="shared" si="0"/>
        <v>29</v>
      </c>
      <c r="M16" s="8">
        <v>41670</v>
      </c>
      <c r="N16" s="4" t="s">
        <v>344</v>
      </c>
      <c r="O16" s="5" t="s">
        <v>345</v>
      </c>
      <c r="P16" s="5" t="s">
        <v>346</v>
      </c>
      <c r="Q16" s="5" t="s">
        <v>151</v>
      </c>
      <c r="R16" s="5" t="s">
        <v>347</v>
      </c>
      <c r="S16" s="5"/>
      <c r="T16" s="5" t="s">
        <v>177</v>
      </c>
      <c r="U16" s="5"/>
      <c r="V16" s="5"/>
      <c r="W16" s="5" t="s">
        <v>177</v>
      </c>
      <c r="X16" s="4"/>
      <c r="Y16" s="5"/>
      <c r="Z16" s="4" t="s">
        <v>157</v>
      </c>
      <c r="AA16" s="23"/>
      <c r="AB16" s="23"/>
      <c r="AC16" s="9"/>
    </row>
    <row r="17" spans="1:29" s="1" customFormat="1" ht="60" x14ac:dyDescent="0.25">
      <c r="A17" s="13" t="s">
        <v>29</v>
      </c>
      <c r="B17" s="2"/>
      <c r="C17" s="3" t="s">
        <v>42</v>
      </c>
      <c r="D17" s="4" t="s">
        <v>30</v>
      </c>
      <c r="E17" s="17" t="s">
        <v>69</v>
      </c>
      <c r="F17" s="16">
        <v>1010179849</v>
      </c>
      <c r="G17" s="5" t="s">
        <v>32</v>
      </c>
      <c r="H17" s="14" t="s">
        <v>178</v>
      </c>
      <c r="I17" s="15">
        <v>17652472</v>
      </c>
      <c r="J17" s="6" t="s">
        <v>180</v>
      </c>
      <c r="K17" s="7">
        <v>41641</v>
      </c>
      <c r="L17" s="43">
        <v>210</v>
      </c>
      <c r="M17" s="8">
        <f>+K17+210</f>
        <v>41851</v>
      </c>
      <c r="N17" s="4" t="s">
        <v>181</v>
      </c>
      <c r="O17" s="5" t="s">
        <v>179</v>
      </c>
      <c r="P17" s="5" t="s">
        <v>182</v>
      </c>
      <c r="Q17" s="5" t="s">
        <v>151</v>
      </c>
      <c r="R17" s="5" t="s">
        <v>183</v>
      </c>
      <c r="S17" s="5"/>
      <c r="T17" s="5" t="s">
        <v>177</v>
      </c>
      <c r="U17" s="5"/>
      <c r="V17" s="5"/>
      <c r="W17" s="5" t="s">
        <v>153</v>
      </c>
      <c r="X17" s="4"/>
      <c r="Y17" s="5"/>
      <c r="Z17" s="4" t="s">
        <v>157</v>
      </c>
      <c r="AA17" s="23" t="s">
        <v>154</v>
      </c>
      <c r="AB17" s="23" t="s">
        <v>154</v>
      </c>
      <c r="AC17" s="9"/>
    </row>
    <row r="18" spans="1:29" s="1" customFormat="1" ht="75" x14ac:dyDescent="0.25">
      <c r="A18" s="13" t="s">
        <v>92</v>
      </c>
      <c r="B18" s="2"/>
      <c r="C18" s="3" t="s">
        <v>43</v>
      </c>
      <c r="D18" s="4" t="s">
        <v>30</v>
      </c>
      <c r="E18" s="17" t="s">
        <v>348</v>
      </c>
      <c r="F18" s="16" t="s">
        <v>349</v>
      </c>
      <c r="G18" s="5" t="s">
        <v>32</v>
      </c>
      <c r="H18" s="14" t="s">
        <v>350</v>
      </c>
      <c r="I18" s="15">
        <v>3888881</v>
      </c>
      <c r="J18" s="6" t="s">
        <v>351</v>
      </c>
      <c r="K18" s="7">
        <v>41641</v>
      </c>
      <c r="L18" s="43">
        <f>+M18-K18</f>
        <v>29</v>
      </c>
      <c r="M18" s="8">
        <v>41670</v>
      </c>
      <c r="N18" s="4" t="s">
        <v>352</v>
      </c>
      <c r="O18" s="5" t="s">
        <v>353</v>
      </c>
      <c r="P18" s="5" t="s">
        <v>354</v>
      </c>
      <c r="Q18" s="5" t="s">
        <v>151</v>
      </c>
      <c r="R18" s="5" t="s">
        <v>355</v>
      </c>
      <c r="S18" s="5"/>
      <c r="T18" s="5" t="s">
        <v>177</v>
      </c>
      <c r="U18" s="5"/>
      <c r="V18" s="5"/>
      <c r="W18" s="5" t="s">
        <v>177</v>
      </c>
      <c r="X18" s="4"/>
      <c r="Y18" s="5"/>
      <c r="Z18" s="4" t="s">
        <v>157</v>
      </c>
      <c r="AA18" s="23"/>
      <c r="AB18" s="23"/>
      <c r="AC18" s="9"/>
    </row>
    <row r="19" spans="1:29" s="1" customFormat="1" ht="75" x14ac:dyDescent="0.25">
      <c r="A19" s="13" t="s">
        <v>92</v>
      </c>
      <c r="B19" s="2"/>
      <c r="C19" s="3" t="s">
        <v>44</v>
      </c>
      <c r="D19" s="4" t="s">
        <v>30</v>
      </c>
      <c r="E19" s="17" t="s">
        <v>356</v>
      </c>
      <c r="F19" s="16" t="s">
        <v>357</v>
      </c>
      <c r="G19" s="5" t="s">
        <v>32</v>
      </c>
      <c r="H19" s="14" t="s">
        <v>358</v>
      </c>
      <c r="I19" s="15">
        <v>3299315</v>
      </c>
      <c r="J19" s="6" t="s">
        <v>359</v>
      </c>
      <c r="K19" s="7">
        <v>41641</v>
      </c>
      <c r="L19" s="43">
        <f>+M19-K19</f>
        <v>29</v>
      </c>
      <c r="M19" s="8">
        <v>41670</v>
      </c>
      <c r="N19" s="4" t="s">
        <v>352</v>
      </c>
      <c r="O19" s="5" t="s">
        <v>353</v>
      </c>
      <c r="P19" s="5" t="s">
        <v>354</v>
      </c>
      <c r="Q19" s="5" t="s">
        <v>151</v>
      </c>
      <c r="R19" s="5" t="s">
        <v>360</v>
      </c>
      <c r="S19" s="5"/>
      <c r="T19" s="5" t="s">
        <v>177</v>
      </c>
      <c r="U19" s="5"/>
      <c r="V19" s="5"/>
      <c r="W19" s="5" t="s">
        <v>177</v>
      </c>
      <c r="X19" s="4"/>
      <c r="Y19" s="5"/>
      <c r="Z19" s="4" t="s">
        <v>157</v>
      </c>
      <c r="AA19" s="23"/>
      <c r="AB19" s="23"/>
      <c r="AC19" s="9"/>
    </row>
    <row r="20" spans="1:29" s="1" customFormat="1" x14ac:dyDescent="0.25">
      <c r="A20" s="13"/>
      <c r="B20" s="2"/>
      <c r="C20" s="3" t="s">
        <v>45</v>
      </c>
      <c r="D20" s="4"/>
      <c r="E20" s="17"/>
      <c r="F20" s="16"/>
      <c r="G20" s="5"/>
      <c r="H20" s="14"/>
      <c r="I20" s="15"/>
      <c r="J20" s="6"/>
      <c r="K20" s="7">
        <v>41641</v>
      </c>
      <c r="L20" s="43"/>
      <c r="M20" s="8"/>
      <c r="N20" s="4"/>
      <c r="O20" s="5"/>
      <c r="P20" s="5"/>
      <c r="Q20" s="5"/>
      <c r="R20" s="5"/>
      <c r="S20" s="5"/>
      <c r="T20" s="5"/>
      <c r="U20" s="5"/>
      <c r="V20" s="5"/>
      <c r="W20" s="5"/>
      <c r="X20" s="4"/>
      <c r="Y20" s="5"/>
      <c r="Z20" s="4"/>
      <c r="AA20" s="23"/>
      <c r="AB20" s="23"/>
      <c r="AC20" s="9"/>
    </row>
    <row r="21" spans="1:29" s="1" customFormat="1" ht="75" x14ac:dyDescent="0.25">
      <c r="A21" s="13" t="s">
        <v>70</v>
      </c>
      <c r="B21" s="2"/>
      <c r="C21" s="3" t="s">
        <v>46</v>
      </c>
      <c r="D21" s="4" t="s">
        <v>30</v>
      </c>
      <c r="E21" s="17" t="s">
        <v>185</v>
      </c>
      <c r="F21" s="16" t="s">
        <v>186</v>
      </c>
      <c r="G21" s="5" t="s">
        <v>71</v>
      </c>
      <c r="H21" s="14" t="s">
        <v>187</v>
      </c>
      <c r="I21" s="15">
        <v>7000000</v>
      </c>
      <c r="J21" s="6" t="s">
        <v>188</v>
      </c>
      <c r="K21" s="7">
        <v>41652</v>
      </c>
      <c r="L21" s="43">
        <f>+M21-K21</f>
        <v>352</v>
      </c>
      <c r="M21" s="8">
        <v>42004</v>
      </c>
      <c r="N21" s="4" t="s">
        <v>189</v>
      </c>
      <c r="O21" s="5" t="s">
        <v>190</v>
      </c>
      <c r="P21" s="5" t="s">
        <v>191</v>
      </c>
      <c r="Q21" s="5" t="s">
        <v>192</v>
      </c>
      <c r="R21" s="5" t="s">
        <v>193</v>
      </c>
      <c r="S21" s="5"/>
      <c r="T21" s="5" t="s">
        <v>177</v>
      </c>
      <c r="U21" s="5"/>
      <c r="V21" s="5"/>
      <c r="W21" s="5" t="s">
        <v>177</v>
      </c>
      <c r="X21" s="4"/>
      <c r="Y21" s="5"/>
      <c r="Z21" s="4" t="s">
        <v>194</v>
      </c>
      <c r="AA21" s="23" t="s">
        <v>154</v>
      </c>
      <c r="AB21" s="23" t="s">
        <v>154</v>
      </c>
      <c r="AC21" s="9"/>
    </row>
    <row r="22" spans="1:29" s="1" customFormat="1" ht="45" x14ac:dyDescent="0.25">
      <c r="A22" s="13" t="s">
        <v>29</v>
      </c>
      <c r="B22" s="2"/>
      <c r="C22" s="3" t="s">
        <v>47</v>
      </c>
      <c r="D22" s="4" t="s">
        <v>72</v>
      </c>
      <c r="E22" s="17" t="s">
        <v>73</v>
      </c>
      <c r="F22" s="16" t="s">
        <v>195</v>
      </c>
      <c r="G22" s="5" t="s">
        <v>71</v>
      </c>
      <c r="H22" s="14" t="s">
        <v>196</v>
      </c>
      <c r="I22" s="15">
        <v>0</v>
      </c>
      <c r="J22" s="6"/>
      <c r="K22" s="7">
        <v>41653</v>
      </c>
      <c r="L22" s="43">
        <f>+M22-K22</f>
        <v>2543</v>
      </c>
      <c r="M22" s="8">
        <v>44196</v>
      </c>
      <c r="N22" s="4" t="s">
        <v>197</v>
      </c>
      <c r="O22" s="5"/>
      <c r="P22" s="5"/>
      <c r="Q22" s="5" t="s">
        <v>151</v>
      </c>
      <c r="R22" s="5" t="s">
        <v>197</v>
      </c>
      <c r="S22" s="5"/>
      <c r="T22" s="5" t="s">
        <v>153</v>
      </c>
      <c r="U22" s="5"/>
      <c r="V22" s="5"/>
      <c r="W22" s="5" t="s">
        <v>177</v>
      </c>
      <c r="X22" s="4"/>
      <c r="Y22" s="5"/>
      <c r="Z22" s="4" t="s">
        <v>198</v>
      </c>
      <c r="AA22" s="23" t="s">
        <v>154</v>
      </c>
      <c r="AB22" s="23"/>
      <c r="AC22" s="9"/>
    </row>
    <row r="23" spans="1:29" s="1" customFormat="1" ht="47.25" customHeight="1" x14ac:dyDescent="0.25">
      <c r="A23" s="13" t="s">
        <v>29</v>
      </c>
      <c r="B23" s="2"/>
      <c r="C23" s="3" t="s">
        <v>48</v>
      </c>
      <c r="D23" s="4" t="s">
        <v>72</v>
      </c>
      <c r="E23" s="17" t="s">
        <v>74</v>
      </c>
      <c r="F23" s="16" t="s">
        <v>199</v>
      </c>
      <c r="G23" s="5" t="s">
        <v>71</v>
      </c>
      <c r="H23" s="14" t="s">
        <v>196</v>
      </c>
      <c r="I23" s="15">
        <v>0</v>
      </c>
      <c r="J23" s="6"/>
      <c r="K23" s="7">
        <v>41653</v>
      </c>
      <c r="L23" s="43">
        <f t="shared" ref="L23:L28" si="1">+M23-K23</f>
        <v>2543</v>
      </c>
      <c r="M23" s="8">
        <v>44196</v>
      </c>
      <c r="N23" s="4" t="s">
        <v>197</v>
      </c>
      <c r="O23" s="5"/>
      <c r="P23" s="5"/>
      <c r="Q23" s="5" t="s">
        <v>151</v>
      </c>
      <c r="R23" s="5" t="s">
        <v>197</v>
      </c>
      <c r="S23" s="5"/>
      <c r="T23" s="5" t="s">
        <v>153</v>
      </c>
      <c r="U23" s="5"/>
      <c r="V23" s="5"/>
      <c r="W23" s="5" t="s">
        <v>177</v>
      </c>
      <c r="X23" s="4"/>
      <c r="Y23" s="5"/>
      <c r="Z23" s="4" t="s">
        <v>198</v>
      </c>
      <c r="AA23" s="23" t="s">
        <v>154</v>
      </c>
      <c r="AB23" s="23"/>
      <c r="AC23" s="9"/>
    </row>
    <row r="24" spans="1:29" s="1" customFormat="1" ht="50.25" customHeight="1" x14ac:dyDescent="0.25">
      <c r="A24" s="13" t="s">
        <v>29</v>
      </c>
      <c r="B24" s="2"/>
      <c r="C24" s="3" t="s">
        <v>49</v>
      </c>
      <c r="D24" s="4" t="s">
        <v>72</v>
      </c>
      <c r="E24" s="17" t="s">
        <v>75</v>
      </c>
      <c r="F24" s="16" t="s">
        <v>200</v>
      </c>
      <c r="G24" s="5" t="s">
        <v>71</v>
      </c>
      <c r="H24" s="14" t="s">
        <v>196</v>
      </c>
      <c r="I24" s="15">
        <v>0</v>
      </c>
      <c r="J24" s="6"/>
      <c r="K24" s="7">
        <v>41653</v>
      </c>
      <c r="L24" s="43">
        <f t="shared" si="1"/>
        <v>2543</v>
      </c>
      <c r="M24" s="8">
        <v>44196</v>
      </c>
      <c r="N24" s="4" t="s">
        <v>197</v>
      </c>
      <c r="O24" s="5"/>
      <c r="P24" s="5"/>
      <c r="Q24" s="5" t="s">
        <v>151</v>
      </c>
      <c r="R24" s="5" t="s">
        <v>197</v>
      </c>
      <c r="S24" s="5"/>
      <c r="T24" s="5" t="s">
        <v>153</v>
      </c>
      <c r="U24" s="5"/>
      <c r="V24" s="5"/>
      <c r="W24" s="5" t="s">
        <v>177</v>
      </c>
      <c r="X24" s="4"/>
      <c r="Y24" s="5"/>
      <c r="Z24" s="4" t="s">
        <v>198</v>
      </c>
      <c r="AA24" s="23" t="s">
        <v>154</v>
      </c>
      <c r="AB24" s="23"/>
      <c r="AC24" s="9"/>
    </row>
    <row r="25" spans="1:29" s="1" customFormat="1" ht="45" x14ac:dyDescent="0.25">
      <c r="A25" s="13" t="s">
        <v>70</v>
      </c>
      <c r="B25" s="2"/>
      <c r="C25" s="3" t="s">
        <v>50</v>
      </c>
      <c r="D25" s="4" t="s">
        <v>30</v>
      </c>
      <c r="E25" s="17" t="s">
        <v>76</v>
      </c>
      <c r="F25" s="16" t="s">
        <v>201</v>
      </c>
      <c r="G25" s="5" t="s">
        <v>71</v>
      </c>
      <c r="H25" s="14" t="s">
        <v>202</v>
      </c>
      <c r="I25" s="15">
        <v>928000</v>
      </c>
      <c r="J25" s="6" t="s">
        <v>203</v>
      </c>
      <c r="K25" s="7">
        <v>41654</v>
      </c>
      <c r="L25" s="43">
        <f t="shared" si="1"/>
        <v>350</v>
      </c>
      <c r="M25" s="8">
        <v>42004</v>
      </c>
      <c r="N25" s="4" t="s">
        <v>204</v>
      </c>
      <c r="O25" s="5" t="s">
        <v>205</v>
      </c>
      <c r="P25" s="5" t="s">
        <v>206</v>
      </c>
      <c r="Q25" s="5" t="s">
        <v>192</v>
      </c>
      <c r="R25" s="5" t="s">
        <v>207</v>
      </c>
      <c r="S25" s="5"/>
      <c r="T25" s="5" t="s">
        <v>177</v>
      </c>
      <c r="U25" s="5"/>
      <c r="V25" s="5"/>
      <c r="W25" s="5" t="s">
        <v>177</v>
      </c>
      <c r="X25" s="4"/>
      <c r="Y25" s="5"/>
      <c r="Z25" s="4" t="s">
        <v>194</v>
      </c>
      <c r="AA25" s="23" t="s">
        <v>154</v>
      </c>
      <c r="AB25" s="23" t="s">
        <v>154</v>
      </c>
      <c r="AC25" s="9"/>
    </row>
    <row r="26" spans="1:29" s="1" customFormat="1" ht="75" x14ac:dyDescent="0.25">
      <c r="A26" s="13" t="s">
        <v>70</v>
      </c>
      <c r="B26" s="2"/>
      <c r="C26" s="3" t="s">
        <v>51</v>
      </c>
      <c r="D26" s="4" t="s">
        <v>30</v>
      </c>
      <c r="E26" s="17" t="s">
        <v>208</v>
      </c>
      <c r="F26" s="16" t="s">
        <v>209</v>
      </c>
      <c r="G26" s="5" t="s">
        <v>71</v>
      </c>
      <c r="H26" s="14" t="s">
        <v>210</v>
      </c>
      <c r="I26" s="15">
        <v>1300000</v>
      </c>
      <c r="J26" s="6" t="s">
        <v>211</v>
      </c>
      <c r="K26" s="7">
        <v>41654</v>
      </c>
      <c r="L26" s="43">
        <f t="shared" si="1"/>
        <v>350</v>
      </c>
      <c r="M26" s="8">
        <v>42004</v>
      </c>
      <c r="N26" s="4" t="s">
        <v>212</v>
      </c>
      <c r="O26" s="5" t="s">
        <v>213</v>
      </c>
      <c r="P26" s="5" t="s">
        <v>214</v>
      </c>
      <c r="Q26" s="5" t="s">
        <v>192</v>
      </c>
      <c r="R26" s="5" t="s">
        <v>215</v>
      </c>
      <c r="S26" s="5"/>
      <c r="T26" s="5" t="s">
        <v>177</v>
      </c>
      <c r="U26" s="5"/>
      <c r="V26" s="5"/>
      <c r="W26" s="5" t="s">
        <v>177</v>
      </c>
      <c r="X26" s="4"/>
      <c r="Y26" s="5"/>
      <c r="Z26" s="4" t="s">
        <v>184</v>
      </c>
      <c r="AA26" s="23" t="s">
        <v>154</v>
      </c>
      <c r="AB26" s="23" t="s">
        <v>154</v>
      </c>
      <c r="AC26" s="9"/>
    </row>
    <row r="27" spans="1:29" s="1" customFormat="1" ht="75" x14ac:dyDescent="0.25">
      <c r="A27" s="13" t="s">
        <v>29</v>
      </c>
      <c r="B27" s="2"/>
      <c r="C27" s="3" t="s">
        <v>52</v>
      </c>
      <c r="D27" s="4" t="s">
        <v>30</v>
      </c>
      <c r="E27" s="17" t="s">
        <v>77</v>
      </c>
      <c r="F27" s="16" t="s">
        <v>216</v>
      </c>
      <c r="G27" s="5" t="s">
        <v>71</v>
      </c>
      <c r="H27" s="14" t="s">
        <v>217</v>
      </c>
      <c r="I27" s="15">
        <v>80461776</v>
      </c>
      <c r="J27" s="6" t="s">
        <v>218</v>
      </c>
      <c r="K27" s="7">
        <v>41654</v>
      </c>
      <c r="L27" s="43">
        <f t="shared" si="1"/>
        <v>350</v>
      </c>
      <c r="M27" s="8">
        <v>42004</v>
      </c>
      <c r="N27" s="4" t="s">
        <v>219</v>
      </c>
      <c r="O27" s="5" t="s">
        <v>205</v>
      </c>
      <c r="P27" s="5" t="s">
        <v>253</v>
      </c>
      <c r="Q27" s="5" t="s">
        <v>151</v>
      </c>
      <c r="R27" s="5" t="s">
        <v>254</v>
      </c>
      <c r="S27" s="5"/>
      <c r="T27" s="5" t="s">
        <v>153</v>
      </c>
      <c r="U27" s="5"/>
      <c r="V27" s="5"/>
      <c r="W27" s="5" t="s">
        <v>177</v>
      </c>
      <c r="X27" s="4"/>
      <c r="Y27" s="5"/>
      <c r="Z27" s="4" t="s">
        <v>194</v>
      </c>
      <c r="AA27" s="23" t="s">
        <v>154</v>
      </c>
      <c r="AB27" s="23"/>
      <c r="AC27" s="9"/>
    </row>
    <row r="28" spans="1:29" s="1" customFormat="1" ht="60" x14ac:dyDescent="0.25">
      <c r="A28" s="13" t="s">
        <v>70</v>
      </c>
      <c r="B28" s="2"/>
      <c r="C28" s="3" t="s">
        <v>53</v>
      </c>
      <c r="D28" s="4" t="s">
        <v>30</v>
      </c>
      <c r="E28" s="17" t="s">
        <v>246</v>
      </c>
      <c r="F28" s="16" t="s">
        <v>245</v>
      </c>
      <c r="G28" s="5" t="s">
        <v>71</v>
      </c>
      <c r="H28" s="14" t="s">
        <v>247</v>
      </c>
      <c r="I28" s="15">
        <v>13920000</v>
      </c>
      <c r="J28" s="6" t="s">
        <v>248</v>
      </c>
      <c r="K28" s="7">
        <v>41654</v>
      </c>
      <c r="L28" s="43">
        <f t="shared" si="1"/>
        <v>350</v>
      </c>
      <c r="M28" s="8">
        <v>42004</v>
      </c>
      <c r="N28" s="4" t="s">
        <v>249</v>
      </c>
      <c r="O28" s="5" t="s">
        <v>250</v>
      </c>
      <c r="P28" s="5" t="s">
        <v>251</v>
      </c>
      <c r="Q28" s="5" t="s">
        <v>192</v>
      </c>
      <c r="R28" s="5" t="s">
        <v>252</v>
      </c>
      <c r="S28" s="5"/>
      <c r="T28" s="5" t="s">
        <v>177</v>
      </c>
      <c r="U28" s="5"/>
      <c r="V28" s="5"/>
      <c r="W28" s="5" t="s">
        <v>177</v>
      </c>
      <c r="X28" s="4"/>
      <c r="Y28" s="5"/>
      <c r="Z28" s="4" t="s">
        <v>194</v>
      </c>
      <c r="AA28" s="23" t="s">
        <v>154</v>
      </c>
      <c r="AB28" s="23"/>
      <c r="AC28" s="9"/>
    </row>
    <row r="29" spans="1:29" s="1" customFormat="1" ht="50.25" customHeight="1" x14ac:dyDescent="0.25">
      <c r="A29" s="13" t="s">
        <v>29</v>
      </c>
      <c r="B29" s="2"/>
      <c r="C29" s="3" t="s">
        <v>54</v>
      </c>
      <c r="D29" s="4" t="s">
        <v>30</v>
      </c>
      <c r="E29" s="17" t="s">
        <v>255</v>
      </c>
      <c r="F29" s="16">
        <v>52371473</v>
      </c>
      <c r="G29" s="5" t="s">
        <v>32</v>
      </c>
      <c r="H29" s="14" t="s">
        <v>256</v>
      </c>
      <c r="I29" s="15">
        <v>31925880</v>
      </c>
      <c r="J29" s="6" t="s">
        <v>257</v>
      </c>
      <c r="K29" s="7">
        <v>41654</v>
      </c>
      <c r="L29" s="43">
        <v>210</v>
      </c>
      <c r="M29" s="8">
        <f>+K29+210</f>
        <v>41864</v>
      </c>
      <c r="N29" s="4" t="s">
        <v>168</v>
      </c>
      <c r="O29" s="5" t="s">
        <v>258</v>
      </c>
      <c r="P29" s="5" t="s">
        <v>170</v>
      </c>
      <c r="Q29" s="5" t="s">
        <v>151</v>
      </c>
      <c r="R29" s="5" t="s">
        <v>168</v>
      </c>
      <c r="S29" s="5"/>
      <c r="T29" s="5" t="s">
        <v>153</v>
      </c>
      <c r="U29" s="5"/>
      <c r="V29" s="5"/>
      <c r="W29" s="5" t="s">
        <v>153</v>
      </c>
      <c r="X29" s="4"/>
      <c r="Y29" s="5"/>
      <c r="Z29" s="4" t="s">
        <v>259</v>
      </c>
      <c r="AA29" s="23"/>
      <c r="AB29" s="23"/>
      <c r="AC29" s="9"/>
    </row>
    <row r="30" spans="1:29" s="1" customFormat="1" ht="90" x14ac:dyDescent="0.25">
      <c r="A30" s="13" t="s">
        <v>29</v>
      </c>
      <c r="B30" s="2"/>
      <c r="C30" s="3" t="s">
        <v>55</v>
      </c>
      <c r="D30" s="4" t="s">
        <v>30</v>
      </c>
      <c r="E30" s="17" t="s">
        <v>361</v>
      </c>
      <c r="F30" s="16">
        <v>79722631</v>
      </c>
      <c r="G30" s="5" t="s">
        <v>32</v>
      </c>
      <c r="H30" s="14" t="s">
        <v>362</v>
      </c>
      <c r="I30" s="15">
        <v>27222167</v>
      </c>
      <c r="J30" s="6" t="s">
        <v>363</v>
      </c>
      <c r="K30" s="7">
        <v>41654</v>
      </c>
      <c r="L30" s="43">
        <v>210</v>
      </c>
      <c r="M30" s="8">
        <f>+K30+210</f>
        <v>41864</v>
      </c>
      <c r="N30" s="4" t="s">
        <v>352</v>
      </c>
      <c r="O30" s="5" t="s">
        <v>364</v>
      </c>
      <c r="P30" s="5" t="s">
        <v>354</v>
      </c>
      <c r="Q30" s="5" t="s">
        <v>151</v>
      </c>
      <c r="R30" s="5" t="s">
        <v>355</v>
      </c>
      <c r="S30" s="5"/>
      <c r="T30" s="5" t="s">
        <v>177</v>
      </c>
      <c r="U30" s="5"/>
      <c r="V30" s="5"/>
      <c r="W30" s="5" t="s">
        <v>153</v>
      </c>
      <c r="X30" s="4"/>
      <c r="Y30" s="5"/>
      <c r="Z30" s="4" t="s">
        <v>259</v>
      </c>
      <c r="AA30" s="23"/>
      <c r="AB30" s="23"/>
      <c r="AC30" s="9"/>
    </row>
    <row r="31" spans="1:29" s="1" customFormat="1" x14ac:dyDescent="0.25">
      <c r="A31" s="13"/>
      <c r="B31" s="2"/>
      <c r="C31" s="3" t="s">
        <v>56</v>
      </c>
      <c r="D31" s="4"/>
      <c r="E31" s="17"/>
      <c r="F31" s="16"/>
      <c r="G31" s="5"/>
      <c r="H31" s="14" t="s">
        <v>123</v>
      </c>
      <c r="I31" s="15"/>
      <c r="J31" s="6"/>
      <c r="K31" s="7">
        <v>41654</v>
      </c>
      <c r="L31" s="43"/>
      <c r="M31" s="8"/>
      <c r="N31" s="4"/>
      <c r="O31" s="5"/>
      <c r="P31" s="5"/>
      <c r="Q31" s="5"/>
      <c r="R31" s="5"/>
      <c r="S31" s="5"/>
      <c r="T31" s="5"/>
      <c r="U31" s="5"/>
      <c r="V31" s="5"/>
      <c r="W31" s="5"/>
      <c r="X31" s="4"/>
      <c r="Y31" s="5"/>
      <c r="Z31" s="4"/>
      <c r="AA31" s="23"/>
      <c r="AB31" s="23"/>
      <c r="AC31" s="9"/>
    </row>
    <row r="32" spans="1:29" s="1" customFormat="1" x14ac:dyDescent="0.25">
      <c r="A32" s="13"/>
      <c r="B32" s="2"/>
      <c r="C32" s="3" t="s">
        <v>57</v>
      </c>
      <c r="D32" s="4"/>
      <c r="E32" s="17"/>
      <c r="F32" s="16"/>
      <c r="G32" s="5"/>
      <c r="H32" s="14" t="s">
        <v>123</v>
      </c>
      <c r="I32" s="15"/>
      <c r="J32" s="6"/>
      <c r="K32" s="7">
        <v>41654</v>
      </c>
      <c r="L32" s="43"/>
      <c r="M32" s="8"/>
      <c r="N32" s="4"/>
      <c r="O32" s="5"/>
      <c r="P32" s="5"/>
      <c r="Q32" s="5"/>
      <c r="R32" s="5"/>
      <c r="S32" s="5"/>
      <c r="T32" s="5"/>
      <c r="U32" s="5"/>
      <c r="V32" s="5"/>
      <c r="W32" s="5"/>
      <c r="X32" s="4"/>
      <c r="Y32" s="5"/>
      <c r="Z32" s="4"/>
      <c r="AA32" s="23"/>
      <c r="AB32" s="23"/>
      <c r="AC32" s="9"/>
    </row>
    <row r="33" spans="1:29" s="1" customFormat="1" x14ac:dyDescent="0.25">
      <c r="A33" s="13"/>
      <c r="B33" s="2"/>
      <c r="C33" s="3" t="s">
        <v>58</v>
      </c>
      <c r="D33" s="4"/>
      <c r="E33" s="17"/>
      <c r="F33" s="16"/>
      <c r="G33" s="5"/>
      <c r="H33" s="14" t="s">
        <v>123</v>
      </c>
      <c r="I33" s="15"/>
      <c r="J33" s="6"/>
      <c r="K33" s="7">
        <v>41654</v>
      </c>
      <c r="L33" s="43"/>
      <c r="M33" s="8"/>
      <c r="N33" s="4"/>
      <c r="O33" s="5"/>
      <c r="P33" s="5"/>
      <c r="Q33" s="5"/>
      <c r="R33" s="5"/>
      <c r="S33" s="5"/>
      <c r="T33" s="5"/>
      <c r="U33" s="5"/>
      <c r="V33" s="5"/>
      <c r="W33" s="5"/>
      <c r="X33" s="4"/>
      <c r="Y33" s="5"/>
      <c r="Z33" s="4"/>
      <c r="AA33" s="23"/>
      <c r="AB33" s="23"/>
      <c r="AC33" s="9"/>
    </row>
    <row r="34" spans="1:29" s="1" customFormat="1" x14ac:dyDescent="0.25">
      <c r="A34" s="13"/>
      <c r="B34" s="2"/>
      <c r="C34" s="3" t="s">
        <v>59</v>
      </c>
      <c r="D34" s="4"/>
      <c r="E34" s="17"/>
      <c r="F34" s="16"/>
      <c r="G34" s="5"/>
      <c r="H34" s="14" t="s">
        <v>123</v>
      </c>
      <c r="I34" s="15"/>
      <c r="J34" s="6"/>
      <c r="K34" s="7">
        <v>41654</v>
      </c>
      <c r="L34" s="43"/>
      <c r="M34" s="8"/>
      <c r="N34" s="4"/>
      <c r="O34" s="5"/>
      <c r="P34" s="5"/>
      <c r="Q34" s="5"/>
      <c r="R34" s="5"/>
      <c r="S34" s="5"/>
      <c r="T34" s="5"/>
      <c r="U34" s="5"/>
      <c r="V34" s="5"/>
      <c r="W34" s="5"/>
      <c r="X34" s="4"/>
      <c r="Y34" s="5"/>
      <c r="Z34" s="4"/>
      <c r="AA34" s="23"/>
      <c r="AB34" s="23"/>
      <c r="AC34" s="9"/>
    </row>
    <row r="35" spans="1:29" s="1" customFormat="1" x14ac:dyDescent="0.25">
      <c r="A35" s="13"/>
      <c r="B35" s="2"/>
      <c r="C35" s="3" t="s">
        <v>60</v>
      </c>
      <c r="D35" s="4"/>
      <c r="E35" s="17"/>
      <c r="F35" s="16"/>
      <c r="G35" s="5"/>
      <c r="H35" s="14" t="s">
        <v>123</v>
      </c>
      <c r="I35" s="15"/>
      <c r="J35" s="6"/>
      <c r="K35" s="7">
        <v>41654</v>
      </c>
      <c r="L35" s="43"/>
      <c r="M35" s="8"/>
      <c r="N35" s="4"/>
      <c r="O35" s="5"/>
      <c r="P35" s="5"/>
      <c r="Q35" s="5"/>
      <c r="R35" s="5"/>
      <c r="S35" s="5"/>
      <c r="T35" s="5"/>
      <c r="U35" s="5"/>
      <c r="V35" s="5"/>
      <c r="W35" s="5"/>
      <c r="X35" s="4"/>
      <c r="Y35" s="5"/>
      <c r="Z35" s="4"/>
      <c r="AA35" s="23"/>
      <c r="AB35" s="23"/>
      <c r="AC35" s="9"/>
    </row>
    <row r="36" spans="1:29" s="1" customFormat="1" x14ac:dyDescent="0.25">
      <c r="A36" s="13"/>
      <c r="B36" s="2"/>
      <c r="C36" s="3" t="s">
        <v>61</v>
      </c>
      <c r="D36" s="4"/>
      <c r="E36" s="17"/>
      <c r="F36" s="16"/>
      <c r="G36" s="5"/>
      <c r="H36" s="14" t="s">
        <v>123</v>
      </c>
      <c r="I36" s="15"/>
      <c r="J36" s="6"/>
      <c r="K36" s="7">
        <v>41654</v>
      </c>
      <c r="L36" s="43"/>
      <c r="M36" s="8"/>
      <c r="N36" s="4"/>
      <c r="O36" s="5"/>
      <c r="P36" s="5"/>
      <c r="Q36" s="5"/>
      <c r="R36" s="5"/>
      <c r="S36" s="5"/>
      <c r="T36" s="5"/>
      <c r="U36" s="5"/>
      <c r="V36" s="5"/>
      <c r="W36" s="5"/>
      <c r="X36" s="4"/>
      <c r="Y36" s="5"/>
      <c r="Z36" s="4"/>
      <c r="AA36" s="23"/>
      <c r="AB36" s="23"/>
      <c r="AC36" s="9"/>
    </row>
    <row r="37" spans="1:29" s="1" customFormat="1" x14ac:dyDescent="0.25">
      <c r="A37" s="13"/>
      <c r="B37" s="2"/>
      <c r="C37" s="3" t="s">
        <v>62</v>
      </c>
      <c r="D37" s="4"/>
      <c r="E37" s="17"/>
      <c r="F37" s="16"/>
      <c r="G37" s="5"/>
      <c r="H37" s="14" t="s">
        <v>123</v>
      </c>
      <c r="I37" s="15"/>
      <c r="J37" s="6"/>
      <c r="K37" s="7">
        <v>41654</v>
      </c>
      <c r="L37" s="43"/>
      <c r="M37" s="8"/>
      <c r="N37" s="4"/>
      <c r="O37" s="5"/>
      <c r="P37" s="5"/>
      <c r="Q37" s="5"/>
      <c r="R37" s="5"/>
      <c r="S37" s="5"/>
      <c r="T37" s="5"/>
      <c r="U37" s="5"/>
      <c r="V37" s="5"/>
      <c r="W37" s="5"/>
      <c r="X37" s="4"/>
      <c r="Y37" s="5"/>
      <c r="Z37" s="4"/>
      <c r="AA37" s="23"/>
      <c r="AB37" s="23"/>
      <c r="AC37" s="9"/>
    </row>
    <row r="38" spans="1:29" s="1" customFormat="1" x14ac:dyDescent="0.25">
      <c r="A38" s="13"/>
      <c r="B38" s="2"/>
      <c r="C38" s="3" t="s">
        <v>63</v>
      </c>
      <c r="D38" s="4"/>
      <c r="E38" s="17"/>
      <c r="F38" s="16"/>
      <c r="G38" s="5"/>
      <c r="H38" s="14" t="s">
        <v>123</v>
      </c>
      <c r="I38" s="15"/>
      <c r="J38" s="6"/>
      <c r="K38" s="7">
        <v>41654</v>
      </c>
      <c r="L38" s="43"/>
      <c r="M38" s="8"/>
      <c r="N38" s="4"/>
      <c r="O38" s="5"/>
      <c r="P38" s="5"/>
      <c r="Q38" s="5"/>
      <c r="R38" s="5"/>
      <c r="S38" s="5"/>
      <c r="T38" s="5"/>
      <c r="U38" s="5"/>
      <c r="V38" s="5"/>
      <c r="W38" s="5"/>
      <c r="X38" s="4"/>
      <c r="Y38" s="5"/>
      <c r="Z38" s="4"/>
      <c r="AA38" s="23"/>
      <c r="AB38" s="23"/>
      <c r="AC38" s="9"/>
    </row>
    <row r="39" spans="1:29" s="1" customFormat="1" ht="45" x14ac:dyDescent="0.25">
      <c r="A39" s="13" t="s">
        <v>29</v>
      </c>
      <c r="B39" s="2"/>
      <c r="C39" s="3" t="s">
        <v>78</v>
      </c>
      <c r="D39" s="4" t="s">
        <v>30</v>
      </c>
      <c r="E39" s="17" t="s">
        <v>260</v>
      </c>
      <c r="F39" s="16">
        <v>40992964</v>
      </c>
      <c r="G39" s="5" t="s">
        <v>32</v>
      </c>
      <c r="H39" s="14" t="s">
        <v>261</v>
      </c>
      <c r="I39" s="15">
        <v>37820293</v>
      </c>
      <c r="J39" s="6" t="s">
        <v>262</v>
      </c>
      <c r="K39" s="7">
        <v>41655</v>
      </c>
      <c r="L39" s="43">
        <v>210</v>
      </c>
      <c r="M39" s="8">
        <f>+K39+210</f>
        <v>41865</v>
      </c>
      <c r="N39" s="4" t="s">
        <v>149</v>
      </c>
      <c r="O39" s="5" t="s">
        <v>155</v>
      </c>
      <c r="P39" s="5" t="s">
        <v>156</v>
      </c>
      <c r="Q39" s="5" t="s">
        <v>151</v>
      </c>
      <c r="R39" s="5" t="s">
        <v>152</v>
      </c>
      <c r="S39" s="5"/>
      <c r="T39" s="5" t="s">
        <v>177</v>
      </c>
      <c r="U39" s="5"/>
      <c r="V39" s="5"/>
      <c r="W39" s="5" t="s">
        <v>153</v>
      </c>
      <c r="X39" s="4"/>
      <c r="Y39" s="5"/>
      <c r="Z39" s="4" t="s">
        <v>184</v>
      </c>
      <c r="AA39" s="23" t="s">
        <v>154</v>
      </c>
      <c r="AB39" s="23"/>
      <c r="AC39" s="9"/>
    </row>
    <row r="40" spans="1:29" s="1" customFormat="1" ht="45" x14ac:dyDescent="0.25">
      <c r="A40" s="13" t="s">
        <v>29</v>
      </c>
      <c r="B40" s="2"/>
      <c r="C40" s="3" t="s">
        <v>79</v>
      </c>
      <c r="D40" s="4" t="s">
        <v>72</v>
      </c>
      <c r="E40" s="17" t="s">
        <v>264</v>
      </c>
      <c r="F40" s="16" t="s">
        <v>263</v>
      </c>
      <c r="G40" s="5" t="s">
        <v>71</v>
      </c>
      <c r="H40" s="14" t="s">
        <v>196</v>
      </c>
      <c r="I40" s="15">
        <v>0</v>
      </c>
      <c r="J40" s="6"/>
      <c r="K40" s="7">
        <v>41655</v>
      </c>
      <c r="L40" s="43">
        <f>+M40-K40</f>
        <v>2541</v>
      </c>
      <c r="M40" s="8">
        <v>44196</v>
      </c>
      <c r="N40" s="4" t="s">
        <v>197</v>
      </c>
      <c r="O40" s="5"/>
      <c r="P40" s="5"/>
      <c r="Q40" s="5" t="s">
        <v>151</v>
      </c>
      <c r="R40" s="5" t="s">
        <v>197</v>
      </c>
      <c r="S40" s="5"/>
      <c r="T40" s="5" t="s">
        <v>153</v>
      </c>
      <c r="U40" s="5"/>
      <c r="V40" s="5"/>
      <c r="W40" s="5" t="s">
        <v>177</v>
      </c>
      <c r="X40" s="4"/>
      <c r="Y40" s="5"/>
      <c r="Z40" s="4" t="s">
        <v>198</v>
      </c>
      <c r="AA40" s="23"/>
      <c r="AB40" s="23"/>
      <c r="AC40" s="9"/>
    </row>
    <row r="41" spans="1:29" s="1" customFormat="1" ht="45" x14ac:dyDescent="0.25">
      <c r="A41" s="13" t="s">
        <v>29</v>
      </c>
      <c r="B41" s="2"/>
      <c r="C41" s="3" t="s">
        <v>80</v>
      </c>
      <c r="D41" s="4" t="s">
        <v>30</v>
      </c>
      <c r="E41" s="17" t="s">
        <v>365</v>
      </c>
      <c r="F41" s="16">
        <v>52424646</v>
      </c>
      <c r="G41" s="5" t="s">
        <v>32</v>
      </c>
      <c r="H41" s="14" t="s">
        <v>366</v>
      </c>
      <c r="I41" s="15">
        <v>50470000</v>
      </c>
      <c r="J41" s="6" t="s">
        <v>367</v>
      </c>
      <c r="K41" s="7">
        <v>41655</v>
      </c>
      <c r="L41" s="43">
        <v>210</v>
      </c>
      <c r="M41" s="8">
        <f>+K41+210</f>
        <v>41865</v>
      </c>
      <c r="N41" s="4" t="s">
        <v>168</v>
      </c>
      <c r="O41" s="5" t="s">
        <v>258</v>
      </c>
      <c r="P41" s="5" t="s">
        <v>170</v>
      </c>
      <c r="Q41" s="5" t="s">
        <v>151</v>
      </c>
      <c r="R41" s="5" t="s">
        <v>168</v>
      </c>
      <c r="S41" s="5"/>
      <c r="T41" s="5" t="s">
        <v>153</v>
      </c>
      <c r="U41" s="5"/>
      <c r="V41" s="5"/>
      <c r="W41" s="5" t="s">
        <v>177</v>
      </c>
      <c r="X41" s="4"/>
      <c r="Y41" s="5"/>
      <c r="Z41" s="4" t="s">
        <v>259</v>
      </c>
      <c r="AA41" s="23"/>
      <c r="AB41" s="23"/>
      <c r="AC41" s="9"/>
    </row>
    <row r="42" spans="1:29" s="1" customFormat="1" ht="45" x14ac:dyDescent="0.25">
      <c r="A42" s="13" t="s">
        <v>29</v>
      </c>
      <c r="B42" s="2"/>
      <c r="C42" s="3" t="s">
        <v>81</v>
      </c>
      <c r="D42" s="4" t="s">
        <v>72</v>
      </c>
      <c r="E42" s="17" t="s">
        <v>124</v>
      </c>
      <c r="F42" s="16" t="s">
        <v>856</v>
      </c>
      <c r="G42" s="5" t="s">
        <v>71</v>
      </c>
      <c r="H42" s="14" t="s">
        <v>196</v>
      </c>
      <c r="I42" s="15">
        <v>0</v>
      </c>
      <c r="J42" s="6"/>
      <c r="K42" s="7">
        <v>41656</v>
      </c>
      <c r="L42" s="43">
        <f>+M42-K42</f>
        <v>2540</v>
      </c>
      <c r="M42" s="8">
        <v>44196</v>
      </c>
      <c r="N42" s="4" t="s">
        <v>197</v>
      </c>
      <c r="O42" s="5"/>
      <c r="P42" s="5"/>
      <c r="Q42" s="5" t="s">
        <v>151</v>
      </c>
      <c r="R42" s="5" t="s">
        <v>197</v>
      </c>
      <c r="S42" s="5"/>
      <c r="T42" s="5" t="s">
        <v>153</v>
      </c>
      <c r="U42" s="5"/>
      <c r="V42" s="5"/>
      <c r="W42" s="5" t="s">
        <v>177</v>
      </c>
      <c r="X42" s="4"/>
      <c r="Y42" s="5"/>
      <c r="Z42" s="4" t="s">
        <v>198</v>
      </c>
      <c r="AA42" s="23"/>
      <c r="AB42" s="23"/>
      <c r="AC42" s="9"/>
    </row>
    <row r="43" spans="1:29" s="1" customFormat="1" ht="75" x14ac:dyDescent="0.25">
      <c r="A43" s="13" t="s">
        <v>29</v>
      </c>
      <c r="B43" s="2"/>
      <c r="C43" s="3" t="s">
        <v>82</v>
      </c>
      <c r="D43" s="4" t="s">
        <v>125</v>
      </c>
      <c r="E43" s="17" t="s">
        <v>265</v>
      </c>
      <c r="F43" s="16" t="s">
        <v>266</v>
      </c>
      <c r="G43" s="5" t="s">
        <v>71</v>
      </c>
      <c r="H43" s="14" t="s">
        <v>919</v>
      </c>
      <c r="I43" s="15">
        <v>52200000</v>
      </c>
      <c r="J43" s="6" t="s">
        <v>267</v>
      </c>
      <c r="K43" s="7">
        <v>41656</v>
      </c>
      <c r="L43" s="43">
        <v>180</v>
      </c>
      <c r="M43" s="8">
        <f>+K43+180</f>
        <v>41836</v>
      </c>
      <c r="N43" s="4" t="s">
        <v>270</v>
      </c>
      <c r="O43" s="5" t="s">
        <v>268</v>
      </c>
      <c r="P43" s="5" t="s">
        <v>269</v>
      </c>
      <c r="Q43" s="5" t="s">
        <v>151</v>
      </c>
      <c r="R43" s="5" t="s">
        <v>271</v>
      </c>
      <c r="S43" s="5"/>
      <c r="T43" s="5" t="s">
        <v>153</v>
      </c>
      <c r="U43" s="5"/>
      <c r="V43" s="5"/>
      <c r="W43" s="5" t="s">
        <v>153</v>
      </c>
      <c r="X43" s="4"/>
      <c r="Y43" s="5"/>
      <c r="Z43" s="4" t="s">
        <v>194</v>
      </c>
      <c r="AA43" s="23"/>
      <c r="AB43" s="23"/>
      <c r="AC43" s="9"/>
    </row>
    <row r="44" spans="1:29" s="1" customFormat="1" ht="135" x14ac:dyDescent="0.25">
      <c r="A44" s="13" t="s">
        <v>126</v>
      </c>
      <c r="B44" s="2"/>
      <c r="C44" s="3" t="s">
        <v>83</v>
      </c>
      <c r="D44" s="4" t="s">
        <v>30</v>
      </c>
      <c r="E44" s="17" t="s">
        <v>493</v>
      </c>
      <c r="F44" s="16" t="s">
        <v>492</v>
      </c>
      <c r="G44" s="5" t="s">
        <v>71</v>
      </c>
      <c r="H44" s="14" t="s">
        <v>494</v>
      </c>
      <c r="I44" s="15">
        <v>0</v>
      </c>
      <c r="J44" s="6"/>
      <c r="K44" s="7">
        <v>41656</v>
      </c>
      <c r="L44" s="43">
        <v>730</v>
      </c>
      <c r="M44" s="8">
        <f>+K44+730</f>
        <v>42386</v>
      </c>
      <c r="N44" s="4" t="s">
        <v>352</v>
      </c>
      <c r="O44" s="5"/>
      <c r="P44" s="5"/>
      <c r="Q44" s="5" t="s">
        <v>151</v>
      </c>
      <c r="R44" s="5" t="s">
        <v>360</v>
      </c>
      <c r="S44" s="5"/>
      <c r="T44" s="5" t="s">
        <v>177</v>
      </c>
      <c r="U44" s="5"/>
      <c r="V44" s="5"/>
      <c r="W44" s="5" t="s">
        <v>177</v>
      </c>
      <c r="X44" s="4"/>
      <c r="Y44" s="5"/>
      <c r="Z44" s="4" t="s">
        <v>495</v>
      </c>
      <c r="AA44" s="23"/>
      <c r="AB44" s="23"/>
      <c r="AC44" s="9"/>
    </row>
    <row r="45" spans="1:29" s="1" customFormat="1" ht="45" x14ac:dyDescent="0.25">
      <c r="A45" s="13" t="s">
        <v>29</v>
      </c>
      <c r="B45" s="2"/>
      <c r="C45" s="3" t="s">
        <v>84</v>
      </c>
      <c r="D45" s="4" t="s">
        <v>72</v>
      </c>
      <c r="E45" s="17" t="s">
        <v>497</v>
      </c>
      <c r="F45" s="16" t="s">
        <v>496</v>
      </c>
      <c r="G45" s="5" t="s">
        <v>71</v>
      </c>
      <c r="H45" s="14" t="s">
        <v>196</v>
      </c>
      <c r="I45" s="15">
        <v>0</v>
      </c>
      <c r="J45" s="6"/>
      <c r="K45" s="7">
        <v>41659</v>
      </c>
      <c r="L45" s="43">
        <f>+M45-K45</f>
        <v>2537</v>
      </c>
      <c r="M45" s="8">
        <v>44196</v>
      </c>
      <c r="N45" s="4" t="s">
        <v>197</v>
      </c>
      <c r="O45" s="5"/>
      <c r="P45" s="5"/>
      <c r="Q45" s="5" t="s">
        <v>151</v>
      </c>
      <c r="R45" s="4" t="s">
        <v>197</v>
      </c>
      <c r="S45" s="5"/>
      <c r="T45" s="5" t="s">
        <v>153</v>
      </c>
      <c r="U45" s="5"/>
      <c r="V45" s="5"/>
      <c r="W45" s="5" t="s">
        <v>177</v>
      </c>
      <c r="X45" s="4"/>
      <c r="Y45" s="5"/>
      <c r="Z45" s="4" t="s">
        <v>198</v>
      </c>
      <c r="AA45" s="23"/>
      <c r="AB45" s="23"/>
      <c r="AC45" s="9"/>
    </row>
    <row r="46" spans="1:29" s="1" customFormat="1" ht="45" x14ac:dyDescent="0.25">
      <c r="A46" s="13" t="s">
        <v>29</v>
      </c>
      <c r="B46" s="2"/>
      <c r="C46" s="3" t="s">
        <v>85</v>
      </c>
      <c r="D46" s="4" t="s">
        <v>72</v>
      </c>
      <c r="E46" s="17" t="s">
        <v>127</v>
      </c>
      <c r="F46" s="16" t="s">
        <v>498</v>
      </c>
      <c r="G46" s="5" t="s">
        <v>71</v>
      </c>
      <c r="H46" s="14" t="s">
        <v>196</v>
      </c>
      <c r="I46" s="15">
        <v>0</v>
      </c>
      <c r="J46" s="6"/>
      <c r="K46" s="7">
        <v>41659</v>
      </c>
      <c r="L46" s="43">
        <f>+M46-K46</f>
        <v>2537</v>
      </c>
      <c r="M46" s="8">
        <v>44196</v>
      </c>
      <c r="N46" s="4" t="s">
        <v>197</v>
      </c>
      <c r="O46" s="5"/>
      <c r="P46" s="5"/>
      <c r="Q46" s="5" t="s">
        <v>151</v>
      </c>
      <c r="R46" s="4" t="s">
        <v>197</v>
      </c>
      <c r="S46" s="5"/>
      <c r="T46" s="5" t="s">
        <v>153</v>
      </c>
      <c r="U46" s="5"/>
      <c r="V46" s="5"/>
      <c r="W46" s="5" t="s">
        <v>177</v>
      </c>
      <c r="X46" s="4"/>
      <c r="Y46" s="5"/>
      <c r="Z46" s="4" t="s">
        <v>198</v>
      </c>
      <c r="AA46" s="23"/>
      <c r="AB46" s="23"/>
      <c r="AC46" s="9"/>
    </row>
    <row r="47" spans="1:29" s="1" customFormat="1" ht="120" x14ac:dyDescent="0.25">
      <c r="A47" s="13" t="s">
        <v>70</v>
      </c>
      <c r="B47" s="2"/>
      <c r="C47" s="3" t="s">
        <v>86</v>
      </c>
      <c r="D47" s="4" t="s">
        <v>30</v>
      </c>
      <c r="E47" s="17" t="s">
        <v>499</v>
      </c>
      <c r="F47" s="16" t="s">
        <v>500</v>
      </c>
      <c r="G47" s="5" t="s">
        <v>71</v>
      </c>
      <c r="H47" s="14" t="s">
        <v>501</v>
      </c>
      <c r="I47" s="15">
        <v>7500000</v>
      </c>
      <c r="J47" s="6" t="s">
        <v>502</v>
      </c>
      <c r="K47" s="7">
        <v>41659</v>
      </c>
      <c r="L47" s="43">
        <f>+M47-K47</f>
        <v>345</v>
      </c>
      <c r="M47" s="8">
        <v>42004</v>
      </c>
      <c r="N47" s="4" t="s">
        <v>189</v>
      </c>
      <c r="O47" s="5" t="s">
        <v>190</v>
      </c>
      <c r="P47" s="5" t="s">
        <v>503</v>
      </c>
      <c r="Q47" s="5" t="s">
        <v>192</v>
      </c>
      <c r="R47" s="5" t="s">
        <v>193</v>
      </c>
      <c r="S47" s="5"/>
      <c r="T47" s="5" t="s">
        <v>177</v>
      </c>
      <c r="U47" s="5"/>
      <c r="V47" s="5"/>
      <c r="W47" s="5" t="s">
        <v>177</v>
      </c>
      <c r="X47" s="4"/>
      <c r="Y47" s="5"/>
      <c r="Z47" s="4" t="s">
        <v>422</v>
      </c>
      <c r="AA47" s="23"/>
      <c r="AB47" s="23"/>
      <c r="AC47" s="9"/>
    </row>
    <row r="48" spans="1:29" s="1" customFormat="1" ht="108" customHeight="1" x14ac:dyDescent="0.25">
      <c r="A48" s="13" t="s">
        <v>29</v>
      </c>
      <c r="B48" s="2"/>
      <c r="C48" s="3" t="s">
        <v>87</v>
      </c>
      <c r="D48" s="4" t="s">
        <v>30</v>
      </c>
      <c r="E48" s="17" t="s">
        <v>368</v>
      </c>
      <c r="F48" s="16">
        <v>79144673</v>
      </c>
      <c r="G48" s="5" t="s">
        <v>32</v>
      </c>
      <c r="H48" s="14" t="s">
        <v>369</v>
      </c>
      <c r="I48" s="15">
        <v>25000000</v>
      </c>
      <c r="J48" s="6" t="s">
        <v>370</v>
      </c>
      <c r="K48" s="7">
        <v>41660</v>
      </c>
      <c r="L48" s="43">
        <f>+M48-K48</f>
        <v>344</v>
      </c>
      <c r="M48" s="8">
        <v>42004</v>
      </c>
      <c r="N48" s="4" t="s">
        <v>372</v>
      </c>
      <c r="O48" s="5" t="s">
        <v>371</v>
      </c>
      <c r="P48" s="5" t="s">
        <v>373</v>
      </c>
      <c r="Q48" s="5" t="s">
        <v>151</v>
      </c>
      <c r="R48" s="5" t="s">
        <v>162</v>
      </c>
      <c r="S48" s="5"/>
      <c r="T48" s="5" t="s">
        <v>153</v>
      </c>
      <c r="U48" s="5"/>
      <c r="V48" s="5"/>
      <c r="W48" s="5" t="s">
        <v>153</v>
      </c>
      <c r="X48" s="4"/>
      <c r="Y48" s="5"/>
      <c r="Z48" s="4" t="s">
        <v>374</v>
      </c>
      <c r="AA48" s="23"/>
      <c r="AB48" s="23"/>
      <c r="AC48" s="9"/>
    </row>
    <row r="49" spans="1:29" s="1" customFormat="1" ht="45" x14ac:dyDescent="0.25">
      <c r="A49" s="13" t="s">
        <v>29</v>
      </c>
      <c r="B49" s="2"/>
      <c r="C49" s="3" t="s">
        <v>88</v>
      </c>
      <c r="D49" s="4" t="s">
        <v>72</v>
      </c>
      <c r="E49" s="17" t="s">
        <v>128</v>
      </c>
      <c r="F49" s="16" t="s">
        <v>504</v>
      </c>
      <c r="G49" s="5" t="s">
        <v>71</v>
      </c>
      <c r="H49" s="14" t="s">
        <v>196</v>
      </c>
      <c r="I49" s="15">
        <v>0</v>
      </c>
      <c r="J49" s="6"/>
      <c r="K49" s="7">
        <v>41660</v>
      </c>
      <c r="L49" s="43">
        <f>+M49-K49</f>
        <v>2536</v>
      </c>
      <c r="M49" s="8">
        <v>44196</v>
      </c>
      <c r="N49" s="4" t="s">
        <v>197</v>
      </c>
      <c r="O49" s="5"/>
      <c r="P49" s="5"/>
      <c r="Q49" s="5" t="s">
        <v>151</v>
      </c>
      <c r="R49" s="4" t="s">
        <v>197</v>
      </c>
      <c r="S49" s="5"/>
      <c r="T49" s="5" t="s">
        <v>153</v>
      </c>
      <c r="U49" s="5"/>
      <c r="V49" s="5"/>
      <c r="W49" s="5" t="s">
        <v>177</v>
      </c>
      <c r="X49" s="4"/>
      <c r="Y49" s="5"/>
      <c r="Z49" s="4" t="s">
        <v>198</v>
      </c>
      <c r="AA49" s="23"/>
      <c r="AB49" s="23"/>
      <c r="AC49" s="9"/>
    </row>
    <row r="50" spans="1:29" s="1" customFormat="1" ht="45" x14ac:dyDescent="0.25">
      <c r="A50" s="13" t="s">
        <v>29</v>
      </c>
      <c r="B50" s="2"/>
      <c r="C50" s="3" t="s">
        <v>89</v>
      </c>
      <c r="D50" s="4" t="s">
        <v>72</v>
      </c>
      <c r="E50" s="17" t="s">
        <v>129</v>
      </c>
      <c r="F50" s="16" t="s">
        <v>505</v>
      </c>
      <c r="G50" s="5" t="s">
        <v>71</v>
      </c>
      <c r="H50" s="14" t="s">
        <v>196</v>
      </c>
      <c r="I50" s="15">
        <v>0</v>
      </c>
      <c r="J50" s="6"/>
      <c r="K50" s="7">
        <v>41660</v>
      </c>
      <c r="L50" s="43">
        <f t="shared" ref="L50:L68" si="2">+M50-K50</f>
        <v>2536</v>
      </c>
      <c r="M50" s="8">
        <v>44196</v>
      </c>
      <c r="N50" s="4" t="s">
        <v>197</v>
      </c>
      <c r="O50" s="5"/>
      <c r="P50" s="5"/>
      <c r="Q50" s="5" t="s">
        <v>151</v>
      </c>
      <c r="R50" s="4" t="s">
        <v>197</v>
      </c>
      <c r="S50" s="5"/>
      <c r="T50" s="5" t="s">
        <v>153</v>
      </c>
      <c r="U50" s="5"/>
      <c r="V50" s="5"/>
      <c r="W50" s="5" t="s">
        <v>177</v>
      </c>
      <c r="X50" s="4"/>
      <c r="Y50" s="5"/>
      <c r="Z50" s="4" t="s">
        <v>198</v>
      </c>
      <c r="AA50" s="23"/>
      <c r="AB50" s="23"/>
      <c r="AC50" s="9"/>
    </row>
    <row r="51" spans="1:29" s="1" customFormat="1" ht="45" x14ac:dyDescent="0.25">
      <c r="A51" s="13" t="s">
        <v>29</v>
      </c>
      <c r="B51" s="2"/>
      <c r="C51" s="3" t="s">
        <v>90</v>
      </c>
      <c r="D51" s="4" t="s">
        <v>72</v>
      </c>
      <c r="E51" s="17" t="s">
        <v>130</v>
      </c>
      <c r="F51" s="16" t="s">
        <v>506</v>
      </c>
      <c r="G51" s="5" t="s">
        <v>71</v>
      </c>
      <c r="H51" s="14" t="s">
        <v>196</v>
      </c>
      <c r="I51" s="15">
        <v>0</v>
      </c>
      <c r="J51" s="6"/>
      <c r="K51" s="7">
        <v>41660</v>
      </c>
      <c r="L51" s="43">
        <f t="shared" si="2"/>
        <v>2536</v>
      </c>
      <c r="M51" s="8">
        <v>44196</v>
      </c>
      <c r="N51" s="4" t="s">
        <v>197</v>
      </c>
      <c r="O51" s="5"/>
      <c r="P51" s="5"/>
      <c r="Q51" s="5" t="s">
        <v>151</v>
      </c>
      <c r="R51" s="4" t="s">
        <v>197</v>
      </c>
      <c r="S51" s="5"/>
      <c r="T51" s="5" t="s">
        <v>153</v>
      </c>
      <c r="U51" s="5"/>
      <c r="V51" s="5"/>
      <c r="W51" s="5" t="s">
        <v>177</v>
      </c>
      <c r="X51" s="4"/>
      <c r="Y51" s="5"/>
      <c r="Z51" s="4" t="s">
        <v>198</v>
      </c>
      <c r="AA51" s="23"/>
      <c r="AB51" s="23"/>
      <c r="AC51" s="9"/>
    </row>
    <row r="52" spans="1:29" s="1" customFormat="1" ht="45" x14ac:dyDescent="0.25">
      <c r="A52" s="13" t="s">
        <v>70</v>
      </c>
      <c r="B52" s="2"/>
      <c r="C52" s="3" t="s">
        <v>91</v>
      </c>
      <c r="D52" s="4" t="s">
        <v>30</v>
      </c>
      <c r="E52" s="17" t="s">
        <v>131</v>
      </c>
      <c r="F52" s="16" t="s">
        <v>209</v>
      </c>
      <c r="G52" s="5" t="s">
        <v>71</v>
      </c>
      <c r="H52" s="14" t="s">
        <v>507</v>
      </c>
      <c r="I52" s="15">
        <v>15636800</v>
      </c>
      <c r="J52" s="6" t="s">
        <v>508</v>
      </c>
      <c r="K52" s="7">
        <v>41660</v>
      </c>
      <c r="L52" s="43">
        <f t="shared" si="2"/>
        <v>365</v>
      </c>
      <c r="M52" s="8">
        <v>42025</v>
      </c>
      <c r="N52" s="4" t="s">
        <v>204</v>
      </c>
      <c r="O52" s="5" t="s">
        <v>205</v>
      </c>
      <c r="P52" s="5" t="s">
        <v>206</v>
      </c>
      <c r="Q52" s="5" t="s">
        <v>192</v>
      </c>
      <c r="R52" s="5" t="s">
        <v>207</v>
      </c>
      <c r="S52" s="5"/>
      <c r="T52" s="5" t="s">
        <v>177</v>
      </c>
      <c r="U52" s="5"/>
      <c r="V52" s="5"/>
      <c r="W52" s="5" t="s">
        <v>177</v>
      </c>
      <c r="X52" s="4"/>
      <c r="Y52" s="5"/>
      <c r="Z52" s="4" t="s">
        <v>184</v>
      </c>
      <c r="AA52" s="23"/>
      <c r="AB52" s="23"/>
      <c r="AC52" s="9"/>
    </row>
    <row r="53" spans="1:29" s="1" customFormat="1" ht="78" customHeight="1" x14ac:dyDescent="0.25">
      <c r="A53" s="13" t="s">
        <v>70</v>
      </c>
      <c r="B53" s="2"/>
      <c r="C53" s="3" t="s">
        <v>93</v>
      </c>
      <c r="D53" s="4" t="s">
        <v>30</v>
      </c>
      <c r="E53" s="17" t="s">
        <v>132</v>
      </c>
      <c r="F53" s="16" t="s">
        <v>509</v>
      </c>
      <c r="G53" s="5" t="s">
        <v>71</v>
      </c>
      <c r="H53" s="14" t="s">
        <v>510</v>
      </c>
      <c r="I53" s="15">
        <v>5000000</v>
      </c>
      <c r="J53" s="6" t="s">
        <v>511</v>
      </c>
      <c r="K53" s="7">
        <v>41660</v>
      </c>
      <c r="L53" s="43">
        <f t="shared" si="2"/>
        <v>344</v>
      </c>
      <c r="M53" s="8">
        <v>42004</v>
      </c>
      <c r="N53" s="4" t="s">
        <v>512</v>
      </c>
      <c r="O53" s="5" t="s">
        <v>213</v>
      </c>
      <c r="P53" s="5" t="s">
        <v>513</v>
      </c>
      <c r="Q53" s="5" t="s">
        <v>192</v>
      </c>
      <c r="R53" s="5" t="s">
        <v>215</v>
      </c>
      <c r="S53" s="5"/>
      <c r="T53" s="5" t="s">
        <v>177</v>
      </c>
      <c r="U53" s="5"/>
      <c r="V53" s="5"/>
      <c r="W53" s="5" t="s">
        <v>177</v>
      </c>
      <c r="X53" s="4"/>
      <c r="Y53" s="5"/>
      <c r="Z53" s="4" t="s">
        <v>422</v>
      </c>
      <c r="AA53" s="23"/>
      <c r="AB53" s="23"/>
      <c r="AC53" s="9"/>
    </row>
    <row r="54" spans="1:29" s="1" customFormat="1" ht="52.5" customHeight="1" x14ac:dyDescent="0.25">
      <c r="A54" s="13" t="s">
        <v>29</v>
      </c>
      <c r="B54" s="2"/>
      <c r="C54" s="3" t="s">
        <v>94</v>
      </c>
      <c r="D54" s="4" t="s">
        <v>72</v>
      </c>
      <c r="E54" s="17" t="s">
        <v>133</v>
      </c>
      <c r="F54" s="16" t="s">
        <v>514</v>
      </c>
      <c r="G54" s="5" t="s">
        <v>71</v>
      </c>
      <c r="H54" s="14" t="s">
        <v>196</v>
      </c>
      <c r="I54" s="15">
        <v>0</v>
      </c>
      <c r="J54" s="6"/>
      <c r="K54" s="7">
        <v>41660</v>
      </c>
      <c r="L54" s="43">
        <f t="shared" si="2"/>
        <v>2536</v>
      </c>
      <c r="M54" s="8">
        <v>44196</v>
      </c>
      <c r="N54" s="4" t="s">
        <v>197</v>
      </c>
      <c r="O54" s="5"/>
      <c r="P54" s="5"/>
      <c r="Q54" s="5" t="s">
        <v>151</v>
      </c>
      <c r="R54" s="4" t="s">
        <v>197</v>
      </c>
      <c r="S54" s="5"/>
      <c r="T54" s="5" t="s">
        <v>153</v>
      </c>
      <c r="U54" s="5"/>
      <c r="V54" s="5"/>
      <c r="W54" s="5" t="s">
        <v>177</v>
      </c>
      <c r="X54" s="4"/>
      <c r="Y54" s="5"/>
      <c r="Z54" s="4" t="s">
        <v>198</v>
      </c>
      <c r="AA54" s="23"/>
      <c r="AB54" s="23"/>
      <c r="AC54" s="9"/>
    </row>
    <row r="55" spans="1:29" s="1" customFormat="1" ht="105" x14ac:dyDescent="0.25">
      <c r="A55" s="13" t="s">
        <v>29</v>
      </c>
      <c r="B55" s="2"/>
      <c r="C55" s="3" t="s">
        <v>95</v>
      </c>
      <c r="D55" s="4" t="s">
        <v>30</v>
      </c>
      <c r="E55" s="17" t="s">
        <v>516</v>
      </c>
      <c r="F55" s="16" t="s">
        <v>515</v>
      </c>
      <c r="G55" s="5" t="s">
        <v>71</v>
      </c>
      <c r="H55" s="14" t="s">
        <v>517</v>
      </c>
      <c r="I55" s="15">
        <v>1500000000</v>
      </c>
      <c r="J55" s="6" t="s">
        <v>518</v>
      </c>
      <c r="K55" s="7">
        <v>41660</v>
      </c>
      <c r="L55" s="43">
        <f t="shared" si="2"/>
        <v>252</v>
      </c>
      <c r="M55" s="8">
        <v>41912</v>
      </c>
      <c r="N55" s="4" t="s">
        <v>189</v>
      </c>
      <c r="O55" s="5" t="s">
        <v>519</v>
      </c>
      <c r="P55" s="5" t="s">
        <v>520</v>
      </c>
      <c r="Q55" s="5" t="s">
        <v>521</v>
      </c>
      <c r="R55" s="5" t="s">
        <v>193</v>
      </c>
      <c r="S55" s="5"/>
      <c r="T55" s="5" t="s">
        <v>153</v>
      </c>
      <c r="U55" s="5"/>
      <c r="V55" s="5"/>
      <c r="W55" s="5" t="s">
        <v>153</v>
      </c>
      <c r="X55" s="4"/>
      <c r="Y55" s="5"/>
      <c r="Z55" s="4" t="s">
        <v>495</v>
      </c>
      <c r="AA55" s="23"/>
      <c r="AB55" s="23"/>
      <c r="AC55" s="9"/>
    </row>
    <row r="56" spans="1:29" s="1" customFormat="1" ht="45" x14ac:dyDescent="0.25">
      <c r="A56" s="13" t="s">
        <v>70</v>
      </c>
      <c r="B56" s="2"/>
      <c r="C56" s="3" t="s">
        <v>96</v>
      </c>
      <c r="D56" s="4" t="s">
        <v>30</v>
      </c>
      <c r="E56" s="17" t="s">
        <v>524</v>
      </c>
      <c r="F56" s="16" t="s">
        <v>522</v>
      </c>
      <c r="G56" s="5" t="s">
        <v>71</v>
      </c>
      <c r="H56" s="14" t="s">
        <v>523</v>
      </c>
      <c r="I56" s="15">
        <v>11500000</v>
      </c>
      <c r="J56" s="6" t="s">
        <v>525</v>
      </c>
      <c r="K56" s="7">
        <v>41661</v>
      </c>
      <c r="L56" s="43">
        <f t="shared" si="2"/>
        <v>159</v>
      </c>
      <c r="M56" s="8">
        <v>41820</v>
      </c>
      <c r="N56" s="4" t="s">
        <v>189</v>
      </c>
      <c r="O56" s="5" t="s">
        <v>526</v>
      </c>
      <c r="P56" s="5" t="s">
        <v>527</v>
      </c>
      <c r="Q56" s="5" t="s">
        <v>192</v>
      </c>
      <c r="R56" s="5" t="s">
        <v>528</v>
      </c>
      <c r="S56" s="5"/>
      <c r="T56" s="5" t="s">
        <v>177</v>
      </c>
      <c r="U56" s="5"/>
      <c r="V56" s="5"/>
      <c r="W56" s="5" t="s">
        <v>177</v>
      </c>
      <c r="X56" s="4"/>
      <c r="Y56" s="5"/>
      <c r="Z56" s="4" t="s">
        <v>529</v>
      </c>
      <c r="AA56" s="23"/>
      <c r="AB56" s="23"/>
      <c r="AC56" s="9"/>
    </row>
    <row r="57" spans="1:29" s="1" customFormat="1" ht="45" x14ac:dyDescent="0.25">
      <c r="A57" s="13" t="s">
        <v>70</v>
      </c>
      <c r="B57" s="2"/>
      <c r="C57" s="3" t="s">
        <v>97</v>
      </c>
      <c r="D57" s="4" t="s">
        <v>30</v>
      </c>
      <c r="E57" s="17" t="s">
        <v>535</v>
      </c>
      <c r="F57" s="16" t="s">
        <v>530</v>
      </c>
      <c r="G57" s="5" t="s">
        <v>71</v>
      </c>
      <c r="H57" s="14" t="s">
        <v>533</v>
      </c>
      <c r="I57" s="15">
        <v>16704000</v>
      </c>
      <c r="J57" s="6" t="s">
        <v>534</v>
      </c>
      <c r="K57" s="7">
        <v>41661</v>
      </c>
      <c r="L57" s="43">
        <f t="shared" si="2"/>
        <v>159</v>
      </c>
      <c r="M57" s="8">
        <v>41820</v>
      </c>
      <c r="N57" s="4" t="s">
        <v>189</v>
      </c>
      <c r="O57" s="5" t="s">
        <v>526</v>
      </c>
      <c r="P57" s="5" t="s">
        <v>527</v>
      </c>
      <c r="Q57" s="5" t="s">
        <v>192</v>
      </c>
      <c r="R57" s="5" t="s">
        <v>528</v>
      </c>
      <c r="S57" s="5"/>
      <c r="T57" s="5" t="s">
        <v>177</v>
      </c>
      <c r="U57" s="5"/>
      <c r="V57" s="5"/>
      <c r="W57" s="5" t="s">
        <v>177</v>
      </c>
      <c r="X57" s="4"/>
      <c r="Y57" s="5"/>
      <c r="Z57" s="4" t="s">
        <v>529</v>
      </c>
      <c r="AA57" s="23"/>
      <c r="AB57" s="23"/>
      <c r="AC57" s="9"/>
    </row>
    <row r="58" spans="1:29" s="1" customFormat="1" ht="45" x14ac:dyDescent="0.25">
      <c r="A58" s="13" t="s">
        <v>70</v>
      </c>
      <c r="B58" s="2"/>
      <c r="C58" s="3" t="s">
        <v>98</v>
      </c>
      <c r="D58" s="4" t="s">
        <v>30</v>
      </c>
      <c r="E58" s="17" t="s">
        <v>535</v>
      </c>
      <c r="F58" s="16" t="s">
        <v>530</v>
      </c>
      <c r="G58" s="5" t="s">
        <v>71</v>
      </c>
      <c r="H58" s="14" t="s">
        <v>536</v>
      </c>
      <c r="I58" s="15">
        <v>7308000</v>
      </c>
      <c r="J58" s="6" t="s">
        <v>540</v>
      </c>
      <c r="K58" s="7">
        <v>41661</v>
      </c>
      <c r="L58" s="43">
        <f t="shared" si="2"/>
        <v>159</v>
      </c>
      <c r="M58" s="8">
        <v>41820</v>
      </c>
      <c r="N58" s="4" t="s">
        <v>189</v>
      </c>
      <c r="O58" s="5" t="s">
        <v>526</v>
      </c>
      <c r="P58" s="5" t="s">
        <v>527</v>
      </c>
      <c r="Q58" s="5" t="s">
        <v>192</v>
      </c>
      <c r="R58" s="5" t="s">
        <v>528</v>
      </c>
      <c r="S58" s="5"/>
      <c r="T58" s="5" t="s">
        <v>177</v>
      </c>
      <c r="U58" s="5"/>
      <c r="V58" s="5"/>
      <c r="W58" s="5" t="s">
        <v>177</v>
      </c>
      <c r="X58" s="4"/>
      <c r="Y58" s="5"/>
      <c r="Z58" s="4" t="s">
        <v>529</v>
      </c>
      <c r="AA58" s="23"/>
      <c r="AB58" s="23"/>
      <c r="AC58" s="9"/>
    </row>
    <row r="59" spans="1:29" s="1" customFormat="1" ht="45" x14ac:dyDescent="0.25">
      <c r="A59" s="13" t="s">
        <v>70</v>
      </c>
      <c r="B59" s="2"/>
      <c r="C59" s="3" t="s">
        <v>99</v>
      </c>
      <c r="D59" s="4" t="s">
        <v>30</v>
      </c>
      <c r="E59" s="17" t="s">
        <v>538</v>
      </c>
      <c r="F59" s="16" t="s">
        <v>537</v>
      </c>
      <c r="G59" s="5" t="s">
        <v>71</v>
      </c>
      <c r="H59" s="14" t="s">
        <v>539</v>
      </c>
      <c r="I59" s="15">
        <v>18360000</v>
      </c>
      <c r="J59" s="6" t="s">
        <v>541</v>
      </c>
      <c r="K59" s="7">
        <v>41661</v>
      </c>
      <c r="L59" s="43">
        <f t="shared" si="2"/>
        <v>365</v>
      </c>
      <c r="M59" s="8">
        <v>42026</v>
      </c>
      <c r="N59" s="4" t="s">
        <v>542</v>
      </c>
      <c r="O59" s="5" t="s">
        <v>543</v>
      </c>
      <c r="P59" s="5" t="s">
        <v>544</v>
      </c>
      <c r="Q59" s="5" t="s">
        <v>192</v>
      </c>
      <c r="R59" s="5" t="s">
        <v>545</v>
      </c>
      <c r="S59" s="5"/>
      <c r="T59" s="5" t="s">
        <v>177</v>
      </c>
      <c r="U59" s="5"/>
      <c r="V59" s="5"/>
      <c r="W59" s="5" t="s">
        <v>177</v>
      </c>
      <c r="X59" s="4"/>
      <c r="Y59" s="5"/>
      <c r="Z59" s="4" t="s">
        <v>529</v>
      </c>
      <c r="AA59" s="23"/>
      <c r="AB59" s="23"/>
      <c r="AC59" s="9"/>
    </row>
    <row r="60" spans="1:29" s="1" customFormat="1" ht="45" x14ac:dyDescent="0.25">
      <c r="A60" s="13" t="s">
        <v>70</v>
      </c>
      <c r="B60" s="2"/>
      <c r="C60" s="3" t="s">
        <v>100</v>
      </c>
      <c r="D60" s="4" t="s">
        <v>30</v>
      </c>
      <c r="E60" s="17" t="s">
        <v>546</v>
      </c>
      <c r="F60" s="16" t="s">
        <v>547</v>
      </c>
      <c r="G60" s="5" t="s">
        <v>71</v>
      </c>
      <c r="H60" s="14" t="s">
        <v>548</v>
      </c>
      <c r="I60" s="15">
        <v>1570000</v>
      </c>
      <c r="J60" s="6" t="s">
        <v>549</v>
      </c>
      <c r="K60" s="7">
        <v>41661</v>
      </c>
      <c r="L60" s="43">
        <f t="shared" si="2"/>
        <v>159</v>
      </c>
      <c r="M60" s="8">
        <v>41820</v>
      </c>
      <c r="N60" s="4" t="s">
        <v>189</v>
      </c>
      <c r="O60" s="5" t="s">
        <v>526</v>
      </c>
      <c r="P60" s="5" t="s">
        <v>527</v>
      </c>
      <c r="Q60" s="5" t="s">
        <v>192</v>
      </c>
      <c r="R60" s="5" t="s">
        <v>528</v>
      </c>
      <c r="S60" s="5"/>
      <c r="T60" s="5" t="s">
        <v>177</v>
      </c>
      <c r="U60" s="5"/>
      <c r="V60" s="5"/>
      <c r="W60" s="5" t="s">
        <v>177</v>
      </c>
      <c r="X60" s="4"/>
      <c r="Y60" s="5"/>
      <c r="Z60" s="4" t="s">
        <v>529</v>
      </c>
      <c r="AA60" s="23"/>
      <c r="AB60" s="23"/>
      <c r="AC60" s="9"/>
    </row>
    <row r="61" spans="1:29" s="1" customFormat="1" ht="45" x14ac:dyDescent="0.25">
      <c r="A61" s="13" t="s">
        <v>70</v>
      </c>
      <c r="B61" s="2"/>
      <c r="C61" s="3" t="s">
        <v>101</v>
      </c>
      <c r="D61" s="4" t="s">
        <v>30</v>
      </c>
      <c r="E61" s="17" t="s">
        <v>550</v>
      </c>
      <c r="F61" s="16" t="s">
        <v>209</v>
      </c>
      <c r="G61" s="5" t="s">
        <v>71</v>
      </c>
      <c r="H61" s="14" t="s">
        <v>551</v>
      </c>
      <c r="I61" s="15">
        <v>1791458</v>
      </c>
      <c r="J61" s="6" t="s">
        <v>552</v>
      </c>
      <c r="K61" s="7">
        <v>41661</v>
      </c>
      <c r="L61" s="43">
        <f t="shared" si="2"/>
        <v>159</v>
      </c>
      <c r="M61" s="8">
        <v>41820</v>
      </c>
      <c r="N61" s="4" t="s">
        <v>189</v>
      </c>
      <c r="O61" s="5" t="s">
        <v>526</v>
      </c>
      <c r="P61" s="5" t="s">
        <v>527</v>
      </c>
      <c r="Q61" s="5" t="s">
        <v>192</v>
      </c>
      <c r="R61" s="5" t="s">
        <v>528</v>
      </c>
      <c r="S61" s="5"/>
      <c r="T61" s="5" t="s">
        <v>177</v>
      </c>
      <c r="U61" s="5"/>
      <c r="V61" s="5"/>
      <c r="W61" s="5" t="s">
        <v>177</v>
      </c>
      <c r="X61" s="4"/>
      <c r="Y61" s="5"/>
      <c r="Z61" s="4" t="s">
        <v>529</v>
      </c>
      <c r="AA61" s="23"/>
      <c r="AB61" s="23"/>
      <c r="AC61" s="9"/>
    </row>
    <row r="62" spans="1:29" s="1" customFormat="1" ht="60" x14ac:dyDescent="0.25">
      <c r="A62" s="13" t="s">
        <v>70</v>
      </c>
      <c r="B62" s="2"/>
      <c r="C62" s="3" t="s">
        <v>102</v>
      </c>
      <c r="D62" s="4" t="s">
        <v>30</v>
      </c>
      <c r="E62" s="17" t="s">
        <v>553</v>
      </c>
      <c r="F62" s="16" t="s">
        <v>554</v>
      </c>
      <c r="G62" s="5" t="s">
        <v>71</v>
      </c>
      <c r="H62" s="14" t="s">
        <v>555</v>
      </c>
      <c r="I62" s="15">
        <v>8676800</v>
      </c>
      <c r="J62" s="6" t="s">
        <v>556</v>
      </c>
      <c r="K62" s="7">
        <v>41661</v>
      </c>
      <c r="L62" s="43">
        <v>30</v>
      </c>
      <c r="M62" s="8">
        <f>+K62+30</f>
        <v>41691</v>
      </c>
      <c r="N62" s="4" t="s">
        <v>189</v>
      </c>
      <c r="O62" s="5" t="s">
        <v>526</v>
      </c>
      <c r="P62" s="5" t="s">
        <v>527</v>
      </c>
      <c r="Q62" s="5" t="s">
        <v>192</v>
      </c>
      <c r="R62" s="5" t="s">
        <v>528</v>
      </c>
      <c r="S62" s="5"/>
      <c r="T62" s="5" t="s">
        <v>177</v>
      </c>
      <c r="U62" s="5"/>
      <c r="V62" s="5"/>
      <c r="W62" s="5" t="s">
        <v>177</v>
      </c>
      <c r="X62" s="4"/>
      <c r="Y62" s="5"/>
      <c r="Z62" s="4" t="s">
        <v>529</v>
      </c>
      <c r="AA62" s="23"/>
      <c r="AB62" s="23"/>
      <c r="AC62" s="9"/>
    </row>
    <row r="63" spans="1:29" s="1" customFormat="1" ht="45" x14ac:dyDescent="0.25">
      <c r="A63" s="13" t="s">
        <v>70</v>
      </c>
      <c r="B63" s="2"/>
      <c r="C63" s="3" t="s">
        <v>103</v>
      </c>
      <c r="D63" s="4" t="s">
        <v>30</v>
      </c>
      <c r="E63" s="17" t="s">
        <v>553</v>
      </c>
      <c r="F63" s="16" t="s">
        <v>554</v>
      </c>
      <c r="G63" s="5" t="s">
        <v>71</v>
      </c>
      <c r="H63" s="14" t="s">
        <v>557</v>
      </c>
      <c r="I63" s="15">
        <v>18270000</v>
      </c>
      <c r="J63" s="6" t="s">
        <v>558</v>
      </c>
      <c r="K63" s="7">
        <v>41661</v>
      </c>
      <c r="L63" s="43">
        <f t="shared" si="2"/>
        <v>159</v>
      </c>
      <c r="M63" s="8">
        <v>41820</v>
      </c>
      <c r="N63" s="4" t="s">
        <v>189</v>
      </c>
      <c r="O63" s="5" t="s">
        <v>526</v>
      </c>
      <c r="P63" s="5" t="s">
        <v>527</v>
      </c>
      <c r="Q63" s="5" t="s">
        <v>192</v>
      </c>
      <c r="R63" s="5" t="s">
        <v>528</v>
      </c>
      <c r="S63" s="5"/>
      <c r="T63" s="5" t="s">
        <v>177</v>
      </c>
      <c r="U63" s="5"/>
      <c r="V63" s="5"/>
      <c r="W63" s="5" t="s">
        <v>177</v>
      </c>
      <c r="X63" s="4"/>
      <c r="Y63" s="5"/>
      <c r="Z63" s="4" t="s">
        <v>529</v>
      </c>
      <c r="AA63" s="23"/>
      <c r="AB63" s="23"/>
      <c r="AC63" s="9"/>
    </row>
    <row r="64" spans="1:29" s="1" customFormat="1" ht="45" x14ac:dyDescent="0.25">
      <c r="A64" s="13" t="s">
        <v>70</v>
      </c>
      <c r="B64" s="2"/>
      <c r="C64" s="3" t="s">
        <v>104</v>
      </c>
      <c r="D64" s="4" t="s">
        <v>30</v>
      </c>
      <c r="E64" s="17" t="s">
        <v>134</v>
      </c>
      <c r="F64" s="16" t="s">
        <v>559</v>
      </c>
      <c r="G64" s="5" t="s">
        <v>71</v>
      </c>
      <c r="H64" s="14" t="s">
        <v>560</v>
      </c>
      <c r="I64" s="15">
        <v>16820000</v>
      </c>
      <c r="J64" s="6" t="s">
        <v>561</v>
      </c>
      <c r="K64" s="7">
        <v>41661</v>
      </c>
      <c r="L64" s="43">
        <f t="shared" si="2"/>
        <v>159</v>
      </c>
      <c r="M64" s="8">
        <v>41820</v>
      </c>
      <c r="N64" s="4" t="s">
        <v>189</v>
      </c>
      <c r="O64" s="5" t="s">
        <v>526</v>
      </c>
      <c r="P64" s="5" t="s">
        <v>527</v>
      </c>
      <c r="Q64" s="5" t="s">
        <v>192</v>
      </c>
      <c r="R64" s="5" t="s">
        <v>528</v>
      </c>
      <c r="S64" s="5"/>
      <c r="T64" s="5" t="s">
        <v>177</v>
      </c>
      <c r="U64" s="5"/>
      <c r="V64" s="5"/>
      <c r="W64" s="5" t="s">
        <v>177</v>
      </c>
      <c r="X64" s="4"/>
      <c r="Y64" s="5"/>
      <c r="Z64" s="4" t="s">
        <v>529</v>
      </c>
      <c r="AA64" s="23"/>
      <c r="AB64" s="23"/>
      <c r="AC64" s="9"/>
    </row>
    <row r="65" spans="1:29" s="1" customFormat="1" ht="90" x14ac:dyDescent="0.25">
      <c r="A65" s="13" t="s">
        <v>92</v>
      </c>
      <c r="B65" s="2"/>
      <c r="C65" s="3" t="s">
        <v>105</v>
      </c>
      <c r="D65" s="4" t="s">
        <v>30</v>
      </c>
      <c r="E65" s="17" t="s">
        <v>562</v>
      </c>
      <c r="F65" s="16" t="s">
        <v>563</v>
      </c>
      <c r="G65" s="5" t="s">
        <v>71</v>
      </c>
      <c r="H65" s="14" t="s">
        <v>564</v>
      </c>
      <c r="I65" s="15">
        <v>29194146</v>
      </c>
      <c r="J65" s="6" t="s">
        <v>565</v>
      </c>
      <c r="K65" s="7">
        <v>41660</v>
      </c>
      <c r="L65" s="43">
        <f t="shared" si="2"/>
        <v>344</v>
      </c>
      <c r="M65" s="8">
        <v>42004</v>
      </c>
      <c r="N65" s="4" t="s">
        <v>512</v>
      </c>
      <c r="O65" s="5" t="s">
        <v>566</v>
      </c>
      <c r="P65" s="5" t="s">
        <v>567</v>
      </c>
      <c r="Q65" s="5" t="s">
        <v>151</v>
      </c>
      <c r="R65" s="5" t="s">
        <v>215</v>
      </c>
      <c r="S65" s="5"/>
      <c r="T65" s="5" t="s">
        <v>153</v>
      </c>
      <c r="U65" s="5"/>
      <c r="V65" s="5"/>
      <c r="W65" s="5" t="s">
        <v>153</v>
      </c>
      <c r="X65" s="4"/>
      <c r="Y65" s="5"/>
      <c r="Z65" s="4" t="s">
        <v>495</v>
      </c>
      <c r="AA65" s="23"/>
      <c r="AB65" s="23"/>
      <c r="AC65" s="9"/>
    </row>
    <row r="66" spans="1:29" s="1" customFormat="1" ht="90" x14ac:dyDescent="0.25">
      <c r="A66" s="13" t="s">
        <v>92</v>
      </c>
      <c r="B66" s="2"/>
      <c r="C66" s="3" t="s">
        <v>106</v>
      </c>
      <c r="D66" s="4" t="s">
        <v>135</v>
      </c>
      <c r="E66" s="17" t="s">
        <v>568</v>
      </c>
      <c r="F66" s="16" t="s">
        <v>569</v>
      </c>
      <c r="G66" s="5" t="s">
        <v>71</v>
      </c>
      <c r="H66" s="14" t="s">
        <v>570</v>
      </c>
      <c r="I66" s="15">
        <v>46364391</v>
      </c>
      <c r="J66" s="6" t="s">
        <v>571</v>
      </c>
      <c r="K66" s="7">
        <v>41661</v>
      </c>
      <c r="L66" s="43">
        <f t="shared" si="2"/>
        <v>343</v>
      </c>
      <c r="M66" s="8">
        <v>42004</v>
      </c>
      <c r="N66" s="4" t="s">
        <v>512</v>
      </c>
      <c r="O66" s="5" t="s">
        <v>572</v>
      </c>
      <c r="P66" s="5" t="s">
        <v>573</v>
      </c>
      <c r="Q66" s="5" t="s">
        <v>151</v>
      </c>
      <c r="R66" s="5" t="s">
        <v>215</v>
      </c>
      <c r="S66" s="5"/>
      <c r="T66" s="5" t="s">
        <v>153</v>
      </c>
      <c r="U66" s="5"/>
      <c r="V66" s="5"/>
      <c r="W66" s="5" t="s">
        <v>153</v>
      </c>
      <c r="X66" s="4"/>
      <c r="Y66" s="5"/>
      <c r="Z66" s="4" t="s">
        <v>422</v>
      </c>
      <c r="AA66" s="23"/>
      <c r="AB66" s="23"/>
      <c r="AC66" s="9"/>
    </row>
    <row r="67" spans="1:29" s="1" customFormat="1" ht="45" x14ac:dyDescent="0.25">
      <c r="A67" s="13" t="s">
        <v>29</v>
      </c>
      <c r="B67" s="2"/>
      <c r="C67" s="3" t="s">
        <v>107</v>
      </c>
      <c r="D67" s="4" t="s">
        <v>72</v>
      </c>
      <c r="E67" s="17" t="s">
        <v>136</v>
      </c>
      <c r="F67" s="16" t="s">
        <v>574</v>
      </c>
      <c r="G67" s="5" t="s">
        <v>71</v>
      </c>
      <c r="H67" s="14" t="s">
        <v>196</v>
      </c>
      <c r="I67" s="15">
        <v>0</v>
      </c>
      <c r="J67" s="6"/>
      <c r="K67" s="7">
        <v>41661</v>
      </c>
      <c r="L67" s="43">
        <f t="shared" si="2"/>
        <v>2535</v>
      </c>
      <c r="M67" s="8">
        <v>44196</v>
      </c>
      <c r="N67" s="4" t="s">
        <v>197</v>
      </c>
      <c r="O67" s="5"/>
      <c r="P67" s="5"/>
      <c r="Q67" s="5" t="s">
        <v>151</v>
      </c>
      <c r="R67" s="4" t="s">
        <v>197</v>
      </c>
      <c r="S67" s="5"/>
      <c r="T67" s="5" t="s">
        <v>153</v>
      </c>
      <c r="U67" s="5"/>
      <c r="V67" s="5"/>
      <c r="W67" s="5" t="s">
        <v>177</v>
      </c>
      <c r="X67" s="4"/>
      <c r="Y67" s="5"/>
      <c r="Z67" s="4" t="s">
        <v>198</v>
      </c>
      <c r="AA67" s="23"/>
      <c r="AB67" s="23"/>
      <c r="AC67" s="9"/>
    </row>
    <row r="68" spans="1:29" s="1" customFormat="1" ht="45" x14ac:dyDescent="0.25">
      <c r="A68" s="13" t="s">
        <v>29</v>
      </c>
      <c r="B68" s="2"/>
      <c r="C68" s="3" t="s">
        <v>108</v>
      </c>
      <c r="D68" s="4" t="s">
        <v>72</v>
      </c>
      <c r="E68" s="17" t="s">
        <v>137</v>
      </c>
      <c r="F68" s="16" t="s">
        <v>575</v>
      </c>
      <c r="G68" s="5" t="s">
        <v>71</v>
      </c>
      <c r="H68" s="14" t="s">
        <v>196</v>
      </c>
      <c r="I68" s="15">
        <v>0</v>
      </c>
      <c r="J68" s="6"/>
      <c r="K68" s="7">
        <v>41661</v>
      </c>
      <c r="L68" s="43">
        <f t="shared" si="2"/>
        <v>2535</v>
      </c>
      <c r="M68" s="8">
        <v>44196</v>
      </c>
      <c r="N68" s="4" t="s">
        <v>197</v>
      </c>
      <c r="O68" s="5"/>
      <c r="P68" s="5"/>
      <c r="Q68" s="5" t="s">
        <v>151</v>
      </c>
      <c r="R68" s="4" t="s">
        <v>197</v>
      </c>
      <c r="S68" s="5"/>
      <c r="T68" s="5" t="s">
        <v>153</v>
      </c>
      <c r="U68" s="5"/>
      <c r="V68" s="5"/>
      <c r="W68" s="5" t="s">
        <v>177</v>
      </c>
      <c r="X68" s="4"/>
      <c r="Y68" s="5"/>
      <c r="Z68" s="4" t="s">
        <v>198</v>
      </c>
      <c r="AA68" s="23"/>
      <c r="AB68" s="23"/>
      <c r="AC68" s="9"/>
    </row>
    <row r="69" spans="1:29" s="1" customFormat="1" ht="45" x14ac:dyDescent="0.25">
      <c r="A69" s="13" t="s">
        <v>29</v>
      </c>
      <c r="B69" s="2"/>
      <c r="C69" s="3" t="s">
        <v>109</v>
      </c>
      <c r="D69" s="4" t="s">
        <v>72</v>
      </c>
      <c r="E69" s="17" t="s">
        <v>138</v>
      </c>
      <c r="F69" s="16" t="s">
        <v>576</v>
      </c>
      <c r="G69" s="5" t="s">
        <v>71</v>
      </c>
      <c r="H69" s="14" t="s">
        <v>196</v>
      </c>
      <c r="I69" s="15">
        <v>0</v>
      </c>
      <c r="J69" s="6"/>
      <c r="K69" s="7">
        <v>41661</v>
      </c>
      <c r="L69" s="43">
        <f t="shared" ref="L69" si="3">+M69-K69</f>
        <v>2535</v>
      </c>
      <c r="M69" s="8">
        <v>44196</v>
      </c>
      <c r="N69" s="4" t="s">
        <v>197</v>
      </c>
      <c r="O69" s="5"/>
      <c r="P69" s="5"/>
      <c r="Q69" s="5" t="s">
        <v>151</v>
      </c>
      <c r="R69" s="4" t="s">
        <v>197</v>
      </c>
      <c r="S69" s="5"/>
      <c r="T69" s="5" t="s">
        <v>153</v>
      </c>
      <c r="U69" s="5"/>
      <c r="V69" s="5"/>
      <c r="W69" s="5" t="s">
        <v>177</v>
      </c>
      <c r="X69" s="4"/>
      <c r="Y69" s="5"/>
      <c r="Z69" s="4" t="s">
        <v>198</v>
      </c>
      <c r="AA69" s="23"/>
      <c r="AB69" s="23"/>
      <c r="AC69" s="9"/>
    </row>
    <row r="70" spans="1:29" s="1" customFormat="1" ht="165" x14ac:dyDescent="0.25">
      <c r="A70" s="13" t="s">
        <v>29</v>
      </c>
      <c r="B70" s="2"/>
      <c r="C70" s="3" t="s">
        <v>110</v>
      </c>
      <c r="D70" s="4" t="s">
        <v>30</v>
      </c>
      <c r="E70" s="17" t="s">
        <v>485</v>
      </c>
      <c r="F70" s="16" t="s">
        <v>490</v>
      </c>
      <c r="G70" s="5" t="s">
        <v>32</v>
      </c>
      <c r="H70" s="14" t="s">
        <v>491</v>
      </c>
      <c r="I70" s="15">
        <v>68970000</v>
      </c>
      <c r="J70" s="6" t="s">
        <v>486</v>
      </c>
      <c r="K70" s="7">
        <v>41661</v>
      </c>
      <c r="L70" s="43">
        <f>+M70-K70</f>
        <v>220</v>
      </c>
      <c r="M70" s="8">
        <v>41881</v>
      </c>
      <c r="N70" s="9" t="s">
        <v>487</v>
      </c>
      <c r="O70" s="4" t="s">
        <v>488</v>
      </c>
      <c r="P70" s="4" t="s">
        <v>489</v>
      </c>
      <c r="Q70" s="5" t="s">
        <v>151</v>
      </c>
      <c r="R70" s="5" t="s">
        <v>162</v>
      </c>
      <c r="S70" s="5"/>
      <c r="T70" s="5" t="s">
        <v>177</v>
      </c>
      <c r="U70" s="5"/>
      <c r="V70" s="5"/>
      <c r="W70" s="5" t="s">
        <v>177</v>
      </c>
      <c r="X70" s="4"/>
      <c r="Y70" s="5"/>
      <c r="Z70" s="4" t="s">
        <v>374</v>
      </c>
      <c r="AA70" s="23"/>
      <c r="AB70" s="23"/>
      <c r="AC70" s="9"/>
    </row>
    <row r="71" spans="1:29" s="1" customFormat="1" ht="60" x14ac:dyDescent="0.25">
      <c r="A71" s="13" t="s">
        <v>29</v>
      </c>
      <c r="B71" s="2"/>
      <c r="C71" s="3" t="s">
        <v>111</v>
      </c>
      <c r="D71" s="4" t="s">
        <v>30</v>
      </c>
      <c r="E71" s="17" t="s">
        <v>375</v>
      </c>
      <c r="F71" s="16">
        <v>52184984</v>
      </c>
      <c r="G71" s="5" t="s">
        <v>32</v>
      </c>
      <c r="H71" s="14" t="s">
        <v>376</v>
      </c>
      <c r="I71" s="15">
        <v>35000000</v>
      </c>
      <c r="J71" s="6" t="s">
        <v>377</v>
      </c>
      <c r="K71" s="7">
        <v>41662</v>
      </c>
      <c r="L71" s="43">
        <v>150</v>
      </c>
      <c r="M71" s="8">
        <f>+K71+150</f>
        <v>41812</v>
      </c>
      <c r="N71" s="4" t="s">
        <v>372</v>
      </c>
      <c r="O71" s="5" t="s">
        <v>378</v>
      </c>
      <c r="P71" s="5" t="s">
        <v>379</v>
      </c>
      <c r="Q71" s="5" t="s">
        <v>151</v>
      </c>
      <c r="R71" s="5" t="s">
        <v>162</v>
      </c>
      <c r="S71" s="5"/>
      <c r="T71" s="5" t="s">
        <v>153</v>
      </c>
      <c r="U71" s="5"/>
      <c r="V71" s="5"/>
      <c r="W71" s="5" t="s">
        <v>153</v>
      </c>
      <c r="X71" s="4"/>
      <c r="Y71" s="5"/>
      <c r="Z71" s="4" t="s">
        <v>184</v>
      </c>
      <c r="AA71" s="23"/>
      <c r="AB71" s="23"/>
      <c r="AC71" s="9"/>
    </row>
    <row r="72" spans="1:29" s="1" customFormat="1" ht="45" x14ac:dyDescent="0.25">
      <c r="A72" s="13" t="s">
        <v>70</v>
      </c>
      <c r="B72" s="2"/>
      <c r="C72" s="3" t="s">
        <v>112</v>
      </c>
      <c r="D72" s="4" t="s">
        <v>30</v>
      </c>
      <c r="E72" s="17" t="s">
        <v>139</v>
      </c>
      <c r="F72" s="16" t="s">
        <v>577</v>
      </c>
      <c r="G72" s="5" t="s">
        <v>71</v>
      </c>
      <c r="H72" s="14" t="s">
        <v>578</v>
      </c>
      <c r="I72" s="15">
        <v>6273280</v>
      </c>
      <c r="J72" s="6" t="s">
        <v>579</v>
      </c>
      <c r="K72" s="7">
        <v>41662</v>
      </c>
      <c r="L72" s="43">
        <f>+M72-K72</f>
        <v>365</v>
      </c>
      <c r="M72" s="8">
        <v>42027</v>
      </c>
      <c r="N72" s="4" t="s">
        <v>204</v>
      </c>
      <c r="O72" s="5" t="s">
        <v>580</v>
      </c>
      <c r="P72" s="5" t="s">
        <v>581</v>
      </c>
      <c r="Q72" s="5" t="s">
        <v>192</v>
      </c>
      <c r="R72" s="5" t="s">
        <v>207</v>
      </c>
      <c r="S72" s="5"/>
      <c r="T72" s="5" t="s">
        <v>177</v>
      </c>
      <c r="U72" s="5"/>
      <c r="V72" s="5"/>
      <c r="W72" s="5" t="s">
        <v>177</v>
      </c>
      <c r="X72" s="4"/>
      <c r="Y72" s="5"/>
      <c r="Z72" s="4" t="s">
        <v>422</v>
      </c>
      <c r="AA72" s="23"/>
      <c r="AB72" s="23"/>
      <c r="AC72" s="9"/>
    </row>
    <row r="73" spans="1:29" s="1" customFormat="1" ht="90" x14ac:dyDescent="0.25">
      <c r="A73" s="13" t="s">
        <v>70</v>
      </c>
      <c r="B73" s="2"/>
      <c r="C73" s="3" t="s">
        <v>113</v>
      </c>
      <c r="D73" s="4" t="s">
        <v>135</v>
      </c>
      <c r="E73" s="17" t="s">
        <v>583</v>
      </c>
      <c r="F73" s="16" t="s">
        <v>582</v>
      </c>
      <c r="G73" s="5" t="s">
        <v>71</v>
      </c>
      <c r="H73" s="14" t="s">
        <v>584</v>
      </c>
      <c r="I73" s="15">
        <v>12123282</v>
      </c>
      <c r="J73" s="6" t="s">
        <v>585</v>
      </c>
      <c r="K73" s="7">
        <v>41662</v>
      </c>
      <c r="L73" s="43">
        <f>+M73-K73</f>
        <v>8</v>
      </c>
      <c r="M73" s="8">
        <v>41670</v>
      </c>
      <c r="N73" s="4" t="s">
        <v>512</v>
      </c>
      <c r="O73" s="5" t="s">
        <v>213</v>
      </c>
      <c r="P73" s="5" t="s">
        <v>586</v>
      </c>
      <c r="Q73" s="5" t="s">
        <v>192</v>
      </c>
      <c r="R73" s="5" t="s">
        <v>215</v>
      </c>
      <c r="S73" s="5"/>
      <c r="T73" s="5" t="s">
        <v>177</v>
      </c>
      <c r="U73" s="5"/>
      <c r="V73" s="5"/>
      <c r="W73" s="5" t="s">
        <v>177</v>
      </c>
      <c r="X73" s="4"/>
      <c r="Y73" s="5"/>
      <c r="Z73" s="4" t="s">
        <v>529</v>
      </c>
      <c r="AA73" s="23"/>
      <c r="AB73" s="23"/>
      <c r="AC73" s="9"/>
    </row>
    <row r="74" spans="1:29" s="1" customFormat="1" ht="45" x14ac:dyDescent="0.25">
      <c r="A74" s="13" t="s">
        <v>70</v>
      </c>
      <c r="B74" s="2"/>
      <c r="C74" s="3" t="s">
        <v>114</v>
      </c>
      <c r="D74" s="4" t="s">
        <v>30</v>
      </c>
      <c r="E74" s="17" t="s">
        <v>588</v>
      </c>
      <c r="F74" s="16" t="s">
        <v>587</v>
      </c>
      <c r="G74" s="5" t="s">
        <v>71</v>
      </c>
      <c r="H74" s="14" t="s">
        <v>589</v>
      </c>
      <c r="I74" s="15">
        <v>7366000</v>
      </c>
      <c r="J74" s="6" t="s">
        <v>590</v>
      </c>
      <c r="K74" s="7">
        <v>41662</v>
      </c>
      <c r="L74" s="43">
        <v>210</v>
      </c>
      <c r="M74" s="8">
        <f>+K74+210</f>
        <v>41872</v>
      </c>
      <c r="N74" s="4" t="s">
        <v>270</v>
      </c>
      <c r="O74" s="5" t="s">
        <v>591</v>
      </c>
      <c r="P74" s="5" t="s">
        <v>592</v>
      </c>
      <c r="Q74" s="5" t="s">
        <v>192</v>
      </c>
      <c r="R74" s="5" t="s">
        <v>271</v>
      </c>
      <c r="S74" s="5"/>
      <c r="T74" s="5" t="s">
        <v>177</v>
      </c>
      <c r="U74" s="5"/>
      <c r="V74" s="5"/>
      <c r="W74" s="5" t="s">
        <v>177</v>
      </c>
      <c r="X74" s="4"/>
      <c r="Y74" s="5"/>
      <c r="Z74" s="4" t="s">
        <v>194</v>
      </c>
      <c r="AA74" s="23"/>
      <c r="AB74" s="23"/>
      <c r="AC74" s="9"/>
    </row>
    <row r="75" spans="1:29" s="1" customFormat="1" ht="60" x14ac:dyDescent="0.25">
      <c r="A75" s="13" t="s">
        <v>29</v>
      </c>
      <c r="B75" s="2"/>
      <c r="C75" s="3" t="s">
        <v>115</v>
      </c>
      <c r="D75" s="4" t="s">
        <v>30</v>
      </c>
      <c r="E75" s="17" t="s">
        <v>380</v>
      </c>
      <c r="F75" s="16">
        <v>80198404</v>
      </c>
      <c r="G75" s="5" t="s">
        <v>32</v>
      </c>
      <c r="H75" s="14" t="s">
        <v>381</v>
      </c>
      <c r="I75" s="15">
        <v>23095205</v>
      </c>
      <c r="J75" s="6" t="s">
        <v>383</v>
      </c>
      <c r="K75" s="7">
        <v>41662</v>
      </c>
      <c r="L75" s="43">
        <v>210</v>
      </c>
      <c r="M75" s="8">
        <f>+K75+210</f>
        <v>41872</v>
      </c>
      <c r="N75" s="4" t="s">
        <v>382</v>
      </c>
      <c r="O75" s="5" t="s">
        <v>384</v>
      </c>
      <c r="P75" s="5" t="s">
        <v>385</v>
      </c>
      <c r="Q75" s="5" t="s">
        <v>151</v>
      </c>
      <c r="R75" s="5" t="s">
        <v>386</v>
      </c>
      <c r="S75" s="5"/>
      <c r="T75" s="5" t="s">
        <v>177</v>
      </c>
      <c r="U75" s="5"/>
      <c r="V75" s="5"/>
      <c r="W75" s="5" t="s">
        <v>177</v>
      </c>
      <c r="X75" s="4"/>
      <c r="Y75" s="5"/>
      <c r="Z75" s="4" t="s">
        <v>387</v>
      </c>
      <c r="AA75" s="23"/>
      <c r="AB75" s="23"/>
      <c r="AC75" s="9"/>
    </row>
    <row r="76" spans="1:29" s="1" customFormat="1" ht="45" x14ac:dyDescent="0.25">
      <c r="A76" s="13" t="s">
        <v>29</v>
      </c>
      <c r="B76" s="2"/>
      <c r="C76" s="3" t="s">
        <v>116</v>
      </c>
      <c r="D76" s="4" t="s">
        <v>72</v>
      </c>
      <c r="E76" s="17" t="s">
        <v>140</v>
      </c>
      <c r="F76" s="16" t="s">
        <v>593</v>
      </c>
      <c r="G76" s="5" t="s">
        <v>71</v>
      </c>
      <c r="H76" s="14" t="s">
        <v>196</v>
      </c>
      <c r="I76" s="15">
        <v>0</v>
      </c>
      <c r="J76" s="6"/>
      <c r="K76" s="7">
        <v>41662</v>
      </c>
      <c r="L76" s="43">
        <f>+M76-K76</f>
        <v>2534</v>
      </c>
      <c r="M76" s="8">
        <v>44196</v>
      </c>
      <c r="N76" s="4" t="s">
        <v>197</v>
      </c>
      <c r="O76" s="5"/>
      <c r="P76" s="5"/>
      <c r="Q76" s="5" t="s">
        <v>151</v>
      </c>
      <c r="R76" s="4" t="s">
        <v>197</v>
      </c>
      <c r="S76" s="5"/>
      <c r="T76" s="5" t="s">
        <v>153</v>
      </c>
      <c r="U76" s="5"/>
      <c r="V76" s="5"/>
      <c r="W76" s="5" t="s">
        <v>177</v>
      </c>
      <c r="X76" s="4"/>
      <c r="Y76" s="5"/>
      <c r="Z76" s="4" t="s">
        <v>198</v>
      </c>
      <c r="AA76" s="23"/>
      <c r="AB76" s="23"/>
      <c r="AC76" s="9"/>
    </row>
    <row r="77" spans="1:29" s="1" customFormat="1" ht="90" x14ac:dyDescent="0.25">
      <c r="A77" s="13" t="s">
        <v>29</v>
      </c>
      <c r="B77" s="2"/>
      <c r="C77" s="3" t="s">
        <v>117</v>
      </c>
      <c r="D77" s="4" t="s">
        <v>30</v>
      </c>
      <c r="E77" s="17" t="s">
        <v>388</v>
      </c>
      <c r="F77" s="16">
        <v>80170263</v>
      </c>
      <c r="G77" s="5" t="s">
        <v>32</v>
      </c>
      <c r="H77" s="14" t="s">
        <v>389</v>
      </c>
      <c r="I77" s="15">
        <v>29241562</v>
      </c>
      <c r="J77" s="6" t="s">
        <v>390</v>
      </c>
      <c r="K77" s="7">
        <v>41662</v>
      </c>
      <c r="L77" s="43">
        <v>210</v>
      </c>
      <c r="M77" s="8">
        <f>+K77+210</f>
        <v>41872</v>
      </c>
      <c r="N77" s="4" t="s">
        <v>270</v>
      </c>
      <c r="O77" s="5" t="s">
        <v>391</v>
      </c>
      <c r="P77" s="5" t="s">
        <v>379</v>
      </c>
      <c r="Q77" s="5" t="s">
        <v>151</v>
      </c>
      <c r="R77" s="5" t="s">
        <v>271</v>
      </c>
      <c r="S77" s="5"/>
      <c r="T77" s="5" t="s">
        <v>177</v>
      </c>
      <c r="U77" s="5"/>
      <c r="V77" s="5"/>
      <c r="W77" s="5" t="s">
        <v>153</v>
      </c>
      <c r="X77" s="4"/>
      <c r="Y77" s="5"/>
      <c r="Z77" s="4" t="s">
        <v>387</v>
      </c>
      <c r="AA77" s="23"/>
      <c r="AB77" s="23"/>
      <c r="AC77" s="9"/>
    </row>
    <row r="78" spans="1:29" s="1" customFormat="1" ht="75" x14ac:dyDescent="0.25">
      <c r="A78" s="13" t="s">
        <v>29</v>
      </c>
      <c r="B78" s="2"/>
      <c r="C78" s="3" t="s">
        <v>118</v>
      </c>
      <c r="D78" s="4" t="s">
        <v>30</v>
      </c>
      <c r="E78" s="17" t="s">
        <v>141</v>
      </c>
      <c r="F78" s="16">
        <v>52433108</v>
      </c>
      <c r="G78" s="5" t="s">
        <v>32</v>
      </c>
      <c r="H78" s="14" t="s">
        <v>393</v>
      </c>
      <c r="I78" s="15">
        <v>28518000</v>
      </c>
      <c r="J78" s="6" t="s">
        <v>394</v>
      </c>
      <c r="K78" s="7">
        <v>41662</v>
      </c>
      <c r="L78" s="43">
        <v>210</v>
      </c>
      <c r="M78" s="8">
        <f>+K78+210</f>
        <v>41872</v>
      </c>
      <c r="N78" s="4" t="s">
        <v>352</v>
      </c>
      <c r="O78" s="5" t="s">
        <v>364</v>
      </c>
      <c r="P78" s="5" t="s">
        <v>395</v>
      </c>
      <c r="Q78" s="5" t="s">
        <v>151</v>
      </c>
      <c r="R78" s="5" t="s">
        <v>396</v>
      </c>
      <c r="S78" s="5"/>
      <c r="T78" s="5" t="s">
        <v>177</v>
      </c>
      <c r="U78" s="5"/>
      <c r="V78" s="5"/>
      <c r="W78" s="5" t="s">
        <v>153</v>
      </c>
      <c r="X78" s="4"/>
      <c r="Y78" s="5"/>
      <c r="Z78" s="4" t="s">
        <v>259</v>
      </c>
      <c r="AA78" s="23"/>
      <c r="AB78" s="23"/>
      <c r="AC78" s="9"/>
    </row>
    <row r="79" spans="1:29" s="1" customFormat="1" ht="81.75" customHeight="1" x14ac:dyDescent="0.25">
      <c r="A79" s="13" t="s">
        <v>29</v>
      </c>
      <c r="B79" s="2"/>
      <c r="C79" s="3" t="s">
        <v>119</v>
      </c>
      <c r="D79" s="4" t="s">
        <v>30</v>
      </c>
      <c r="E79" s="17" t="s">
        <v>142</v>
      </c>
      <c r="F79" s="16">
        <v>41792125</v>
      </c>
      <c r="G79" s="5" t="s">
        <v>32</v>
      </c>
      <c r="H79" s="14" t="s">
        <v>397</v>
      </c>
      <c r="I79" s="15">
        <v>30639000</v>
      </c>
      <c r="J79" s="6" t="s">
        <v>398</v>
      </c>
      <c r="K79" s="7">
        <v>41662</v>
      </c>
      <c r="L79" s="43">
        <v>210</v>
      </c>
      <c r="M79" s="8">
        <f>+K79+210</f>
        <v>41872</v>
      </c>
      <c r="N79" s="4" t="s">
        <v>352</v>
      </c>
      <c r="O79" s="5" t="s">
        <v>364</v>
      </c>
      <c r="P79" s="5" t="s">
        <v>395</v>
      </c>
      <c r="Q79" s="5" t="s">
        <v>151</v>
      </c>
      <c r="R79" s="5" t="s">
        <v>396</v>
      </c>
      <c r="S79" s="5"/>
      <c r="T79" s="5" t="s">
        <v>177</v>
      </c>
      <c r="U79" s="5"/>
      <c r="V79" s="5"/>
      <c r="W79" s="5" t="s">
        <v>153</v>
      </c>
      <c r="X79" s="4"/>
      <c r="Y79" s="5"/>
      <c r="Z79" s="4" t="s">
        <v>259</v>
      </c>
      <c r="AA79" s="23"/>
      <c r="AB79" s="23"/>
      <c r="AC79" s="9"/>
    </row>
    <row r="80" spans="1:29" s="1" customFormat="1" ht="45" x14ac:dyDescent="0.25">
      <c r="A80" s="13" t="s">
        <v>29</v>
      </c>
      <c r="B80" s="2"/>
      <c r="C80" s="3" t="s">
        <v>120</v>
      </c>
      <c r="D80" s="4" t="s">
        <v>72</v>
      </c>
      <c r="E80" s="17" t="s">
        <v>143</v>
      </c>
      <c r="F80" s="16" t="s">
        <v>594</v>
      </c>
      <c r="G80" s="5" t="s">
        <v>71</v>
      </c>
      <c r="H80" s="14" t="s">
        <v>196</v>
      </c>
      <c r="I80" s="15">
        <v>0</v>
      </c>
      <c r="J80" s="6"/>
      <c r="K80" s="7">
        <v>41662</v>
      </c>
      <c r="L80" s="43">
        <f>+M80-K80</f>
        <v>2534</v>
      </c>
      <c r="M80" s="8">
        <v>44196</v>
      </c>
      <c r="N80" s="4" t="s">
        <v>197</v>
      </c>
      <c r="O80" s="5"/>
      <c r="P80" s="5"/>
      <c r="Q80" s="5" t="s">
        <v>151</v>
      </c>
      <c r="R80" s="4" t="s">
        <v>197</v>
      </c>
      <c r="S80" s="5"/>
      <c r="T80" s="5" t="s">
        <v>153</v>
      </c>
      <c r="U80" s="5"/>
      <c r="V80" s="5"/>
      <c r="W80" s="5" t="s">
        <v>177</v>
      </c>
      <c r="X80" s="4"/>
      <c r="Y80" s="5"/>
      <c r="Z80" s="4" t="s">
        <v>198</v>
      </c>
      <c r="AA80" s="23"/>
      <c r="AB80" s="23"/>
      <c r="AC80" s="9"/>
    </row>
    <row r="81" spans="1:29" s="1" customFormat="1" ht="45" x14ac:dyDescent="0.25">
      <c r="A81" s="13" t="s">
        <v>29</v>
      </c>
      <c r="B81" s="2"/>
      <c r="C81" s="3" t="s">
        <v>121</v>
      </c>
      <c r="D81" s="4" t="s">
        <v>72</v>
      </c>
      <c r="E81" s="17" t="s">
        <v>144</v>
      </c>
      <c r="F81" s="16" t="s">
        <v>595</v>
      </c>
      <c r="G81" s="5" t="s">
        <v>71</v>
      </c>
      <c r="H81" s="14" t="s">
        <v>196</v>
      </c>
      <c r="I81" s="15">
        <v>0</v>
      </c>
      <c r="J81" s="6"/>
      <c r="K81" s="7">
        <v>41662</v>
      </c>
      <c r="L81" s="43">
        <f>+M81-K81</f>
        <v>2534</v>
      </c>
      <c r="M81" s="8">
        <v>44196</v>
      </c>
      <c r="N81" s="4" t="s">
        <v>197</v>
      </c>
      <c r="O81" s="5"/>
      <c r="P81" s="5"/>
      <c r="Q81" s="5" t="s">
        <v>151</v>
      </c>
      <c r="R81" s="4" t="s">
        <v>197</v>
      </c>
      <c r="S81" s="5"/>
      <c r="T81" s="5" t="s">
        <v>153</v>
      </c>
      <c r="U81" s="5"/>
      <c r="V81" s="5"/>
      <c r="W81" s="5" t="s">
        <v>177</v>
      </c>
      <c r="X81" s="4"/>
      <c r="Y81" s="5"/>
      <c r="Z81" s="4" t="s">
        <v>198</v>
      </c>
      <c r="AA81" s="23"/>
      <c r="AB81" s="23"/>
      <c r="AC81" s="9"/>
    </row>
    <row r="82" spans="1:29" s="1" customFormat="1" ht="63" customHeight="1" x14ac:dyDescent="0.25">
      <c r="A82" s="13" t="s">
        <v>29</v>
      </c>
      <c r="B82" s="2"/>
      <c r="C82" s="3" t="s">
        <v>122</v>
      </c>
      <c r="D82" s="4" t="s">
        <v>30</v>
      </c>
      <c r="E82" s="17" t="s">
        <v>399</v>
      </c>
      <c r="F82" s="16">
        <v>50935451</v>
      </c>
      <c r="G82" s="5" t="s">
        <v>32</v>
      </c>
      <c r="H82" s="14" t="s">
        <v>400</v>
      </c>
      <c r="I82" s="15">
        <v>23095205</v>
      </c>
      <c r="J82" s="6" t="s">
        <v>401</v>
      </c>
      <c r="K82" s="7">
        <v>41662</v>
      </c>
      <c r="L82" s="43">
        <v>210</v>
      </c>
      <c r="M82" s="8">
        <f>+K82+210</f>
        <v>41872</v>
      </c>
      <c r="N82" s="4" t="s">
        <v>168</v>
      </c>
      <c r="O82" s="5" t="s">
        <v>258</v>
      </c>
      <c r="P82" s="5" t="s">
        <v>170</v>
      </c>
      <c r="Q82" s="5" t="s">
        <v>151</v>
      </c>
      <c r="R82" s="5" t="s">
        <v>168</v>
      </c>
      <c r="S82" s="5"/>
      <c r="T82" s="5" t="s">
        <v>177</v>
      </c>
      <c r="U82" s="5"/>
      <c r="V82" s="5"/>
      <c r="W82" s="5" t="s">
        <v>153</v>
      </c>
      <c r="X82" s="4"/>
      <c r="Y82" s="5"/>
      <c r="Z82" s="4" t="s">
        <v>387</v>
      </c>
      <c r="AA82" s="23"/>
      <c r="AB82" s="23"/>
      <c r="AC82" s="9"/>
    </row>
    <row r="83" spans="1:29" s="1" customFormat="1" ht="60" x14ac:dyDescent="0.25">
      <c r="A83" s="13" t="s">
        <v>126</v>
      </c>
      <c r="B83" s="2"/>
      <c r="C83" s="3" t="s">
        <v>145</v>
      </c>
      <c r="D83" s="4" t="s">
        <v>146</v>
      </c>
      <c r="E83" s="17" t="s">
        <v>147</v>
      </c>
      <c r="F83" s="16" t="s">
        <v>596</v>
      </c>
      <c r="G83" s="5" t="s">
        <v>71</v>
      </c>
      <c r="H83" s="14" t="s">
        <v>597</v>
      </c>
      <c r="I83" s="15">
        <v>200000000</v>
      </c>
      <c r="J83" s="6"/>
      <c r="K83" s="7">
        <v>41662</v>
      </c>
      <c r="L83" s="43">
        <f>+M83-K83</f>
        <v>1826</v>
      </c>
      <c r="M83" s="8">
        <v>43488</v>
      </c>
      <c r="N83" s="4" t="s">
        <v>168</v>
      </c>
      <c r="O83" s="5"/>
      <c r="P83" s="5"/>
      <c r="Q83" s="5" t="s">
        <v>151</v>
      </c>
      <c r="R83" s="4" t="s">
        <v>168</v>
      </c>
      <c r="S83" s="5"/>
      <c r="T83" s="5" t="s">
        <v>153</v>
      </c>
      <c r="U83" s="5"/>
      <c r="V83" s="5"/>
      <c r="W83" s="5" t="s">
        <v>177</v>
      </c>
      <c r="X83" s="4"/>
      <c r="Y83" s="5"/>
      <c r="Z83" s="4" t="s">
        <v>184</v>
      </c>
      <c r="AA83" s="23"/>
      <c r="AB83" s="23"/>
      <c r="AC83" s="9"/>
    </row>
    <row r="84" spans="1:29" s="1" customFormat="1" ht="45" x14ac:dyDescent="0.25">
      <c r="A84" s="13" t="s">
        <v>70</v>
      </c>
      <c r="B84" s="2"/>
      <c r="C84" s="3" t="s">
        <v>220</v>
      </c>
      <c r="D84" s="4" t="s">
        <v>30</v>
      </c>
      <c r="E84" s="17" t="s">
        <v>842</v>
      </c>
      <c r="F84" s="16" t="s">
        <v>841</v>
      </c>
      <c r="G84" s="5" t="s">
        <v>71</v>
      </c>
      <c r="H84" s="14" t="s">
        <v>843</v>
      </c>
      <c r="I84" s="15">
        <v>18324694</v>
      </c>
      <c r="J84" s="6" t="s">
        <v>844</v>
      </c>
      <c r="K84" s="7">
        <v>41662</v>
      </c>
      <c r="L84" s="43">
        <f>+M84-K84</f>
        <v>342</v>
      </c>
      <c r="M84" s="8">
        <v>42004</v>
      </c>
      <c r="N84" s="4" t="s">
        <v>204</v>
      </c>
      <c r="O84" s="5" t="s">
        <v>205</v>
      </c>
      <c r="P84" s="5" t="s">
        <v>807</v>
      </c>
      <c r="Q84" s="5" t="s">
        <v>192</v>
      </c>
      <c r="R84" s="5" t="s">
        <v>207</v>
      </c>
      <c r="S84" s="5"/>
      <c r="T84" s="5" t="s">
        <v>177</v>
      </c>
      <c r="U84" s="5"/>
      <c r="V84" s="5"/>
      <c r="W84" s="5" t="s">
        <v>177</v>
      </c>
      <c r="X84" s="4"/>
      <c r="Y84" s="5"/>
      <c r="Z84" s="4" t="s">
        <v>529</v>
      </c>
      <c r="AA84" s="23"/>
      <c r="AB84" s="23"/>
      <c r="AC84" s="9"/>
    </row>
    <row r="85" spans="1:29" s="1" customFormat="1" ht="60" x14ac:dyDescent="0.25">
      <c r="A85" s="13" t="s">
        <v>70</v>
      </c>
      <c r="B85" s="2"/>
      <c r="C85" s="3" t="s">
        <v>221</v>
      </c>
      <c r="D85" s="4" t="s">
        <v>30</v>
      </c>
      <c r="E85" s="17" t="s">
        <v>845</v>
      </c>
      <c r="F85" s="16" t="s">
        <v>846</v>
      </c>
      <c r="G85" s="5" t="s">
        <v>71</v>
      </c>
      <c r="H85" s="14" t="s">
        <v>847</v>
      </c>
      <c r="I85" s="15">
        <v>11927006</v>
      </c>
      <c r="J85" s="6" t="s">
        <v>848</v>
      </c>
      <c r="K85" s="7">
        <v>41662</v>
      </c>
      <c r="L85" s="43">
        <v>365</v>
      </c>
      <c r="M85" s="8">
        <f>+K85+365</f>
        <v>42027</v>
      </c>
      <c r="N85" s="4" t="s">
        <v>204</v>
      </c>
      <c r="O85" s="5" t="s">
        <v>205</v>
      </c>
      <c r="P85" s="5" t="s">
        <v>807</v>
      </c>
      <c r="Q85" s="5" t="s">
        <v>192</v>
      </c>
      <c r="R85" s="5" t="s">
        <v>207</v>
      </c>
      <c r="S85" s="5"/>
      <c r="T85" s="5" t="s">
        <v>177</v>
      </c>
      <c r="U85" s="5"/>
      <c r="V85" s="5"/>
      <c r="W85" s="5" t="s">
        <v>177</v>
      </c>
      <c r="X85" s="4"/>
      <c r="Y85" s="5"/>
      <c r="Z85" s="4" t="s">
        <v>529</v>
      </c>
      <c r="AA85" s="23"/>
      <c r="AB85" s="23"/>
      <c r="AC85" s="9"/>
    </row>
    <row r="86" spans="1:29" s="1" customFormat="1" ht="45" x14ac:dyDescent="0.25">
      <c r="A86" s="13" t="s">
        <v>70</v>
      </c>
      <c r="B86" s="2"/>
      <c r="C86" s="3" t="s">
        <v>222</v>
      </c>
      <c r="D86" s="4" t="s">
        <v>135</v>
      </c>
      <c r="E86" s="17" t="s">
        <v>851</v>
      </c>
      <c r="F86" s="16" t="s">
        <v>850</v>
      </c>
      <c r="G86" s="5" t="s">
        <v>71</v>
      </c>
      <c r="H86" s="14" t="s">
        <v>849</v>
      </c>
      <c r="I86" s="15">
        <v>13917184</v>
      </c>
      <c r="J86" s="6" t="s">
        <v>852</v>
      </c>
      <c r="K86" s="7">
        <v>41662</v>
      </c>
      <c r="L86" s="43">
        <v>365</v>
      </c>
      <c r="M86" s="8">
        <f>+K86+365</f>
        <v>42027</v>
      </c>
      <c r="N86" s="4" t="s">
        <v>204</v>
      </c>
      <c r="O86" s="5" t="s">
        <v>205</v>
      </c>
      <c r="P86" s="5" t="s">
        <v>807</v>
      </c>
      <c r="Q86" s="5" t="s">
        <v>192</v>
      </c>
      <c r="R86" s="5" t="s">
        <v>207</v>
      </c>
      <c r="S86" s="5"/>
      <c r="T86" s="5" t="s">
        <v>177</v>
      </c>
      <c r="U86" s="5"/>
      <c r="V86" s="5"/>
      <c r="W86" s="5" t="s">
        <v>177</v>
      </c>
      <c r="X86" s="4"/>
      <c r="Y86" s="5"/>
      <c r="Z86" s="4" t="s">
        <v>529</v>
      </c>
      <c r="AA86" s="23"/>
      <c r="AB86" s="23"/>
      <c r="AC86" s="9"/>
    </row>
    <row r="87" spans="1:29" s="1" customFormat="1" ht="45" x14ac:dyDescent="0.25">
      <c r="A87" s="13" t="s">
        <v>126</v>
      </c>
      <c r="B87" s="2"/>
      <c r="C87" s="3" t="s">
        <v>223</v>
      </c>
      <c r="D87" s="4" t="s">
        <v>30</v>
      </c>
      <c r="E87" s="17" t="s">
        <v>854</v>
      </c>
      <c r="F87" s="16" t="s">
        <v>853</v>
      </c>
      <c r="G87" s="5" t="s">
        <v>71</v>
      </c>
      <c r="H87" s="14" t="s">
        <v>855</v>
      </c>
      <c r="I87" s="15">
        <v>0</v>
      </c>
      <c r="J87" s="6"/>
      <c r="K87" s="7">
        <v>41662</v>
      </c>
      <c r="L87" s="43">
        <v>365</v>
      </c>
      <c r="M87" s="8">
        <f>+K87+L87</f>
        <v>42027</v>
      </c>
      <c r="N87" s="4" t="s">
        <v>352</v>
      </c>
      <c r="O87" s="5"/>
      <c r="P87" s="5"/>
      <c r="Q87" s="5" t="s">
        <v>151</v>
      </c>
      <c r="R87" s="5" t="s">
        <v>352</v>
      </c>
      <c r="S87" s="5"/>
      <c r="T87" s="5" t="s">
        <v>153</v>
      </c>
      <c r="U87" s="5"/>
      <c r="V87" s="5"/>
      <c r="W87" s="5" t="s">
        <v>177</v>
      </c>
      <c r="X87" s="4"/>
      <c r="Y87" s="5"/>
      <c r="Z87" s="4" t="s">
        <v>259</v>
      </c>
      <c r="AA87" s="23"/>
      <c r="AB87" s="23"/>
      <c r="AC87" s="9"/>
    </row>
    <row r="88" spans="1:29" s="1" customFormat="1" ht="80.25" customHeight="1" x14ac:dyDescent="0.25">
      <c r="A88" s="13" t="s">
        <v>29</v>
      </c>
      <c r="B88" s="2"/>
      <c r="C88" s="3" t="s">
        <v>224</v>
      </c>
      <c r="D88" s="4" t="s">
        <v>30</v>
      </c>
      <c r="E88" s="17" t="s">
        <v>402</v>
      </c>
      <c r="F88" s="16">
        <v>67025578</v>
      </c>
      <c r="G88" s="5" t="s">
        <v>32</v>
      </c>
      <c r="H88" s="14" t="s">
        <v>403</v>
      </c>
      <c r="I88" s="15">
        <v>23095205</v>
      </c>
      <c r="J88" s="6" t="s">
        <v>404</v>
      </c>
      <c r="K88" s="7">
        <v>41662</v>
      </c>
      <c r="L88" s="43">
        <v>210</v>
      </c>
      <c r="M88" s="8">
        <f>+K88+210</f>
        <v>41872</v>
      </c>
      <c r="N88" s="4" t="s">
        <v>405</v>
      </c>
      <c r="O88" s="5" t="s">
        <v>406</v>
      </c>
      <c r="P88" s="5" t="s">
        <v>407</v>
      </c>
      <c r="Q88" s="5" t="s">
        <v>151</v>
      </c>
      <c r="R88" s="5" t="s">
        <v>435</v>
      </c>
      <c r="S88" s="5"/>
      <c r="T88" s="5" t="s">
        <v>177</v>
      </c>
      <c r="U88" s="5"/>
      <c r="V88" s="5"/>
      <c r="W88" s="5" t="s">
        <v>153</v>
      </c>
      <c r="X88" s="4"/>
      <c r="Y88" s="5"/>
      <c r="Z88" s="4" t="s">
        <v>387</v>
      </c>
      <c r="AA88" s="23"/>
      <c r="AB88" s="23"/>
      <c r="AC88" s="9"/>
    </row>
    <row r="89" spans="1:29" s="1" customFormat="1" ht="79.5" customHeight="1" x14ac:dyDescent="0.25">
      <c r="A89" s="13" t="s">
        <v>29</v>
      </c>
      <c r="B89" s="2"/>
      <c r="C89" s="3" t="s">
        <v>225</v>
      </c>
      <c r="D89" s="4" t="s">
        <v>30</v>
      </c>
      <c r="E89" s="17" t="s">
        <v>325</v>
      </c>
      <c r="F89" s="16">
        <v>5754150</v>
      </c>
      <c r="G89" s="5" t="s">
        <v>32</v>
      </c>
      <c r="H89" s="14" t="s">
        <v>408</v>
      </c>
      <c r="I89" s="15">
        <v>30000000</v>
      </c>
      <c r="J89" s="6" t="s">
        <v>409</v>
      </c>
      <c r="K89" s="7">
        <v>41663</v>
      </c>
      <c r="L89" s="43">
        <f>+M89-K89</f>
        <v>341</v>
      </c>
      <c r="M89" s="8">
        <v>42004</v>
      </c>
      <c r="N89" s="4" t="s">
        <v>410</v>
      </c>
      <c r="O89" s="5" t="s">
        <v>411</v>
      </c>
      <c r="P89" s="5" t="s">
        <v>412</v>
      </c>
      <c r="Q89" s="5" t="s">
        <v>151</v>
      </c>
      <c r="R89" s="5"/>
      <c r="S89" s="5"/>
      <c r="T89" s="5" t="s">
        <v>153</v>
      </c>
      <c r="U89" s="5"/>
      <c r="V89" s="5"/>
      <c r="W89" s="5" t="s">
        <v>153</v>
      </c>
      <c r="X89" s="4"/>
      <c r="Y89" s="5"/>
      <c r="Z89" s="4" t="s">
        <v>374</v>
      </c>
      <c r="AA89" s="23"/>
      <c r="AB89" s="23"/>
      <c r="AC89" s="9"/>
    </row>
    <row r="90" spans="1:29" s="1" customFormat="1" ht="45" x14ac:dyDescent="0.25">
      <c r="A90" s="13" t="s">
        <v>126</v>
      </c>
      <c r="B90" s="2"/>
      <c r="C90" s="3" t="s">
        <v>226</v>
      </c>
      <c r="D90" s="4" t="s">
        <v>146</v>
      </c>
      <c r="E90" s="17" t="s">
        <v>598</v>
      </c>
      <c r="F90" s="9" t="s">
        <v>857</v>
      </c>
      <c r="G90" s="5" t="s">
        <v>71</v>
      </c>
      <c r="H90" s="14" t="s">
        <v>920</v>
      </c>
      <c r="I90" s="15">
        <v>360000000</v>
      </c>
      <c r="J90" s="6"/>
      <c r="K90" s="7">
        <v>41663</v>
      </c>
      <c r="L90" s="43">
        <f>+M90-K90</f>
        <v>950</v>
      </c>
      <c r="M90" s="8">
        <v>42613</v>
      </c>
      <c r="N90" s="4" t="s">
        <v>168</v>
      </c>
      <c r="O90" s="5"/>
      <c r="P90" s="5"/>
      <c r="Q90" s="5" t="s">
        <v>151</v>
      </c>
      <c r="R90" s="4" t="s">
        <v>168</v>
      </c>
      <c r="S90" s="5"/>
      <c r="T90" s="5" t="s">
        <v>153</v>
      </c>
      <c r="U90" s="5"/>
      <c r="V90" s="5"/>
      <c r="W90" s="5" t="s">
        <v>177</v>
      </c>
      <c r="X90" s="4"/>
      <c r="Y90" s="5"/>
      <c r="Z90" s="4"/>
      <c r="AA90" s="23"/>
      <c r="AB90" s="23"/>
      <c r="AC90" s="9"/>
    </row>
    <row r="91" spans="1:29" s="1" customFormat="1" ht="75" x14ac:dyDescent="0.25">
      <c r="A91" s="13" t="s">
        <v>29</v>
      </c>
      <c r="B91" s="2"/>
      <c r="C91" s="3" t="s">
        <v>227</v>
      </c>
      <c r="D91" s="4" t="s">
        <v>30</v>
      </c>
      <c r="E91" s="17" t="s">
        <v>413</v>
      </c>
      <c r="F91" s="16">
        <v>80117270</v>
      </c>
      <c r="G91" s="5" t="s">
        <v>32</v>
      </c>
      <c r="H91" s="14" t="s">
        <v>414</v>
      </c>
      <c r="I91" s="15">
        <v>23095205</v>
      </c>
      <c r="J91" s="6" t="s">
        <v>415</v>
      </c>
      <c r="K91" s="7">
        <v>41663</v>
      </c>
      <c r="L91" s="43">
        <v>210</v>
      </c>
      <c r="M91" s="8">
        <f>+K91+210</f>
        <v>41873</v>
      </c>
      <c r="N91" s="4" t="s">
        <v>352</v>
      </c>
      <c r="O91" s="5" t="s">
        <v>416</v>
      </c>
      <c r="P91" s="5" t="s">
        <v>354</v>
      </c>
      <c r="Q91" s="5" t="s">
        <v>151</v>
      </c>
      <c r="R91" s="5" t="s">
        <v>396</v>
      </c>
      <c r="S91" s="5"/>
      <c r="T91" s="5" t="s">
        <v>177</v>
      </c>
      <c r="U91" s="5"/>
      <c r="V91" s="5"/>
      <c r="W91" s="5" t="s">
        <v>153</v>
      </c>
      <c r="X91" s="4"/>
      <c r="Y91" s="5"/>
      <c r="Z91" s="4" t="s">
        <v>387</v>
      </c>
      <c r="AA91" s="23"/>
      <c r="AB91" s="23"/>
      <c r="AC91" s="9"/>
    </row>
    <row r="92" spans="1:29" s="1" customFormat="1" ht="112.5" customHeight="1" x14ac:dyDescent="0.25">
      <c r="A92" s="13" t="s">
        <v>29</v>
      </c>
      <c r="B92" s="2"/>
      <c r="C92" s="3" t="s">
        <v>228</v>
      </c>
      <c r="D92" s="4" t="s">
        <v>30</v>
      </c>
      <c r="E92" s="17" t="s">
        <v>417</v>
      </c>
      <c r="F92" s="16">
        <v>11406673</v>
      </c>
      <c r="G92" s="5" t="s">
        <v>32</v>
      </c>
      <c r="H92" s="14" t="s">
        <v>418</v>
      </c>
      <c r="I92" s="15">
        <v>65000000</v>
      </c>
      <c r="J92" s="6" t="s">
        <v>419</v>
      </c>
      <c r="K92" s="7">
        <v>41663</v>
      </c>
      <c r="L92" s="43">
        <f>+M92-K92</f>
        <v>330</v>
      </c>
      <c r="M92" s="8">
        <v>41993</v>
      </c>
      <c r="N92" s="4" t="s">
        <v>410</v>
      </c>
      <c r="O92" s="5" t="s">
        <v>420</v>
      </c>
      <c r="P92" s="5" t="s">
        <v>421</v>
      </c>
      <c r="Q92" s="5" t="s">
        <v>151</v>
      </c>
      <c r="R92" s="5" t="s">
        <v>162</v>
      </c>
      <c r="S92" s="5"/>
      <c r="T92" s="5" t="s">
        <v>177</v>
      </c>
      <c r="U92" s="5"/>
      <c r="V92" s="5"/>
      <c r="W92" s="5" t="s">
        <v>153</v>
      </c>
      <c r="X92" s="4"/>
      <c r="Y92" s="5"/>
      <c r="Z92" s="4" t="s">
        <v>422</v>
      </c>
      <c r="AA92" s="23"/>
      <c r="AB92" s="23"/>
      <c r="AC92" s="9"/>
    </row>
    <row r="93" spans="1:29" s="1" customFormat="1" ht="75" x14ac:dyDescent="0.25">
      <c r="A93" s="13" t="s">
        <v>29</v>
      </c>
      <c r="B93" s="2"/>
      <c r="C93" s="3" t="s">
        <v>229</v>
      </c>
      <c r="D93" s="4" t="s">
        <v>30</v>
      </c>
      <c r="E93" s="17" t="s">
        <v>423</v>
      </c>
      <c r="F93" s="16">
        <v>79836209</v>
      </c>
      <c r="G93" s="5" t="s">
        <v>32</v>
      </c>
      <c r="H93" s="14" t="s">
        <v>424</v>
      </c>
      <c r="I93" s="15">
        <v>27222167</v>
      </c>
      <c r="J93" s="6" t="s">
        <v>425</v>
      </c>
      <c r="K93" s="7">
        <v>41663</v>
      </c>
      <c r="L93" s="43">
        <v>210</v>
      </c>
      <c r="M93" s="8">
        <f>+K93+210</f>
        <v>41873</v>
      </c>
      <c r="N93" s="4" t="s">
        <v>249</v>
      </c>
      <c r="O93" s="5" t="s">
        <v>426</v>
      </c>
      <c r="P93" s="5" t="s">
        <v>385</v>
      </c>
      <c r="Q93" s="5" t="s">
        <v>151</v>
      </c>
      <c r="R93" s="5" t="s">
        <v>252</v>
      </c>
      <c r="S93" s="5"/>
      <c r="T93" s="5" t="s">
        <v>177</v>
      </c>
      <c r="U93" s="5"/>
      <c r="V93" s="5"/>
      <c r="W93" s="5" t="s">
        <v>153</v>
      </c>
      <c r="X93" s="4"/>
      <c r="Y93" s="5"/>
      <c r="Z93" s="4" t="s">
        <v>198</v>
      </c>
      <c r="AA93" s="23"/>
      <c r="AB93" s="23"/>
      <c r="AC93" s="9"/>
    </row>
    <row r="94" spans="1:29" s="1" customFormat="1" ht="60" x14ac:dyDescent="0.25">
      <c r="A94" s="13" t="s">
        <v>29</v>
      </c>
      <c r="B94" s="2"/>
      <c r="C94" s="3" t="s">
        <v>230</v>
      </c>
      <c r="D94" s="4" t="s">
        <v>30</v>
      </c>
      <c r="E94" s="17" t="s">
        <v>427</v>
      </c>
      <c r="F94" s="16">
        <v>52752550</v>
      </c>
      <c r="G94" s="5" t="s">
        <v>32</v>
      </c>
      <c r="H94" s="14" t="s">
        <v>428</v>
      </c>
      <c r="I94" s="15">
        <v>27222167</v>
      </c>
      <c r="J94" s="6" t="s">
        <v>429</v>
      </c>
      <c r="K94" s="7">
        <v>41663</v>
      </c>
      <c r="L94" s="43">
        <v>210</v>
      </c>
      <c r="M94" s="8">
        <f>+K94+210</f>
        <v>41873</v>
      </c>
      <c r="N94" s="4" t="s">
        <v>249</v>
      </c>
      <c r="O94" s="5" t="s">
        <v>430</v>
      </c>
      <c r="P94" s="5" t="s">
        <v>385</v>
      </c>
      <c r="Q94" s="5" t="s">
        <v>151</v>
      </c>
      <c r="R94" s="5" t="s">
        <v>252</v>
      </c>
      <c r="S94" s="5"/>
      <c r="T94" s="5" t="s">
        <v>177</v>
      </c>
      <c r="U94" s="5"/>
      <c r="V94" s="5"/>
      <c r="W94" s="5" t="s">
        <v>153</v>
      </c>
      <c r="X94" s="4"/>
      <c r="Y94" s="5"/>
      <c r="Z94" s="4" t="s">
        <v>198</v>
      </c>
      <c r="AA94" s="23"/>
      <c r="AB94" s="23"/>
      <c r="AC94" s="9"/>
    </row>
    <row r="95" spans="1:29" s="1" customFormat="1" ht="90" x14ac:dyDescent="0.25">
      <c r="A95" s="13" t="s">
        <v>29</v>
      </c>
      <c r="B95" s="2"/>
      <c r="C95" s="3" t="s">
        <v>231</v>
      </c>
      <c r="D95" s="4" t="s">
        <v>30</v>
      </c>
      <c r="E95" s="17" t="s">
        <v>431</v>
      </c>
      <c r="F95" s="16">
        <v>1130585926</v>
      </c>
      <c r="G95" s="5" t="s">
        <v>32</v>
      </c>
      <c r="H95" s="14" t="s">
        <v>432</v>
      </c>
      <c r="I95" s="15">
        <v>23095205</v>
      </c>
      <c r="J95" s="6" t="s">
        <v>433</v>
      </c>
      <c r="K95" s="7">
        <v>41663</v>
      </c>
      <c r="L95" s="43">
        <v>210</v>
      </c>
      <c r="M95" s="8">
        <f>+K95+210</f>
        <v>41873</v>
      </c>
      <c r="N95" s="4" t="s">
        <v>405</v>
      </c>
      <c r="O95" s="5" t="s">
        <v>434</v>
      </c>
      <c r="P95" s="5" t="s">
        <v>407</v>
      </c>
      <c r="Q95" s="5" t="s">
        <v>151</v>
      </c>
      <c r="R95" s="5" t="s">
        <v>435</v>
      </c>
      <c r="S95" s="5"/>
      <c r="T95" s="5" t="s">
        <v>177</v>
      </c>
      <c r="U95" s="5"/>
      <c r="V95" s="5"/>
      <c r="W95" s="5" t="s">
        <v>153</v>
      </c>
      <c r="X95" s="4"/>
      <c r="Y95" s="5"/>
      <c r="Z95" s="4" t="s">
        <v>198</v>
      </c>
      <c r="AA95" s="23"/>
      <c r="AB95" s="23"/>
      <c r="AC95" s="9"/>
    </row>
    <row r="96" spans="1:29" s="1" customFormat="1" ht="75" x14ac:dyDescent="0.25">
      <c r="A96" s="13" t="s">
        <v>29</v>
      </c>
      <c r="B96" s="2"/>
      <c r="C96" s="3" t="s">
        <v>232</v>
      </c>
      <c r="D96" s="4" t="s">
        <v>30</v>
      </c>
      <c r="E96" s="17" t="s">
        <v>436</v>
      </c>
      <c r="F96" s="16">
        <v>4978503</v>
      </c>
      <c r="G96" s="5" t="s">
        <v>32</v>
      </c>
      <c r="H96" s="14" t="s">
        <v>437</v>
      </c>
      <c r="I96" s="15">
        <v>27222167</v>
      </c>
      <c r="J96" s="6" t="s">
        <v>438</v>
      </c>
      <c r="K96" s="7">
        <v>41663</v>
      </c>
      <c r="L96" s="43">
        <v>210</v>
      </c>
      <c r="M96" s="8">
        <f>+K96+210</f>
        <v>41873</v>
      </c>
      <c r="N96" s="4" t="s">
        <v>249</v>
      </c>
      <c r="O96" s="5" t="s">
        <v>439</v>
      </c>
      <c r="P96" s="5" t="s">
        <v>440</v>
      </c>
      <c r="Q96" s="5" t="s">
        <v>151</v>
      </c>
      <c r="R96" s="5" t="s">
        <v>252</v>
      </c>
      <c r="S96" s="5"/>
      <c r="T96" s="5" t="s">
        <v>177</v>
      </c>
      <c r="U96" s="5"/>
      <c r="V96" s="5"/>
      <c r="W96" s="5" t="s">
        <v>153</v>
      </c>
      <c r="X96" s="4"/>
      <c r="Y96" s="5"/>
      <c r="Z96" s="4" t="s">
        <v>198</v>
      </c>
      <c r="AA96" s="23"/>
      <c r="AB96" s="23"/>
      <c r="AC96" s="9"/>
    </row>
    <row r="97" spans="1:29" s="1" customFormat="1" ht="105" x14ac:dyDescent="0.25">
      <c r="A97" s="13" t="s">
        <v>29</v>
      </c>
      <c r="B97" s="2"/>
      <c r="C97" s="3" t="s">
        <v>233</v>
      </c>
      <c r="D97" s="4" t="s">
        <v>30</v>
      </c>
      <c r="E97" s="17" t="s">
        <v>441</v>
      </c>
      <c r="F97" s="16">
        <v>1094884450</v>
      </c>
      <c r="G97" s="5" t="s">
        <v>32</v>
      </c>
      <c r="H97" s="14" t="s">
        <v>442</v>
      </c>
      <c r="I97" s="15">
        <v>43216000</v>
      </c>
      <c r="J97" s="6" t="s">
        <v>443</v>
      </c>
      <c r="K97" s="7">
        <v>41663</v>
      </c>
      <c r="L97" s="43">
        <v>240</v>
      </c>
      <c r="M97" s="8">
        <f>+K97+240</f>
        <v>41903</v>
      </c>
      <c r="N97" s="4" t="s">
        <v>352</v>
      </c>
      <c r="O97" s="5" t="s">
        <v>416</v>
      </c>
      <c r="P97" s="5" t="s">
        <v>354</v>
      </c>
      <c r="Q97" s="5" t="s">
        <v>151</v>
      </c>
      <c r="R97" s="5" t="s">
        <v>396</v>
      </c>
      <c r="S97" s="5"/>
      <c r="T97" s="5" t="s">
        <v>177</v>
      </c>
      <c r="U97" s="5"/>
      <c r="V97" s="5"/>
      <c r="W97" s="5" t="s">
        <v>153</v>
      </c>
      <c r="X97" s="4"/>
      <c r="Y97" s="5"/>
      <c r="Z97" s="4" t="s">
        <v>387</v>
      </c>
      <c r="AA97" s="23"/>
      <c r="AB97" s="23"/>
      <c r="AC97" s="9"/>
    </row>
    <row r="98" spans="1:29" s="1" customFormat="1" ht="45" x14ac:dyDescent="0.25">
      <c r="A98" s="13" t="s">
        <v>29</v>
      </c>
      <c r="B98" s="2"/>
      <c r="C98" s="3" t="s">
        <v>234</v>
      </c>
      <c r="D98" s="4" t="s">
        <v>30</v>
      </c>
      <c r="E98" s="17" t="s">
        <v>444</v>
      </c>
      <c r="F98" s="16">
        <v>1037588788</v>
      </c>
      <c r="G98" s="5" t="s">
        <v>32</v>
      </c>
      <c r="H98" s="14" t="s">
        <v>445</v>
      </c>
      <c r="I98" s="15">
        <v>23095205</v>
      </c>
      <c r="J98" s="6" t="s">
        <v>446</v>
      </c>
      <c r="K98" s="7">
        <v>41663</v>
      </c>
      <c r="L98" s="43">
        <v>210</v>
      </c>
      <c r="M98" s="8">
        <f>+K98+210</f>
        <v>41873</v>
      </c>
      <c r="N98" s="4" t="s">
        <v>168</v>
      </c>
      <c r="O98" s="5" t="s">
        <v>258</v>
      </c>
      <c r="P98" s="5" t="s">
        <v>170</v>
      </c>
      <c r="Q98" s="5" t="s">
        <v>151</v>
      </c>
      <c r="R98" s="5" t="s">
        <v>168</v>
      </c>
      <c r="S98" s="5"/>
      <c r="T98" s="5" t="s">
        <v>177</v>
      </c>
      <c r="U98" s="5"/>
      <c r="V98" s="5"/>
      <c r="W98" s="5" t="s">
        <v>153</v>
      </c>
      <c r="X98" s="4"/>
      <c r="Y98" s="5"/>
      <c r="Z98" s="4" t="s">
        <v>198</v>
      </c>
      <c r="AA98" s="23"/>
      <c r="AB98" s="23"/>
      <c r="AC98" s="9"/>
    </row>
    <row r="99" spans="1:29" s="1" customFormat="1" ht="45" x14ac:dyDescent="0.25">
      <c r="A99" s="13" t="s">
        <v>29</v>
      </c>
      <c r="B99" s="2"/>
      <c r="C99" s="3" t="s">
        <v>235</v>
      </c>
      <c r="D99" s="4" t="s">
        <v>30</v>
      </c>
      <c r="E99" s="17" t="s">
        <v>447</v>
      </c>
      <c r="F99" s="16">
        <v>1098643357</v>
      </c>
      <c r="G99" s="5" t="s">
        <v>32</v>
      </c>
      <c r="H99" s="14" t="s">
        <v>445</v>
      </c>
      <c r="I99" s="15">
        <v>27222167</v>
      </c>
      <c r="J99" s="6"/>
      <c r="K99" s="7">
        <v>41663</v>
      </c>
      <c r="L99" s="43">
        <v>210</v>
      </c>
      <c r="M99" s="8">
        <f>+K99+210</f>
        <v>41873</v>
      </c>
      <c r="N99" s="4" t="s">
        <v>168</v>
      </c>
      <c r="O99" s="5" t="s">
        <v>258</v>
      </c>
      <c r="P99" s="5" t="s">
        <v>170</v>
      </c>
      <c r="Q99" s="5" t="s">
        <v>151</v>
      </c>
      <c r="R99" s="5" t="s">
        <v>168</v>
      </c>
      <c r="S99" s="5"/>
      <c r="T99" s="5" t="s">
        <v>177</v>
      </c>
      <c r="U99" s="5"/>
      <c r="V99" s="5"/>
      <c r="W99" s="5" t="s">
        <v>153</v>
      </c>
      <c r="X99" s="4"/>
      <c r="Y99" s="5"/>
      <c r="Z99" s="4" t="s">
        <v>448</v>
      </c>
      <c r="AA99" s="23"/>
      <c r="AB99" s="23"/>
      <c r="AC99" s="9"/>
    </row>
    <row r="100" spans="1:29" s="1" customFormat="1" ht="60" x14ac:dyDescent="0.25">
      <c r="A100" s="13" t="s">
        <v>126</v>
      </c>
      <c r="B100" s="2"/>
      <c r="C100" s="3" t="s">
        <v>236</v>
      </c>
      <c r="D100" s="4" t="s">
        <v>241</v>
      </c>
      <c r="E100" s="17" t="s">
        <v>242</v>
      </c>
      <c r="F100" s="16" t="s">
        <v>243</v>
      </c>
      <c r="G100" s="5" t="s">
        <v>71</v>
      </c>
      <c r="H100" s="14" t="s">
        <v>244</v>
      </c>
      <c r="I100" s="15">
        <v>18000000000</v>
      </c>
      <c r="J100" s="6"/>
      <c r="K100" s="7">
        <v>41663</v>
      </c>
      <c r="L100" s="43">
        <f>+M100-K100</f>
        <v>340</v>
      </c>
      <c r="M100" s="8">
        <v>42003</v>
      </c>
      <c r="N100" s="4" t="s">
        <v>197</v>
      </c>
      <c r="O100" s="5"/>
      <c r="P100" s="5"/>
      <c r="Q100" s="5" t="s">
        <v>151</v>
      </c>
      <c r="R100" s="5" t="s">
        <v>197</v>
      </c>
      <c r="S100" s="5"/>
      <c r="T100" s="5" t="s">
        <v>153</v>
      </c>
      <c r="U100" s="5"/>
      <c r="V100" s="5"/>
      <c r="W100" s="5" t="s">
        <v>177</v>
      </c>
      <c r="X100" s="4"/>
      <c r="Y100" s="5"/>
      <c r="Z100" s="4" t="s">
        <v>194</v>
      </c>
      <c r="AA100" s="23"/>
      <c r="AB100" s="23"/>
      <c r="AC100" s="9"/>
    </row>
    <row r="101" spans="1:29" s="1" customFormat="1" ht="60" x14ac:dyDescent="0.25">
      <c r="A101" s="13" t="s">
        <v>29</v>
      </c>
      <c r="B101" s="2"/>
      <c r="C101" s="3" t="s">
        <v>237</v>
      </c>
      <c r="D101" s="4" t="s">
        <v>30</v>
      </c>
      <c r="E101" s="17" t="s">
        <v>599</v>
      </c>
      <c r="F101" s="44" t="s">
        <v>600</v>
      </c>
      <c r="G101" s="4" t="s">
        <v>71</v>
      </c>
      <c r="H101" s="14" t="s">
        <v>601</v>
      </c>
      <c r="I101" s="15">
        <v>100548000</v>
      </c>
      <c r="J101" s="6" t="s">
        <v>650</v>
      </c>
      <c r="K101" s="7">
        <v>41663</v>
      </c>
      <c r="L101" s="43" t="s">
        <v>651</v>
      </c>
      <c r="M101" s="8">
        <v>42051</v>
      </c>
      <c r="N101" s="4" t="s">
        <v>352</v>
      </c>
      <c r="O101" s="5" t="s">
        <v>205</v>
      </c>
      <c r="P101" s="5" t="s">
        <v>206</v>
      </c>
      <c r="Q101" s="5" t="s">
        <v>151</v>
      </c>
      <c r="R101" s="4" t="s">
        <v>352</v>
      </c>
      <c r="S101" s="5"/>
      <c r="T101" s="5" t="s">
        <v>177</v>
      </c>
      <c r="U101" s="5"/>
      <c r="V101" s="5"/>
      <c r="W101" s="5" t="s">
        <v>153</v>
      </c>
      <c r="X101" s="4"/>
      <c r="Y101" s="5"/>
      <c r="Z101" s="4" t="s">
        <v>184</v>
      </c>
      <c r="AA101" s="23"/>
      <c r="AB101" s="23"/>
      <c r="AC101" s="9"/>
    </row>
    <row r="102" spans="1:29" s="1" customFormat="1" ht="45" x14ac:dyDescent="0.25">
      <c r="A102" s="13" t="s">
        <v>29</v>
      </c>
      <c r="B102" s="2"/>
      <c r="C102" s="3" t="s">
        <v>238</v>
      </c>
      <c r="D102" s="4" t="s">
        <v>72</v>
      </c>
      <c r="E102" s="17" t="s">
        <v>602</v>
      </c>
      <c r="F102" s="16" t="s">
        <v>603</v>
      </c>
      <c r="G102" s="4" t="s">
        <v>71</v>
      </c>
      <c r="H102" s="14" t="s">
        <v>196</v>
      </c>
      <c r="I102" s="15">
        <v>0</v>
      </c>
      <c r="J102" s="6"/>
      <c r="K102" s="7">
        <v>41663</v>
      </c>
      <c r="L102" s="43">
        <f>+M102-K102</f>
        <v>2533</v>
      </c>
      <c r="M102" s="8">
        <v>44196</v>
      </c>
      <c r="N102" s="4" t="s">
        <v>197</v>
      </c>
      <c r="O102" s="5"/>
      <c r="P102" s="5"/>
      <c r="Q102" s="5" t="s">
        <v>151</v>
      </c>
      <c r="R102" s="5" t="s">
        <v>197</v>
      </c>
      <c r="S102" s="5"/>
      <c r="T102" s="5" t="s">
        <v>153</v>
      </c>
      <c r="U102" s="5"/>
      <c r="V102" s="5"/>
      <c r="W102" s="5" t="s">
        <v>177</v>
      </c>
      <c r="X102" s="4"/>
      <c r="Y102" s="5"/>
      <c r="Z102" s="4" t="s">
        <v>198</v>
      </c>
      <c r="AA102" s="23"/>
      <c r="AB102" s="23"/>
      <c r="AC102" s="9"/>
    </row>
    <row r="103" spans="1:29" s="1" customFormat="1" ht="45" x14ac:dyDescent="0.25">
      <c r="A103" s="13" t="s">
        <v>29</v>
      </c>
      <c r="B103" s="2"/>
      <c r="C103" s="3" t="s">
        <v>239</v>
      </c>
      <c r="D103" s="4" t="s">
        <v>72</v>
      </c>
      <c r="E103" s="17" t="s">
        <v>604</v>
      </c>
      <c r="F103" s="16" t="s">
        <v>605</v>
      </c>
      <c r="G103" s="4" t="s">
        <v>71</v>
      </c>
      <c r="H103" s="14" t="s">
        <v>196</v>
      </c>
      <c r="I103" s="15">
        <v>0</v>
      </c>
      <c r="J103" s="6"/>
      <c r="K103" s="7">
        <v>41663</v>
      </c>
      <c r="L103" s="43">
        <f>+M103-K103</f>
        <v>2533</v>
      </c>
      <c r="M103" s="8">
        <v>44196</v>
      </c>
      <c r="N103" s="4" t="s">
        <v>197</v>
      </c>
      <c r="O103" s="5"/>
      <c r="P103" s="5"/>
      <c r="Q103" s="5" t="s">
        <v>151</v>
      </c>
      <c r="R103" s="5" t="s">
        <v>197</v>
      </c>
      <c r="S103" s="5"/>
      <c r="T103" s="5" t="s">
        <v>153</v>
      </c>
      <c r="U103" s="5"/>
      <c r="V103" s="5"/>
      <c r="W103" s="5" t="s">
        <v>177</v>
      </c>
      <c r="X103" s="4"/>
      <c r="Y103" s="5"/>
      <c r="Z103" s="4" t="s">
        <v>198</v>
      </c>
      <c r="AA103" s="23"/>
      <c r="AB103" s="23"/>
      <c r="AC103" s="9"/>
    </row>
    <row r="104" spans="1:29" s="1" customFormat="1" ht="45" x14ac:dyDescent="0.25">
      <c r="A104" s="13" t="s">
        <v>92</v>
      </c>
      <c r="B104" s="2"/>
      <c r="C104" s="3" t="s">
        <v>240</v>
      </c>
      <c r="D104" s="4" t="s">
        <v>30</v>
      </c>
      <c r="E104" s="17" t="s">
        <v>606</v>
      </c>
      <c r="F104" s="16" t="s">
        <v>607</v>
      </c>
      <c r="G104" s="4" t="s">
        <v>71</v>
      </c>
      <c r="H104" s="14" t="s">
        <v>608</v>
      </c>
      <c r="I104" s="15">
        <v>23340000</v>
      </c>
      <c r="J104" s="6" t="s">
        <v>609</v>
      </c>
      <c r="K104" s="7">
        <v>41663</v>
      </c>
      <c r="L104" s="43">
        <f>+M104-K104</f>
        <v>341</v>
      </c>
      <c r="M104" s="8">
        <v>42004</v>
      </c>
      <c r="N104" s="4" t="s">
        <v>372</v>
      </c>
      <c r="O104" s="5" t="s">
        <v>610</v>
      </c>
      <c r="P104" s="5" t="s">
        <v>611</v>
      </c>
      <c r="Q104" s="5" t="s">
        <v>151</v>
      </c>
      <c r="R104" s="5" t="s">
        <v>374</v>
      </c>
      <c r="S104" s="5"/>
      <c r="T104" s="5" t="s">
        <v>153</v>
      </c>
      <c r="U104" s="5"/>
      <c r="V104" s="5"/>
      <c r="W104" s="5" t="s">
        <v>177</v>
      </c>
      <c r="X104" s="4"/>
      <c r="Y104" s="5"/>
      <c r="Z104" s="4" t="s">
        <v>184</v>
      </c>
      <c r="AA104" s="23"/>
      <c r="AB104" s="23"/>
      <c r="AC104" s="9"/>
    </row>
    <row r="105" spans="1:29" s="1" customFormat="1" ht="45" x14ac:dyDescent="0.25">
      <c r="A105" s="13" t="s">
        <v>70</v>
      </c>
      <c r="B105" s="2"/>
      <c r="C105" s="3" t="s">
        <v>272</v>
      </c>
      <c r="D105" s="4" t="s">
        <v>30</v>
      </c>
      <c r="E105" s="17" t="s">
        <v>613</v>
      </c>
      <c r="F105" s="16" t="s">
        <v>612</v>
      </c>
      <c r="G105" s="4" t="s">
        <v>71</v>
      </c>
      <c r="H105" s="14" t="s">
        <v>614</v>
      </c>
      <c r="I105" s="15">
        <v>18400000</v>
      </c>
      <c r="J105" s="6" t="s">
        <v>615</v>
      </c>
      <c r="K105" s="7">
        <v>41663</v>
      </c>
      <c r="L105" s="43">
        <f>+M105-K105</f>
        <v>341</v>
      </c>
      <c r="M105" s="8">
        <v>42004</v>
      </c>
      <c r="N105" s="4" t="s">
        <v>165</v>
      </c>
      <c r="O105" s="5" t="s">
        <v>616</v>
      </c>
      <c r="P105" s="5" t="s">
        <v>617</v>
      </c>
      <c r="Q105" s="5" t="s">
        <v>192</v>
      </c>
      <c r="R105" s="5" t="s">
        <v>618</v>
      </c>
      <c r="S105" s="5"/>
      <c r="T105" s="5" t="s">
        <v>177</v>
      </c>
      <c r="U105" s="5"/>
      <c r="V105" s="5"/>
      <c r="W105" s="5" t="s">
        <v>177</v>
      </c>
      <c r="X105" s="4"/>
      <c r="Y105" s="5"/>
      <c r="Z105" s="4" t="s">
        <v>184</v>
      </c>
      <c r="AA105" s="23"/>
      <c r="AB105" s="23"/>
      <c r="AC105" s="9"/>
    </row>
    <row r="106" spans="1:29" s="1" customFormat="1" ht="45" x14ac:dyDescent="0.25">
      <c r="A106" s="13" t="s">
        <v>29</v>
      </c>
      <c r="B106" s="2"/>
      <c r="C106" s="3" t="s">
        <v>273</v>
      </c>
      <c r="D106" s="4" t="s">
        <v>72</v>
      </c>
      <c r="E106" s="17" t="s">
        <v>619</v>
      </c>
      <c r="F106" s="16" t="s">
        <v>620</v>
      </c>
      <c r="G106" s="4" t="s">
        <v>71</v>
      </c>
      <c r="H106" s="14" t="s">
        <v>196</v>
      </c>
      <c r="I106" s="15">
        <v>0</v>
      </c>
      <c r="J106" s="6"/>
      <c r="K106" s="7">
        <v>41663</v>
      </c>
      <c r="L106" s="43">
        <f>+M106-K106</f>
        <v>2533</v>
      </c>
      <c r="M106" s="8">
        <v>44196</v>
      </c>
      <c r="N106" s="4" t="s">
        <v>197</v>
      </c>
      <c r="O106" s="5"/>
      <c r="P106" s="5"/>
      <c r="Q106" s="5" t="s">
        <v>151</v>
      </c>
      <c r="R106" s="5" t="s">
        <v>197</v>
      </c>
      <c r="S106" s="5"/>
      <c r="T106" s="5" t="s">
        <v>153</v>
      </c>
      <c r="U106" s="5"/>
      <c r="V106" s="5"/>
      <c r="W106" s="5" t="s">
        <v>177</v>
      </c>
      <c r="X106" s="4"/>
      <c r="Y106" s="5"/>
      <c r="Z106" s="4" t="s">
        <v>198</v>
      </c>
      <c r="AA106" s="23"/>
      <c r="AB106" s="23"/>
      <c r="AC106" s="9"/>
    </row>
    <row r="107" spans="1:29" s="1" customFormat="1" ht="90" x14ac:dyDescent="0.25">
      <c r="A107" s="13" t="s">
        <v>70</v>
      </c>
      <c r="B107" s="2"/>
      <c r="C107" s="3" t="s">
        <v>274</v>
      </c>
      <c r="D107" s="4" t="s">
        <v>30</v>
      </c>
      <c r="E107" s="17" t="s">
        <v>622</v>
      </c>
      <c r="F107" s="16" t="s">
        <v>621</v>
      </c>
      <c r="G107" s="4" t="s">
        <v>71</v>
      </c>
      <c r="H107" s="14" t="s">
        <v>623</v>
      </c>
      <c r="I107" s="15">
        <v>16200000</v>
      </c>
      <c r="J107" s="6" t="s">
        <v>624</v>
      </c>
      <c r="K107" s="7">
        <v>41663</v>
      </c>
      <c r="L107" s="43">
        <v>180</v>
      </c>
      <c r="M107" s="8">
        <f>+K107+180</f>
        <v>41843</v>
      </c>
      <c r="N107" s="4" t="s">
        <v>352</v>
      </c>
      <c r="O107" s="5" t="s">
        <v>416</v>
      </c>
      <c r="P107" s="5" t="s">
        <v>354</v>
      </c>
      <c r="Q107" s="5" t="s">
        <v>192</v>
      </c>
      <c r="R107" s="5" t="s">
        <v>396</v>
      </c>
      <c r="S107" s="5"/>
      <c r="T107" s="5" t="s">
        <v>177</v>
      </c>
      <c r="U107" s="5"/>
      <c r="V107" s="5"/>
      <c r="W107" s="5" t="s">
        <v>153</v>
      </c>
      <c r="X107" s="4"/>
      <c r="Y107" s="5"/>
      <c r="Z107" s="4" t="s">
        <v>184</v>
      </c>
      <c r="AA107" s="23"/>
      <c r="AB107" s="23"/>
      <c r="AC107" s="9"/>
    </row>
    <row r="108" spans="1:29" s="1" customFormat="1" ht="45" x14ac:dyDescent="0.25">
      <c r="A108" s="13" t="s">
        <v>70</v>
      </c>
      <c r="B108" s="2"/>
      <c r="C108" s="3" t="s">
        <v>275</v>
      </c>
      <c r="D108" s="4" t="s">
        <v>30</v>
      </c>
      <c r="E108" s="17" t="s">
        <v>625</v>
      </c>
      <c r="F108" s="16" t="s">
        <v>627</v>
      </c>
      <c r="G108" s="4" t="s">
        <v>71</v>
      </c>
      <c r="H108" s="14" t="s">
        <v>626</v>
      </c>
      <c r="I108" s="15">
        <v>8000000</v>
      </c>
      <c r="J108" s="6" t="s">
        <v>628</v>
      </c>
      <c r="K108" s="7">
        <v>41663</v>
      </c>
      <c r="L108" s="43">
        <f>+M108-K108</f>
        <v>157</v>
      </c>
      <c r="M108" s="8">
        <v>41820</v>
      </c>
      <c r="N108" s="4" t="s">
        <v>189</v>
      </c>
      <c r="O108" s="5" t="s">
        <v>629</v>
      </c>
      <c r="P108" s="5" t="s">
        <v>527</v>
      </c>
      <c r="Q108" s="5" t="s">
        <v>192</v>
      </c>
      <c r="R108" s="5" t="s">
        <v>528</v>
      </c>
      <c r="S108" s="5"/>
      <c r="T108" s="5" t="s">
        <v>177</v>
      </c>
      <c r="U108" s="5"/>
      <c r="V108" s="5"/>
      <c r="W108" s="5" t="s">
        <v>177</v>
      </c>
      <c r="X108" s="4"/>
      <c r="Y108" s="5"/>
      <c r="Z108" s="4" t="s">
        <v>529</v>
      </c>
      <c r="AA108" s="23"/>
      <c r="AB108" s="23"/>
      <c r="AC108" s="9"/>
    </row>
    <row r="109" spans="1:29" s="1" customFormat="1" ht="45" x14ac:dyDescent="0.25">
      <c r="A109" s="13" t="s">
        <v>70</v>
      </c>
      <c r="B109" s="2"/>
      <c r="C109" s="3" t="s">
        <v>276</v>
      </c>
      <c r="D109" s="4" t="s">
        <v>30</v>
      </c>
      <c r="E109" s="17" t="s">
        <v>531</v>
      </c>
      <c r="F109" s="16" t="s">
        <v>532</v>
      </c>
      <c r="G109" s="5" t="s">
        <v>71</v>
      </c>
      <c r="H109" s="14" t="s">
        <v>630</v>
      </c>
      <c r="I109" s="15">
        <v>12788608</v>
      </c>
      <c r="J109" s="6" t="s">
        <v>631</v>
      </c>
      <c r="K109" s="7">
        <v>41663</v>
      </c>
      <c r="L109" s="43">
        <f>+M109-K109</f>
        <v>28</v>
      </c>
      <c r="M109" s="8">
        <v>41691</v>
      </c>
      <c r="N109" s="4" t="s">
        <v>189</v>
      </c>
      <c r="O109" s="5" t="s">
        <v>632</v>
      </c>
      <c r="P109" s="5" t="s">
        <v>633</v>
      </c>
      <c r="Q109" s="5" t="s">
        <v>192</v>
      </c>
      <c r="R109" s="5" t="s">
        <v>193</v>
      </c>
      <c r="S109" s="5"/>
      <c r="T109" s="5" t="s">
        <v>177</v>
      </c>
      <c r="U109" s="5"/>
      <c r="V109" s="5"/>
      <c r="W109" s="5" t="s">
        <v>177</v>
      </c>
      <c r="X109" s="4"/>
      <c r="Y109" s="5"/>
      <c r="Z109" s="4" t="s">
        <v>529</v>
      </c>
      <c r="AA109" s="23"/>
      <c r="AB109" s="23"/>
      <c r="AC109" s="9"/>
    </row>
    <row r="110" spans="1:29" s="1" customFormat="1" ht="45" x14ac:dyDescent="0.25">
      <c r="A110" s="13" t="s">
        <v>70</v>
      </c>
      <c r="B110" s="2"/>
      <c r="C110" s="3" t="s">
        <v>277</v>
      </c>
      <c r="D110" s="4" t="s">
        <v>30</v>
      </c>
      <c r="E110" s="17" t="s">
        <v>134</v>
      </c>
      <c r="F110" s="16" t="s">
        <v>559</v>
      </c>
      <c r="G110" s="5" t="s">
        <v>71</v>
      </c>
      <c r="H110" s="14" t="s">
        <v>634</v>
      </c>
      <c r="I110" s="15">
        <v>17900000</v>
      </c>
      <c r="J110" s="6" t="s">
        <v>635</v>
      </c>
      <c r="K110" s="7">
        <v>41663</v>
      </c>
      <c r="L110" s="43">
        <f>+M110-K110</f>
        <v>157</v>
      </c>
      <c r="M110" s="8">
        <v>41820</v>
      </c>
      <c r="N110" s="4" t="s">
        <v>189</v>
      </c>
      <c r="O110" s="5" t="s">
        <v>629</v>
      </c>
      <c r="P110" s="5" t="s">
        <v>527</v>
      </c>
      <c r="Q110" s="5" t="s">
        <v>192</v>
      </c>
      <c r="R110" s="5" t="s">
        <v>528</v>
      </c>
      <c r="S110" s="5"/>
      <c r="T110" s="5" t="s">
        <v>177</v>
      </c>
      <c r="U110" s="5"/>
      <c r="V110" s="5"/>
      <c r="W110" s="5" t="s">
        <v>177</v>
      </c>
      <c r="X110" s="4"/>
      <c r="Y110" s="5"/>
      <c r="Z110" s="4" t="s">
        <v>529</v>
      </c>
      <c r="AA110" s="23"/>
      <c r="AB110" s="23"/>
      <c r="AC110" s="9"/>
    </row>
    <row r="111" spans="1:29" s="1" customFormat="1" ht="45" x14ac:dyDescent="0.25">
      <c r="A111" s="13" t="s">
        <v>70</v>
      </c>
      <c r="B111" s="2"/>
      <c r="C111" s="3" t="s">
        <v>278</v>
      </c>
      <c r="D111" s="4" t="s">
        <v>30</v>
      </c>
      <c r="E111" s="17" t="s">
        <v>134</v>
      </c>
      <c r="F111" s="16" t="s">
        <v>559</v>
      </c>
      <c r="G111" s="5" t="s">
        <v>71</v>
      </c>
      <c r="H111" s="14" t="s">
        <v>636</v>
      </c>
      <c r="I111" s="15">
        <v>18000000</v>
      </c>
      <c r="J111" s="6" t="s">
        <v>637</v>
      </c>
      <c r="K111" s="7">
        <v>41663</v>
      </c>
      <c r="L111" s="43">
        <f>+M111-K111</f>
        <v>157</v>
      </c>
      <c r="M111" s="8">
        <v>41820</v>
      </c>
      <c r="N111" s="4" t="s">
        <v>189</v>
      </c>
      <c r="O111" s="5" t="s">
        <v>629</v>
      </c>
      <c r="P111" s="5" t="s">
        <v>527</v>
      </c>
      <c r="Q111" s="5" t="s">
        <v>192</v>
      </c>
      <c r="R111" s="5" t="s">
        <v>528</v>
      </c>
      <c r="S111" s="5"/>
      <c r="T111" s="5" t="s">
        <v>177</v>
      </c>
      <c r="U111" s="5"/>
      <c r="V111" s="5"/>
      <c r="W111" s="5" t="s">
        <v>177</v>
      </c>
      <c r="X111" s="4"/>
      <c r="Y111" s="5"/>
      <c r="Z111" s="4" t="s">
        <v>529</v>
      </c>
      <c r="AA111" s="23"/>
      <c r="AB111" s="23"/>
      <c r="AC111" s="9"/>
    </row>
    <row r="112" spans="1:29" s="1" customFormat="1" ht="90" x14ac:dyDescent="0.25">
      <c r="A112" s="13" t="s">
        <v>70</v>
      </c>
      <c r="B112" s="2"/>
      <c r="C112" s="3" t="s">
        <v>279</v>
      </c>
      <c r="D112" s="4" t="s">
        <v>30</v>
      </c>
      <c r="E112" s="17" t="s">
        <v>639</v>
      </c>
      <c r="F112" s="16" t="s">
        <v>638</v>
      </c>
      <c r="G112" s="5" t="s">
        <v>71</v>
      </c>
      <c r="H112" s="14" t="s">
        <v>640</v>
      </c>
      <c r="I112" s="15">
        <v>17990239</v>
      </c>
      <c r="J112" s="6" t="s">
        <v>641</v>
      </c>
      <c r="K112" s="7">
        <v>41663</v>
      </c>
      <c r="L112" s="43">
        <v>45</v>
      </c>
      <c r="M112" s="8">
        <f>+K112+45</f>
        <v>41708</v>
      </c>
      <c r="N112" s="4" t="s">
        <v>512</v>
      </c>
      <c r="O112" s="5" t="s">
        <v>642</v>
      </c>
      <c r="P112" s="5" t="s">
        <v>643</v>
      </c>
      <c r="Q112" s="5" t="s">
        <v>192</v>
      </c>
      <c r="R112" s="5" t="s">
        <v>215</v>
      </c>
      <c r="S112" s="5"/>
      <c r="T112" s="5" t="s">
        <v>177</v>
      </c>
      <c r="U112" s="5"/>
      <c r="V112" s="5"/>
      <c r="W112" s="5" t="s">
        <v>177</v>
      </c>
      <c r="X112" s="4"/>
      <c r="Y112" s="5"/>
      <c r="Z112" s="4" t="s">
        <v>529</v>
      </c>
      <c r="AA112" s="23"/>
      <c r="AB112" s="23"/>
      <c r="AC112" s="9"/>
    </row>
    <row r="113" spans="1:29" s="1" customFormat="1" ht="90" x14ac:dyDescent="0.25">
      <c r="A113" s="13" t="s">
        <v>92</v>
      </c>
      <c r="B113" s="2"/>
      <c r="C113" s="3" t="s">
        <v>280</v>
      </c>
      <c r="D113" s="4" t="s">
        <v>30</v>
      </c>
      <c r="E113" s="17" t="s">
        <v>657</v>
      </c>
      <c r="F113" s="16" t="s">
        <v>658</v>
      </c>
      <c r="G113" s="5" t="s">
        <v>71</v>
      </c>
      <c r="H113" s="14" t="s">
        <v>659</v>
      </c>
      <c r="I113" s="15">
        <v>51040000</v>
      </c>
      <c r="J113" s="6" t="s">
        <v>660</v>
      </c>
      <c r="K113" s="7">
        <v>41663</v>
      </c>
      <c r="L113" s="43">
        <f>+M113-K113</f>
        <v>341</v>
      </c>
      <c r="M113" s="8">
        <v>42004</v>
      </c>
      <c r="N113" s="4" t="s">
        <v>512</v>
      </c>
      <c r="O113" s="5" t="s">
        <v>661</v>
      </c>
      <c r="P113" s="5" t="s">
        <v>586</v>
      </c>
      <c r="Q113" s="5" t="s">
        <v>151</v>
      </c>
      <c r="R113" s="5" t="s">
        <v>215</v>
      </c>
      <c r="S113" s="5"/>
      <c r="T113" s="5" t="s">
        <v>153</v>
      </c>
      <c r="U113" s="5"/>
      <c r="V113" s="5"/>
      <c r="W113" s="5" t="s">
        <v>153</v>
      </c>
      <c r="X113" s="4"/>
      <c r="Y113" s="5"/>
      <c r="Z113" s="4" t="s">
        <v>157</v>
      </c>
      <c r="AA113" s="23"/>
      <c r="AB113" s="23"/>
      <c r="AC113" s="9"/>
    </row>
    <row r="114" spans="1:29" s="1" customFormat="1" ht="30" x14ac:dyDescent="0.25">
      <c r="A114" s="13" t="s">
        <v>92</v>
      </c>
      <c r="B114" s="2"/>
      <c r="C114" s="3" t="s">
        <v>281</v>
      </c>
      <c r="D114" s="4" t="s">
        <v>30</v>
      </c>
      <c r="E114" s="17" t="s">
        <v>644</v>
      </c>
      <c r="F114" s="16" t="s">
        <v>645</v>
      </c>
      <c r="G114" s="5" t="s">
        <v>71</v>
      </c>
      <c r="H114" s="14" t="s">
        <v>646</v>
      </c>
      <c r="I114" s="15">
        <v>59749733</v>
      </c>
      <c r="J114" s="6" t="s">
        <v>647</v>
      </c>
      <c r="K114" s="7">
        <v>41663</v>
      </c>
      <c r="L114" s="43">
        <f>+M114-K114</f>
        <v>330</v>
      </c>
      <c r="M114" s="8">
        <v>41993</v>
      </c>
      <c r="N114" s="4" t="s">
        <v>410</v>
      </c>
      <c r="O114" s="5" t="s">
        <v>648</v>
      </c>
      <c r="P114" s="5" t="s">
        <v>412</v>
      </c>
      <c r="Q114" s="5" t="s">
        <v>151</v>
      </c>
      <c r="R114" s="5" t="s">
        <v>649</v>
      </c>
      <c r="S114" s="5"/>
      <c r="T114" s="5" t="s">
        <v>153</v>
      </c>
      <c r="U114" s="5"/>
      <c r="V114" s="5"/>
      <c r="W114" s="5" t="s">
        <v>153</v>
      </c>
      <c r="X114" s="4"/>
      <c r="Y114" s="5"/>
      <c r="Z114" s="4" t="s">
        <v>422</v>
      </c>
      <c r="AA114" s="23"/>
      <c r="AB114" s="23"/>
      <c r="AC114" s="9"/>
    </row>
    <row r="115" spans="1:29" s="1" customFormat="1" ht="75" x14ac:dyDescent="0.25">
      <c r="A115" s="13" t="s">
        <v>29</v>
      </c>
      <c r="B115" s="2"/>
      <c r="C115" s="3" t="s">
        <v>282</v>
      </c>
      <c r="D115" s="4" t="s">
        <v>30</v>
      </c>
      <c r="E115" s="17" t="s">
        <v>449</v>
      </c>
      <c r="F115" s="16">
        <v>19426871</v>
      </c>
      <c r="G115" s="5" t="s">
        <v>32</v>
      </c>
      <c r="H115" s="14" t="s">
        <v>450</v>
      </c>
      <c r="I115" s="15">
        <v>85950000</v>
      </c>
      <c r="J115" s="6" t="s">
        <v>451</v>
      </c>
      <c r="K115" s="7">
        <v>41663</v>
      </c>
      <c r="L115" s="43">
        <v>270</v>
      </c>
      <c r="M115" s="8">
        <f>+K115+270</f>
        <v>41933</v>
      </c>
      <c r="N115" s="4" t="s">
        <v>204</v>
      </c>
      <c r="O115" s="5" t="s">
        <v>452</v>
      </c>
      <c r="P115" s="5" t="s">
        <v>453</v>
      </c>
      <c r="Q115" s="5" t="s">
        <v>151</v>
      </c>
      <c r="R115" s="5" t="s">
        <v>454</v>
      </c>
      <c r="S115" s="5"/>
      <c r="T115" s="5" t="s">
        <v>177</v>
      </c>
      <c r="U115" s="5"/>
      <c r="V115" s="5"/>
      <c r="W115" s="5" t="s">
        <v>153</v>
      </c>
      <c r="X115" s="4"/>
      <c r="Y115" s="5"/>
      <c r="Z115" s="4" t="s">
        <v>198</v>
      </c>
      <c r="AA115" s="23"/>
      <c r="AB115" s="23"/>
      <c r="AC115" s="9"/>
    </row>
    <row r="116" spans="1:29" s="1" customFormat="1" ht="45" x14ac:dyDescent="0.25">
      <c r="A116" s="13" t="s">
        <v>92</v>
      </c>
      <c r="B116" s="2"/>
      <c r="C116" s="3" t="s">
        <v>283</v>
      </c>
      <c r="D116" s="4" t="s">
        <v>30</v>
      </c>
      <c r="E116" s="17" t="s">
        <v>662</v>
      </c>
      <c r="F116" s="16" t="s">
        <v>663</v>
      </c>
      <c r="G116" s="5" t="s">
        <v>71</v>
      </c>
      <c r="H116" s="14" t="s">
        <v>664</v>
      </c>
      <c r="I116" s="15">
        <v>42595200</v>
      </c>
      <c r="J116" s="6" t="s">
        <v>665</v>
      </c>
      <c r="K116" s="7">
        <v>41663</v>
      </c>
      <c r="L116" s="43">
        <v>240</v>
      </c>
      <c r="M116" s="8">
        <f>+K116+240</f>
        <v>41903</v>
      </c>
      <c r="N116" s="4" t="s">
        <v>204</v>
      </c>
      <c r="O116" s="5" t="s">
        <v>666</v>
      </c>
      <c r="P116" s="5" t="s">
        <v>656</v>
      </c>
      <c r="Q116" s="5" t="s">
        <v>151</v>
      </c>
      <c r="R116" s="5" t="s">
        <v>667</v>
      </c>
      <c r="S116" s="5"/>
      <c r="T116" s="5" t="s">
        <v>153</v>
      </c>
      <c r="U116" s="5"/>
      <c r="V116" s="5"/>
      <c r="W116" s="5" t="s">
        <v>153</v>
      </c>
      <c r="X116" s="4"/>
      <c r="Y116" s="5"/>
      <c r="Z116" s="4" t="s">
        <v>194</v>
      </c>
      <c r="AA116" s="23"/>
      <c r="AB116" s="23"/>
      <c r="AC116" s="9"/>
    </row>
    <row r="117" spans="1:29" s="1" customFormat="1" ht="75" x14ac:dyDescent="0.25">
      <c r="A117" s="13" t="s">
        <v>70</v>
      </c>
      <c r="B117" s="2"/>
      <c r="C117" s="3" t="s">
        <v>284</v>
      </c>
      <c r="D117" s="4" t="s">
        <v>30</v>
      </c>
      <c r="E117" s="17" t="s">
        <v>652</v>
      </c>
      <c r="F117" s="16" t="s">
        <v>653</v>
      </c>
      <c r="G117" s="5" t="s">
        <v>71</v>
      </c>
      <c r="H117" s="14" t="s">
        <v>654</v>
      </c>
      <c r="I117" s="15">
        <v>16998640</v>
      </c>
      <c r="J117" s="6" t="s">
        <v>655</v>
      </c>
      <c r="K117" s="7">
        <v>41663</v>
      </c>
      <c r="L117" s="43">
        <f t="shared" ref="L117:L123" si="4">+M117-K117</f>
        <v>341</v>
      </c>
      <c r="M117" s="8">
        <v>42004</v>
      </c>
      <c r="N117" s="4" t="s">
        <v>204</v>
      </c>
      <c r="O117" s="5" t="s">
        <v>205</v>
      </c>
      <c r="P117" s="5" t="s">
        <v>656</v>
      </c>
      <c r="Q117" s="5" t="s">
        <v>192</v>
      </c>
      <c r="R117" s="5" t="s">
        <v>207</v>
      </c>
      <c r="S117" s="5"/>
      <c r="T117" s="5" t="s">
        <v>177</v>
      </c>
      <c r="U117" s="5"/>
      <c r="V117" s="5"/>
      <c r="W117" s="5" t="s">
        <v>177</v>
      </c>
      <c r="X117" s="4"/>
      <c r="Y117" s="5"/>
      <c r="Z117" s="4" t="s">
        <v>529</v>
      </c>
      <c r="AA117" s="23"/>
      <c r="AB117" s="23"/>
      <c r="AC117" s="9"/>
    </row>
    <row r="118" spans="1:29" s="1" customFormat="1" ht="60" x14ac:dyDescent="0.25">
      <c r="A118" s="13" t="s">
        <v>70</v>
      </c>
      <c r="B118" s="2"/>
      <c r="C118" s="3" t="s">
        <v>285</v>
      </c>
      <c r="D118" s="4" t="s">
        <v>30</v>
      </c>
      <c r="E118" s="17" t="s">
        <v>670</v>
      </c>
      <c r="F118" s="16" t="s">
        <v>669</v>
      </c>
      <c r="G118" s="5" t="s">
        <v>71</v>
      </c>
      <c r="H118" s="14" t="s">
        <v>668</v>
      </c>
      <c r="I118" s="15">
        <v>16987040</v>
      </c>
      <c r="J118" s="6" t="s">
        <v>671</v>
      </c>
      <c r="K118" s="7">
        <v>41663</v>
      </c>
      <c r="L118" s="43">
        <f t="shared" si="4"/>
        <v>96</v>
      </c>
      <c r="M118" s="8">
        <v>41759</v>
      </c>
      <c r="N118" s="4" t="s">
        <v>189</v>
      </c>
      <c r="O118" s="5" t="s">
        <v>672</v>
      </c>
      <c r="P118" s="5" t="s">
        <v>673</v>
      </c>
      <c r="Q118" s="5" t="s">
        <v>192</v>
      </c>
      <c r="R118" s="5" t="s">
        <v>193</v>
      </c>
      <c r="S118" s="5"/>
      <c r="T118" s="5" t="s">
        <v>177</v>
      </c>
      <c r="U118" s="5"/>
      <c r="V118" s="5"/>
      <c r="W118" s="5" t="s">
        <v>177</v>
      </c>
      <c r="X118" s="4"/>
      <c r="Y118" s="5"/>
      <c r="Z118" s="4" t="s">
        <v>674</v>
      </c>
      <c r="AA118" s="23"/>
      <c r="AB118" s="23"/>
      <c r="AC118" s="9"/>
    </row>
    <row r="119" spans="1:29" s="1" customFormat="1" ht="60" x14ac:dyDescent="0.25">
      <c r="A119" s="13" t="s">
        <v>70</v>
      </c>
      <c r="B119" s="2"/>
      <c r="C119" s="3" t="s">
        <v>286</v>
      </c>
      <c r="D119" s="4" t="s">
        <v>30</v>
      </c>
      <c r="E119" s="17" t="s">
        <v>675</v>
      </c>
      <c r="F119" s="16" t="s">
        <v>676</v>
      </c>
      <c r="G119" s="5" t="s">
        <v>71</v>
      </c>
      <c r="H119" s="14" t="s">
        <v>677</v>
      </c>
      <c r="I119" s="15">
        <v>18000000</v>
      </c>
      <c r="J119" s="6" t="s">
        <v>678</v>
      </c>
      <c r="K119" s="7">
        <v>41663</v>
      </c>
      <c r="L119" s="43">
        <f t="shared" si="4"/>
        <v>341</v>
      </c>
      <c r="M119" s="8">
        <v>42004</v>
      </c>
      <c r="N119" s="4" t="s">
        <v>189</v>
      </c>
      <c r="O119" s="5" t="s">
        <v>672</v>
      </c>
      <c r="P119" s="5" t="s">
        <v>673</v>
      </c>
      <c r="Q119" s="5" t="s">
        <v>192</v>
      </c>
      <c r="R119" s="5" t="s">
        <v>193</v>
      </c>
      <c r="S119" s="5"/>
      <c r="T119" s="5" t="s">
        <v>177</v>
      </c>
      <c r="U119" s="5"/>
      <c r="V119" s="5"/>
      <c r="W119" s="5" t="s">
        <v>177</v>
      </c>
      <c r="X119" s="4"/>
      <c r="Y119" s="5"/>
      <c r="Z119" s="4" t="s">
        <v>674</v>
      </c>
      <c r="AA119" s="23"/>
      <c r="AB119" s="23"/>
      <c r="AC119" s="9"/>
    </row>
    <row r="120" spans="1:29" s="1" customFormat="1" ht="45" x14ac:dyDescent="0.25">
      <c r="A120" s="13" t="s">
        <v>70</v>
      </c>
      <c r="B120" s="2"/>
      <c r="C120" s="3" t="s">
        <v>287</v>
      </c>
      <c r="D120" s="4" t="s">
        <v>30</v>
      </c>
      <c r="E120" s="17" t="s">
        <v>670</v>
      </c>
      <c r="F120" s="16" t="s">
        <v>669</v>
      </c>
      <c r="G120" s="5" t="s">
        <v>71</v>
      </c>
      <c r="H120" s="14" t="s">
        <v>679</v>
      </c>
      <c r="I120" s="15">
        <v>15862500</v>
      </c>
      <c r="J120" s="6" t="s">
        <v>680</v>
      </c>
      <c r="K120" s="7">
        <v>41663</v>
      </c>
      <c r="L120" s="43">
        <f t="shared" si="4"/>
        <v>157</v>
      </c>
      <c r="M120" s="8">
        <v>41820</v>
      </c>
      <c r="N120" s="4" t="s">
        <v>189</v>
      </c>
      <c r="O120" s="5" t="s">
        <v>629</v>
      </c>
      <c r="P120" s="5" t="s">
        <v>527</v>
      </c>
      <c r="Q120" s="5" t="s">
        <v>192</v>
      </c>
      <c r="R120" s="5" t="s">
        <v>528</v>
      </c>
      <c r="S120" s="5"/>
      <c r="T120" s="5" t="s">
        <v>177</v>
      </c>
      <c r="U120" s="5"/>
      <c r="V120" s="5"/>
      <c r="W120" s="5" t="s">
        <v>177</v>
      </c>
      <c r="X120" s="4"/>
      <c r="Y120" s="5"/>
      <c r="Z120" s="4" t="s">
        <v>529</v>
      </c>
      <c r="AA120" s="23"/>
      <c r="AB120" s="23"/>
      <c r="AC120" s="9"/>
    </row>
    <row r="121" spans="1:29" s="1" customFormat="1" ht="90" x14ac:dyDescent="0.25">
      <c r="A121" s="13" t="s">
        <v>70</v>
      </c>
      <c r="B121" s="2"/>
      <c r="C121" s="3" t="s">
        <v>288</v>
      </c>
      <c r="D121" s="4" t="s">
        <v>135</v>
      </c>
      <c r="E121" s="17" t="s">
        <v>681</v>
      </c>
      <c r="F121" s="16" t="s">
        <v>682</v>
      </c>
      <c r="G121" s="5" t="s">
        <v>71</v>
      </c>
      <c r="H121" s="14" t="s">
        <v>683</v>
      </c>
      <c r="I121" s="15">
        <v>10000000</v>
      </c>
      <c r="J121" s="6" t="s">
        <v>684</v>
      </c>
      <c r="K121" s="7">
        <v>41663</v>
      </c>
      <c r="L121" s="43">
        <f t="shared" si="4"/>
        <v>341</v>
      </c>
      <c r="M121" s="8">
        <v>42004</v>
      </c>
      <c r="N121" s="4" t="s">
        <v>512</v>
      </c>
      <c r="O121" s="5" t="s">
        <v>685</v>
      </c>
      <c r="P121" s="5" t="s">
        <v>686</v>
      </c>
      <c r="Q121" s="5" t="s">
        <v>192</v>
      </c>
      <c r="R121" s="5" t="s">
        <v>215</v>
      </c>
      <c r="S121" s="5"/>
      <c r="T121" s="5" t="s">
        <v>177</v>
      </c>
      <c r="U121" s="5"/>
      <c r="V121" s="5"/>
      <c r="W121" s="5" t="s">
        <v>177</v>
      </c>
      <c r="X121" s="4"/>
      <c r="Y121" s="5"/>
      <c r="Z121" s="4" t="s">
        <v>529</v>
      </c>
      <c r="AA121" s="23"/>
      <c r="AB121" s="23"/>
      <c r="AC121" s="9"/>
    </row>
    <row r="122" spans="1:29" s="1" customFormat="1" ht="75" x14ac:dyDescent="0.25">
      <c r="A122" s="13" t="s">
        <v>70</v>
      </c>
      <c r="B122" s="2"/>
      <c r="C122" s="3" t="s">
        <v>289</v>
      </c>
      <c r="D122" s="4" t="s">
        <v>30</v>
      </c>
      <c r="E122" s="17" t="s">
        <v>688</v>
      </c>
      <c r="F122" s="16" t="s">
        <v>687</v>
      </c>
      <c r="G122" s="5" t="s">
        <v>71</v>
      </c>
      <c r="H122" s="14" t="s">
        <v>689</v>
      </c>
      <c r="I122" s="15">
        <v>12000000</v>
      </c>
      <c r="J122" s="6" t="s">
        <v>690</v>
      </c>
      <c r="K122" s="7">
        <v>41663</v>
      </c>
      <c r="L122" s="43">
        <f t="shared" si="4"/>
        <v>335</v>
      </c>
      <c r="M122" s="8">
        <v>41998</v>
      </c>
      <c r="N122" s="4" t="s">
        <v>405</v>
      </c>
      <c r="O122" s="5" t="s">
        <v>691</v>
      </c>
      <c r="P122" s="5" t="s">
        <v>692</v>
      </c>
      <c r="Q122" s="5" t="s">
        <v>192</v>
      </c>
      <c r="R122" s="5" t="s">
        <v>435</v>
      </c>
      <c r="S122" s="5"/>
      <c r="T122" s="5" t="s">
        <v>177</v>
      </c>
      <c r="U122" s="5"/>
      <c r="V122" s="5"/>
      <c r="W122" s="5" t="s">
        <v>177</v>
      </c>
      <c r="X122" s="4"/>
      <c r="Y122" s="5"/>
      <c r="Z122" s="4" t="s">
        <v>184</v>
      </c>
      <c r="AA122" s="23"/>
      <c r="AB122" s="23"/>
      <c r="AC122" s="9"/>
    </row>
    <row r="123" spans="1:29" s="1" customFormat="1" ht="90" x14ac:dyDescent="0.25">
      <c r="A123" s="13" t="s">
        <v>92</v>
      </c>
      <c r="B123" s="2"/>
      <c r="C123" s="3" t="s">
        <v>290</v>
      </c>
      <c r="D123" s="4" t="s">
        <v>30</v>
      </c>
      <c r="E123" s="17" t="s">
        <v>748</v>
      </c>
      <c r="F123" s="16" t="s">
        <v>747</v>
      </c>
      <c r="G123" s="5" t="s">
        <v>71</v>
      </c>
      <c r="H123" s="14" t="s">
        <v>746</v>
      </c>
      <c r="I123" s="15">
        <v>27304167</v>
      </c>
      <c r="J123" s="6" t="s">
        <v>749</v>
      </c>
      <c r="K123" s="7">
        <v>41663</v>
      </c>
      <c r="L123" s="43">
        <f t="shared" si="4"/>
        <v>325</v>
      </c>
      <c r="M123" s="8">
        <v>41988</v>
      </c>
      <c r="N123" s="4" t="s">
        <v>382</v>
      </c>
      <c r="O123" s="5" t="s">
        <v>750</v>
      </c>
      <c r="P123" s="5" t="s">
        <v>751</v>
      </c>
      <c r="Q123" s="5" t="s">
        <v>151</v>
      </c>
      <c r="R123" s="5" t="s">
        <v>386</v>
      </c>
      <c r="S123" s="5"/>
      <c r="T123" s="5" t="s">
        <v>153</v>
      </c>
      <c r="U123" s="5"/>
      <c r="V123" s="5"/>
      <c r="W123" s="5" t="s">
        <v>153</v>
      </c>
      <c r="X123" s="4"/>
      <c r="Y123" s="5"/>
      <c r="Z123" s="4" t="s">
        <v>157</v>
      </c>
      <c r="AA123" s="23"/>
      <c r="AB123" s="23"/>
      <c r="AC123" s="9"/>
    </row>
    <row r="124" spans="1:29" s="1" customFormat="1" ht="60" x14ac:dyDescent="0.25">
      <c r="A124" s="13" t="s">
        <v>126</v>
      </c>
      <c r="B124" s="2"/>
      <c r="C124" s="3" t="s">
        <v>291</v>
      </c>
      <c r="D124" s="4" t="s">
        <v>693</v>
      </c>
      <c r="E124" s="17" t="s">
        <v>694</v>
      </c>
      <c r="F124" s="9" t="s">
        <v>857</v>
      </c>
      <c r="G124" s="5" t="s">
        <v>71</v>
      </c>
      <c r="H124" s="14" t="s">
        <v>695</v>
      </c>
      <c r="I124" s="15">
        <v>210000000</v>
      </c>
      <c r="J124" s="6" t="s">
        <v>696</v>
      </c>
      <c r="K124" s="7">
        <v>41663</v>
      </c>
      <c r="L124" s="43">
        <f>+M124-K124</f>
        <v>341</v>
      </c>
      <c r="M124" s="8">
        <v>42004</v>
      </c>
      <c r="N124" s="4" t="s">
        <v>405</v>
      </c>
      <c r="O124" s="5" t="s">
        <v>691</v>
      </c>
      <c r="P124" s="5" t="s">
        <v>692</v>
      </c>
      <c r="Q124" s="5" t="s">
        <v>151</v>
      </c>
      <c r="R124" s="5" t="s">
        <v>435</v>
      </c>
      <c r="S124" s="5"/>
      <c r="T124" s="5" t="s">
        <v>153</v>
      </c>
      <c r="U124" s="5"/>
      <c r="V124" s="5"/>
      <c r="W124" s="5" t="s">
        <v>177</v>
      </c>
      <c r="X124" s="4"/>
      <c r="Y124" s="5"/>
      <c r="Z124" s="4" t="s">
        <v>194</v>
      </c>
      <c r="AA124" s="23"/>
      <c r="AB124" s="23"/>
      <c r="AC124" s="9"/>
    </row>
    <row r="125" spans="1:29" s="1" customFormat="1" ht="45" x14ac:dyDescent="0.25">
      <c r="A125" s="13" t="s">
        <v>29</v>
      </c>
      <c r="B125" s="2"/>
      <c r="C125" s="3" t="s">
        <v>292</v>
      </c>
      <c r="D125" s="4" t="s">
        <v>30</v>
      </c>
      <c r="E125" s="17" t="s">
        <v>752</v>
      </c>
      <c r="F125" s="16" t="s">
        <v>753</v>
      </c>
      <c r="G125" s="5" t="s">
        <v>71</v>
      </c>
      <c r="H125" s="14" t="s">
        <v>755</v>
      </c>
      <c r="I125" s="15">
        <v>242398008</v>
      </c>
      <c r="J125" s="6" t="s">
        <v>756</v>
      </c>
      <c r="K125" s="7">
        <v>41663</v>
      </c>
      <c r="L125" s="43">
        <f>+M125-K125</f>
        <v>1072</v>
      </c>
      <c r="M125" s="8">
        <v>42735</v>
      </c>
      <c r="N125" s="4" t="s">
        <v>204</v>
      </c>
      <c r="O125" s="5" t="s">
        <v>757</v>
      </c>
      <c r="P125" s="5" t="s">
        <v>758</v>
      </c>
      <c r="Q125" s="5" t="s">
        <v>754</v>
      </c>
      <c r="R125" s="5" t="s">
        <v>207</v>
      </c>
      <c r="S125" s="5"/>
      <c r="T125" s="5" t="s">
        <v>153</v>
      </c>
      <c r="U125" s="5"/>
      <c r="V125" s="5"/>
      <c r="W125" s="5" t="s">
        <v>153</v>
      </c>
      <c r="X125" s="4"/>
      <c r="Y125" s="5"/>
      <c r="Z125" s="4" t="s">
        <v>259</v>
      </c>
      <c r="AA125" s="23"/>
      <c r="AB125" s="23"/>
      <c r="AC125" s="9"/>
    </row>
    <row r="126" spans="1:29" s="1" customFormat="1" ht="120" x14ac:dyDescent="0.25">
      <c r="A126" s="13" t="s">
        <v>92</v>
      </c>
      <c r="B126" s="2"/>
      <c r="C126" s="3" t="s">
        <v>293</v>
      </c>
      <c r="D126" s="4" t="s">
        <v>30</v>
      </c>
      <c r="E126" s="17" t="s">
        <v>697</v>
      </c>
      <c r="F126" s="16" t="s">
        <v>698</v>
      </c>
      <c r="G126" s="5" t="s">
        <v>71</v>
      </c>
      <c r="H126" s="14" t="s">
        <v>699</v>
      </c>
      <c r="I126" s="15">
        <v>25056000</v>
      </c>
      <c r="J126" s="6" t="s">
        <v>700</v>
      </c>
      <c r="K126" s="7">
        <v>41663</v>
      </c>
      <c r="L126" s="43">
        <v>30</v>
      </c>
      <c r="M126" s="8">
        <f>+K126+30</f>
        <v>41693</v>
      </c>
      <c r="N126" s="4" t="s">
        <v>181</v>
      </c>
      <c r="O126" s="5" t="s">
        <v>701</v>
      </c>
      <c r="P126" s="5" t="s">
        <v>702</v>
      </c>
      <c r="Q126" s="5" t="s">
        <v>151</v>
      </c>
      <c r="R126" s="5" t="s">
        <v>183</v>
      </c>
      <c r="S126" s="5"/>
      <c r="T126" s="5" t="s">
        <v>153</v>
      </c>
      <c r="U126" s="5"/>
      <c r="V126" s="5"/>
      <c r="W126" s="5" t="s">
        <v>153</v>
      </c>
      <c r="X126" s="4"/>
      <c r="Y126" s="5"/>
      <c r="Z126" s="4" t="s">
        <v>184</v>
      </c>
      <c r="AA126" s="23"/>
      <c r="AB126" s="23"/>
      <c r="AC126" s="9"/>
    </row>
    <row r="127" spans="1:29" s="1" customFormat="1" ht="90" x14ac:dyDescent="0.25">
      <c r="A127" s="13" t="s">
        <v>92</v>
      </c>
      <c r="B127" s="2"/>
      <c r="C127" s="3" t="s">
        <v>294</v>
      </c>
      <c r="D127" s="4" t="s">
        <v>30</v>
      </c>
      <c r="E127" s="17" t="s">
        <v>704</v>
      </c>
      <c r="F127" s="16" t="s">
        <v>703</v>
      </c>
      <c r="G127" s="5" t="s">
        <v>71</v>
      </c>
      <c r="H127" s="14" t="s">
        <v>716</v>
      </c>
      <c r="I127" s="15">
        <v>45829164</v>
      </c>
      <c r="J127" s="6" t="s">
        <v>705</v>
      </c>
      <c r="K127" s="7">
        <v>41663</v>
      </c>
      <c r="L127" s="43">
        <f>+M127-K127</f>
        <v>341</v>
      </c>
      <c r="M127" s="8">
        <v>42004</v>
      </c>
      <c r="N127" s="4" t="s">
        <v>249</v>
      </c>
      <c r="O127" s="5" t="s">
        <v>706</v>
      </c>
      <c r="P127" s="5" t="s">
        <v>707</v>
      </c>
      <c r="Q127" s="5" t="s">
        <v>151</v>
      </c>
      <c r="R127" s="5" t="s">
        <v>252</v>
      </c>
      <c r="S127" s="5"/>
      <c r="T127" s="5" t="s">
        <v>153</v>
      </c>
      <c r="U127" s="5"/>
      <c r="V127" s="5"/>
      <c r="W127" s="5" t="s">
        <v>153</v>
      </c>
      <c r="X127" s="4"/>
      <c r="Y127" s="5"/>
      <c r="Z127" s="4" t="s">
        <v>184</v>
      </c>
      <c r="AA127" s="23"/>
      <c r="AB127" s="23"/>
      <c r="AC127" s="9"/>
    </row>
    <row r="128" spans="1:29" s="1" customFormat="1" ht="45" x14ac:dyDescent="0.25">
      <c r="A128" s="13" t="s">
        <v>29</v>
      </c>
      <c r="B128" s="2"/>
      <c r="C128" s="3" t="s">
        <v>295</v>
      </c>
      <c r="D128" s="4" t="s">
        <v>30</v>
      </c>
      <c r="E128" s="17" t="s">
        <v>455</v>
      </c>
      <c r="F128" s="16">
        <v>46452022</v>
      </c>
      <c r="G128" s="5" t="s">
        <v>32</v>
      </c>
      <c r="H128" s="14" t="s">
        <v>456</v>
      </c>
      <c r="I128" s="15">
        <v>23095205</v>
      </c>
      <c r="J128" s="6" t="s">
        <v>457</v>
      </c>
      <c r="K128" s="7">
        <v>41663</v>
      </c>
      <c r="L128" s="43">
        <v>210</v>
      </c>
      <c r="M128" s="8">
        <f>+K128+210</f>
        <v>41873</v>
      </c>
      <c r="N128" s="4" t="s">
        <v>270</v>
      </c>
      <c r="O128" s="5" t="s">
        <v>391</v>
      </c>
      <c r="P128" s="5" t="s">
        <v>379</v>
      </c>
      <c r="Q128" s="5" t="s">
        <v>151</v>
      </c>
      <c r="R128" s="5" t="s">
        <v>271</v>
      </c>
      <c r="S128" s="5"/>
      <c r="T128" s="5" t="s">
        <v>177</v>
      </c>
      <c r="U128" s="5"/>
      <c r="V128" s="5"/>
      <c r="W128" s="5" t="s">
        <v>153</v>
      </c>
      <c r="X128" s="4"/>
      <c r="Y128" s="5"/>
      <c r="Z128" s="4" t="s">
        <v>198</v>
      </c>
      <c r="AA128" s="23"/>
      <c r="AB128" s="23"/>
      <c r="AC128" s="9"/>
    </row>
    <row r="129" spans="1:29" s="1" customFormat="1" ht="105" x14ac:dyDescent="0.25">
      <c r="A129" s="13" t="s">
        <v>126</v>
      </c>
      <c r="B129" s="2"/>
      <c r="C129" s="3" t="s">
        <v>296</v>
      </c>
      <c r="D129" s="4" t="s">
        <v>146</v>
      </c>
      <c r="E129" s="17" t="s">
        <v>708</v>
      </c>
      <c r="F129" s="16" t="s">
        <v>709</v>
      </c>
      <c r="G129" s="5" t="s">
        <v>71</v>
      </c>
      <c r="H129" s="14" t="s">
        <v>710</v>
      </c>
      <c r="I129" s="15">
        <v>56000000</v>
      </c>
      <c r="J129" s="6"/>
      <c r="K129" s="7">
        <v>41663</v>
      </c>
      <c r="L129" s="43">
        <f>+M129-K129</f>
        <v>1096</v>
      </c>
      <c r="M129" s="8">
        <v>42759</v>
      </c>
      <c r="N129" s="4" t="s">
        <v>168</v>
      </c>
      <c r="O129" s="5"/>
      <c r="P129" s="5"/>
      <c r="Q129" s="5" t="s">
        <v>151</v>
      </c>
      <c r="R129" s="4" t="s">
        <v>168</v>
      </c>
      <c r="S129" s="5"/>
      <c r="T129" s="5" t="s">
        <v>153</v>
      </c>
      <c r="U129" s="5"/>
      <c r="V129" s="5"/>
      <c r="W129" s="5" t="s">
        <v>177</v>
      </c>
      <c r="X129" s="4"/>
      <c r="Y129" s="5"/>
      <c r="Z129" s="4" t="s">
        <v>711</v>
      </c>
      <c r="AA129" s="23"/>
      <c r="AB129" s="23"/>
      <c r="AC129" s="9"/>
    </row>
    <row r="130" spans="1:29" s="1" customFormat="1" ht="45" x14ac:dyDescent="0.25">
      <c r="A130" s="13" t="s">
        <v>70</v>
      </c>
      <c r="B130" s="2"/>
      <c r="C130" s="3" t="s">
        <v>297</v>
      </c>
      <c r="D130" s="4" t="s">
        <v>30</v>
      </c>
      <c r="E130" s="17" t="s">
        <v>713</v>
      </c>
      <c r="F130" s="16" t="s">
        <v>712</v>
      </c>
      <c r="G130" s="5" t="s">
        <v>71</v>
      </c>
      <c r="H130" s="14" t="s">
        <v>714</v>
      </c>
      <c r="I130" s="15">
        <v>18000000</v>
      </c>
      <c r="J130" s="6" t="s">
        <v>715</v>
      </c>
      <c r="K130" s="7">
        <v>41663</v>
      </c>
      <c r="L130" s="43">
        <f>+M130-K130</f>
        <v>341</v>
      </c>
      <c r="M130" s="8">
        <v>42004</v>
      </c>
      <c r="N130" s="4" t="s">
        <v>372</v>
      </c>
      <c r="O130" s="5" t="s">
        <v>616</v>
      </c>
      <c r="P130" s="5" t="s">
        <v>617</v>
      </c>
      <c r="Q130" s="5" t="s">
        <v>192</v>
      </c>
      <c r="R130" s="5" t="s">
        <v>618</v>
      </c>
      <c r="S130" s="5"/>
      <c r="T130" s="5" t="s">
        <v>177</v>
      </c>
      <c r="U130" s="5"/>
      <c r="V130" s="5"/>
      <c r="W130" s="5" t="s">
        <v>177</v>
      </c>
      <c r="X130" s="4"/>
      <c r="Y130" s="5"/>
      <c r="Z130" s="4" t="s">
        <v>184</v>
      </c>
      <c r="AA130" s="23"/>
      <c r="AB130" s="23"/>
      <c r="AC130" s="9"/>
    </row>
    <row r="131" spans="1:29" s="1" customFormat="1" ht="60" x14ac:dyDescent="0.25">
      <c r="A131" s="13" t="s">
        <v>92</v>
      </c>
      <c r="B131" s="2"/>
      <c r="C131" s="3" t="s">
        <v>298</v>
      </c>
      <c r="D131" s="4" t="s">
        <v>135</v>
      </c>
      <c r="E131" s="17" t="s">
        <v>717</v>
      </c>
      <c r="F131" s="16" t="s">
        <v>718</v>
      </c>
      <c r="G131" s="5" t="s">
        <v>71</v>
      </c>
      <c r="H131" s="14" t="s">
        <v>719</v>
      </c>
      <c r="I131" s="15">
        <v>14414400</v>
      </c>
      <c r="J131" s="6" t="s">
        <v>720</v>
      </c>
      <c r="K131" s="7">
        <v>41663</v>
      </c>
      <c r="L131" s="43">
        <f>+M131-K131</f>
        <v>341</v>
      </c>
      <c r="M131" s="8">
        <v>42004</v>
      </c>
      <c r="N131" s="4" t="s">
        <v>189</v>
      </c>
      <c r="O131" s="5" t="s">
        <v>721</v>
      </c>
      <c r="P131" s="5" t="s">
        <v>722</v>
      </c>
      <c r="Q131" s="5" t="s">
        <v>151</v>
      </c>
      <c r="R131" s="5" t="s">
        <v>193</v>
      </c>
      <c r="S131" s="5"/>
      <c r="T131" s="5" t="s">
        <v>153</v>
      </c>
      <c r="U131" s="5"/>
      <c r="V131" s="5"/>
      <c r="W131" s="5" t="s">
        <v>153</v>
      </c>
      <c r="X131" s="4"/>
      <c r="Y131" s="5"/>
      <c r="Z131" s="4" t="s">
        <v>422</v>
      </c>
      <c r="AA131" s="23"/>
      <c r="AB131" s="23"/>
      <c r="AC131" s="9"/>
    </row>
    <row r="132" spans="1:29" s="1" customFormat="1" ht="60" x14ac:dyDescent="0.25">
      <c r="A132" s="13" t="s">
        <v>92</v>
      </c>
      <c r="B132" s="2"/>
      <c r="C132" s="3" t="s">
        <v>299</v>
      </c>
      <c r="D132" s="4" t="s">
        <v>135</v>
      </c>
      <c r="E132" s="17" t="s">
        <v>723</v>
      </c>
      <c r="F132" s="16" t="s">
        <v>724</v>
      </c>
      <c r="G132" s="5" t="s">
        <v>71</v>
      </c>
      <c r="H132" s="14" t="s">
        <v>725</v>
      </c>
      <c r="I132" s="15">
        <v>15433200</v>
      </c>
      <c r="J132" s="6" t="s">
        <v>720</v>
      </c>
      <c r="K132" s="7">
        <v>41663</v>
      </c>
      <c r="L132" s="43">
        <f>+M132-K132</f>
        <v>341</v>
      </c>
      <c r="M132" s="8">
        <v>42004</v>
      </c>
      <c r="N132" s="4" t="s">
        <v>189</v>
      </c>
      <c r="O132" s="5" t="s">
        <v>721</v>
      </c>
      <c r="P132" s="5" t="s">
        <v>722</v>
      </c>
      <c r="Q132" s="5" t="s">
        <v>151</v>
      </c>
      <c r="R132" s="5" t="s">
        <v>193</v>
      </c>
      <c r="S132" s="5"/>
      <c r="T132" s="5" t="s">
        <v>153</v>
      </c>
      <c r="U132" s="5"/>
      <c r="V132" s="5"/>
      <c r="W132" s="5" t="s">
        <v>153</v>
      </c>
      <c r="X132" s="4"/>
      <c r="Y132" s="5"/>
      <c r="Z132" s="4" t="s">
        <v>422</v>
      </c>
      <c r="AA132" s="23"/>
      <c r="AB132" s="23"/>
      <c r="AC132" s="9"/>
    </row>
    <row r="133" spans="1:29" s="1" customFormat="1" ht="45" x14ac:dyDescent="0.25">
      <c r="A133" s="13" t="s">
        <v>29</v>
      </c>
      <c r="B133" s="2"/>
      <c r="C133" s="3" t="s">
        <v>300</v>
      </c>
      <c r="D133" s="4" t="s">
        <v>30</v>
      </c>
      <c r="E133" s="17" t="s">
        <v>458</v>
      </c>
      <c r="F133" s="16">
        <v>50984516</v>
      </c>
      <c r="G133" s="5" t="s">
        <v>32</v>
      </c>
      <c r="H133" s="14" t="s">
        <v>459</v>
      </c>
      <c r="I133" s="15">
        <v>27222167</v>
      </c>
      <c r="J133" s="6" t="s">
        <v>460</v>
      </c>
      <c r="K133" s="7">
        <v>41663</v>
      </c>
      <c r="L133" s="43">
        <v>210</v>
      </c>
      <c r="M133" s="8">
        <f>+K133+210</f>
        <v>41873</v>
      </c>
      <c r="N133" s="4" t="s">
        <v>168</v>
      </c>
      <c r="O133" s="5" t="s">
        <v>169</v>
      </c>
      <c r="P133" s="5" t="s">
        <v>170</v>
      </c>
      <c r="Q133" s="5" t="s">
        <v>151</v>
      </c>
      <c r="R133" s="5" t="s">
        <v>168</v>
      </c>
      <c r="S133" s="5"/>
      <c r="T133" s="5" t="s">
        <v>177</v>
      </c>
      <c r="U133" s="5"/>
      <c r="V133" s="5"/>
      <c r="W133" s="5" t="s">
        <v>153</v>
      </c>
      <c r="X133" s="4"/>
      <c r="Y133" s="5"/>
      <c r="Z133" s="4" t="s">
        <v>374</v>
      </c>
      <c r="AA133" s="23"/>
      <c r="AB133" s="23"/>
      <c r="AC133" s="9"/>
    </row>
    <row r="134" spans="1:29" s="1" customFormat="1" ht="45" x14ac:dyDescent="0.25">
      <c r="A134" s="13" t="s">
        <v>126</v>
      </c>
      <c r="B134" s="2"/>
      <c r="C134" s="3" t="s">
        <v>301</v>
      </c>
      <c r="D134" s="4" t="s">
        <v>146</v>
      </c>
      <c r="E134" s="17" t="s">
        <v>726</v>
      </c>
      <c r="F134" s="16" t="s">
        <v>727</v>
      </c>
      <c r="G134" s="5" t="s">
        <v>71</v>
      </c>
      <c r="H134" s="14" t="s">
        <v>728</v>
      </c>
      <c r="I134" s="15">
        <v>11818000000</v>
      </c>
      <c r="J134" s="6"/>
      <c r="K134" s="7">
        <v>41663</v>
      </c>
      <c r="L134" s="43">
        <f>+M134-K134</f>
        <v>1096</v>
      </c>
      <c r="M134" s="8">
        <v>42759</v>
      </c>
      <c r="N134" s="4" t="s">
        <v>168</v>
      </c>
      <c r="O134" s="5"/>
      <c r="P134" s="5"/>
      <c r="Q134" s="5" t="s">
        <v>151</v>
      </c>
      <c r="R134" s="4" t="s">
        <v>168</v>
      </c>
      <c r="S134" s="5"/>
      <c r="T134" s="5" t="s">
        <v>153</v>
      </c>
      <c r="U134" s="5"/>
      <c r="V134" s="5"/>
      <c r="W134" s="5" t="s">
        <v>177</v>
      </c>
      <c r="X134" s="4"/>
      <c r="Y134" s="5"/>
      <c r="Z134" s="4" t="s">
        <v>711</v>
      </c>
      <c r="AA134" s="23"/>
      <c r="AB134" s="23"/>
      <c r="AC134" s="9"/>
    </row>
    <row r="135" spans="1:29" s="1" customFormat="1" ht="90" x14ac:dyDescent="0.25">
      <c r="A135" s="13" t="s">
        <v>70</v>
      </c>
      <c r="B135" s="2"/>
      <c r="C135" s="3" t="s">
        <v>302</v>
      </c>
      <c r="D135" s="4" t="s">
        <v>135</v>
      </c>
      <c r="E135" s="17" t="s">
        <v>730</v>
      </c>
      <c r="F135" s="16" t="s">
        <v>729</v>
      </c>
      <c r="G135" s="5" t="s">
        <v>71</v>
      </c>
      <c r="H135" s="14" t="s">
        <v>731</v>
      </c>
      <c r="I135" s="15">
        <v>18000000</v>
      </c>
      <c r="J135" s="6" t="s">
        <v>732</v>
      </c>
      <c r="K135" s="7">
        <v>41663</v>
      </c>
      <c r="L135" s="43">
        <v>120</v>
      </c>
      <c r="M135" s="8">
        <f>+K135+120</f>
        <v>41783</v>
      </c>
      <c r="N135" s="4" t="s">
        <v>512</v>
      </c>
      <c r="O135" s="5" t="s">
        <v>733</v>
      </c>
      <c r="P135" s="5" t="s">
        <v>734</v>
      </c>
      <c r="Q135" s="5" t="s">
        <v>192</v>
      </c>
      <c r="R135" s="5" t="s">
        <v>215</v>
      </c>
      <c r="S135" s="5"/>
      <c r="T135" s="5" t="s">
        <v>177</v>
      </c>
      <c r="U135" s="5"/>
      <c r="V135" s="5"/>
      <c r="W135" s="5" t="s">
        <v>177</v>
      </c>
      <c r="X135" s="4"/>
      <c r="Y135" s="5"/>
      <c r="Z135" s="4" t="s">
        <v>529</v>
      </c>
      <c r="AA135" s="23"/>
      <c r="AB135" s="23"/>
      <c r="AC135" s="9"/>
    </row>
    <row r="136" spans="1:29" s="1" customFormat="1" ht="60" x14ac:dyDescent="0.25">
      <c r="A136" s="13" t="s">
        <v>29</v>
      </c>
      <c r="B136" s="2"/>
      <c r="C136" s="3" t="s">
        <v>303</v>
      </c>
      <c r="D136" s="4" t="s">
        <v>30</v>
      </c>
      <c r="E136" s="17" t="s">
        <v>461</v>
      </c>
      <c r="F136" s="16">
        <v>79729277</v>
      </c>
      <c r="G136" s="5" t="s">
        <v>32</v>
      </c>
      <c r="H136" s="14" t="s">
        <v>462</v>
      </c>
      <c r="I136" s="15">
        <v>23095205</v>
      </c>
      <c r="J136" s="6" t="s">
        <v>463</v>
      </c>
      <c r="K136" s="7">
        <v>41663</v>
      </c>
      <c r="L136" s="43">
        <v>210</v>
      </c>
      <c r="M136" s="8">
        <f>+K136+210</f>
        <v>41873</v>
      </c>
      <c r="N136" s="4" t="s">
        <v>168</v>
      </c>
      <c r="O136" s="5" t="s">
        <v>169</v>
      </c>
      <c r="P136" s="5" t="s">
        <v>170</v>
      </c>
      <c r="Q136" s="5" t="s">
        <v>151</v>
      </c>
      <c r="R136" s="5" t="s">
        <v>168</v>
      </c>
      <c r="S136" s="5"/>
      <c r="T136" s="5" t="s">
        <v>177</v>
      </c>
      <c r="U136" s="5"/>
      <c r="V136" s="5"/>
      <c r="W136" s="5" t="s">
        <v>153</v>
      </c>
      <c r="X136" s="4"/>
      <c r="Y136" s="5"/>
      <c r="Z136" s="4" t="s">
        <v>198</v>
      </c>
      <c r="AA136" s="23"/>
      <c r="AB136" s="23"/>
      <c r="AC136" s="9"/>
    </row>
    <row r="137" spans="1:29" s="1" customFormat="1" ht="90" x14ac:dyDescent="0.25">
      <c r="A137" s="13" t="s">
        <v>29</v>
      </c>
      <c r="B137" s="2"/>
      <c r="C137" s="3" t="s">
        <v>304</v>
      </c>
      <c r="D137" s="4" t="s">
        <v>30</v>
      </c>
      <c r="E137" s="17" t="s">
        <v>735</v>
      </c>
      <c r="F137" s="16" t="s">
        <v>736</v>
      </c>
      <c r="G137" s="5" t="s">
        <v>71</v>
      </c>
      <c r="H137" s="14" t="s">
        <v>743</v>
      </c>
      <c r="I137" s="15">
        <v>135775200</v>
      </c>
      <c r="J137" s="6" t="s">
        <v>744</v>
      </c>
      <c r="K137" s="7">
        <v>41663</v>
      </c>
      <c r="L137" s="43">
        <f>+M137-K137</f>
        <v>341</v>
      </c>
      <c r="M137" s="8">
        <v>42004</v>
      </c>
      <c r="N137" s="4" t="s">
        <v>249</v>
      </c>
      <c r="O137" s="5" t="s">
        <v>706</v>
      </c>
      <c r="P137" s="5" t="s">
        <v>745</v>
      </c>
      <c r="Q137" s="5" t="s">
        <v>151</v>
      </c>
      <c r="R137" s="5" t="s">
        <v>252</v>
      </c>
      <c r="S137" s="5"/>
      <c r="T137" s="5" t="s">
        <v>153</v>
      </c>
      <c r="U137" s="5"/>
      <c r="V137" s="5"/>
      <c r="W137" s="5" t="s">
        <v>153</v>
      </c>
      <c r="X137" s="4"/>
      <c r="Y137" s="5"/>
      <c r="Z137" s="4" t="s">
        <v>184</v>
      </c>
      <c r="AA137" s="23"/>
      <c r="AB137" s="23"/>
      <c r="AC137" s="9"/>
    </row>
    <row r="138" spans="1:29" s="1" customFormat="1" ht="60" x14ac:dyDescent="0.25">
      <c r="A138" s="13" t="s">
        <v>29</v>
      </c>
      <c r="B138" s="2"/>
      <c r="C138" s="3" t="s">
        <v>305</v>
      </c>
      <c r="D138" s="4" t="s">
        <v>30</v>
      </c>
      <c r="E138" s="17" t="s">
        <v>464</v>
      </c>
      <c r="F138" s="16">
        <v>79975555</v>
      </c>
      <c r="G138" s="5" t="s">
        <v>32</v>
      </c>
      <c r="H138" s="14" t="s">
        <v>462</v>
      </c>
      <c r="I138" s="15">
        <v>23095205</v>
      </c>
      <c r="J138" s="6" t="s">
        <v>465</v>
      </c>
      <c r="K138" s="7">
        <v>41663</v>
      </c>
      <c r="L138" s="43">
        <v>210</v>
      </c>
      <c r="M138" s="8">
        <f>+K138+210</f>
        <v>41873</v>
      </c>
      <c r="N138" s="4" t="s">
        <v>168</v>
      </c>
      <c r="O138" s="5" t="s">
        <v>466</v>
      </c>
      <c r="P138" s="5" t="s">
        <v>170</v>
      </c>
      <c r="Q138" s="5" t="s">
        <v>151</v>
      </c>
      <c r="R138" s="5" t="s">
        <v>168</v>
      </c>
      <c r="S138" s="5"/>
      <c r="T138" s="5" t="s">
        <v>177</v>
      </c>
      <c r="U138" s="5"/>
      <c r="V138" s="5"/>
      <c r="W138" s="5" t="s">
        <v>153</v>
      </c>
      <c r="X138" s="4"/>
      <c r="Y138" s="5"/>
      <c r="Z138" s="4" t="s">
        <v>198</v>
      </c>
      <c r="AA138" s="23"/>
      <c r="AB138" s="23"/>
      <c r="AC138" s="9"/>
    </row>
    <row r="139" spans="1:29" s="1" customFormat="1" ht="63" customHeight="1" x14ac:dyDescent="0.25">
      <c r="A139" s="13" t="s">
        <v>29</v>
      </c>
      <c r="B139" s="2"/>
      <c r="C139" s="3" t="s">
        <v>306</v>
      </c>
      <c r="D139" s="4" t="s">
        <v>30</v>
      </c>
      <c r="E139" s="17" t="s">
        <v>467</v>
      </c>
      <c r="F139" s="16">
        <v>52426708</v>
      </c>
      <c r="G139" s="5" t="s">
        <v>32</v>
      </c>
      <c r="H139" s="14" t="s">
        <v>468</v>
      </c>
      <c r="I139" s="15">
        <v>29241562</v>
      </c>
      <c r="J139" s="6" t="s">
        <v>469</v>
      </c>
      <c r="K139" s="7">
        <v>41663</v>
      </c>
      <c r="L139" s="43">
        <v>210</v>
      </c>
      <c r="M139" s="8">
        <f>+K139+210</f>
        <v>41873</v>
      </c>
      <c r="N139" s="4" t="s">
        <v>189</v>
      </c>
      <c r="O139" s="5" t="s">
        <v>470</v>
      </c>
      <c r="P139" s="5" t="s">
        <v>471</v>
      </c>
      <c r="Q139" s="5" t="s">
        <v>151</v>
      </c>
      <c r="R139" s="5" t="s">
        <v>193</v>
      </c>
      <c r="S139" s="5"/>
      <c r="T139" s="5" t="s">
        <v>177</v>
      </c>
      <c r="U139" s="5"/>
      <c r="V139" s="5"/>
      <c r="W139" s="5" t="s">
        <v>153</v>
      </c>
      <c r="X139" s="4"/>
      <c r="Y139" s="5"/>
      <c r="Z139" s="4" t="s">
        <v>374</v>
      </c>
      <c r="AA139" s="23"/>
      <c r="AB139" s="23"/>
      <c r="AC139" s="9"/>
    </row>
    <row r="140" spans="1:29" s="1" customFormat="1" ht="90" x14ac:dyDescent="0.25">
      <c r="A140" s="13" t="s">
        <v>29</v>
      </c>
      <c r="B140" s="2"/>
      <c r="C140" s="3" t="s">
        <v>307</v>
      </c>
      <c r="D140" s="4" t="s">
        <v>759</v>
      </c>
      <c r="E140" s="17" t="s">
        <v>761</v>
      </c>
      <c r="F140" s="16" t="s">
        <v>760</v>
      </c>
      <c r="G140" s="5" t="s">
        <v>71</v>
      </c>
      <c r="H140" s="14" t="s">
        <v>762</v>
      </c>
      <c r="I140" s="15">
        <v>315000000</v>
      </c>
      <c r="J140" s="6" t="s">
        <v>763</v>
      </c>
      <c r="K140" s="7">
        <v>41663</v>
      </c>
      <c r="L140" s="43">
        <f>+M140-K140</f>
        <v>325</v>
      </c>
      <c r="M140" s="8">
        <v>41988</v>
      </c>
      <c r="N140" s="4" t="s">
        <v>382</v>
      </c>
      <c r="O140" s="5" t="s">
        <v>764</v>
      </c>
      <c r="P140" s="5" t="s">
        <v>751</v>
      </c>
      <c r="Q140" s="5" t="s">
        <v>151</v>
      </c>
      <c r="R140" s="5" t="s">
        <v>386</v>
      </c>
      <c r="S140" s="5"/>
      <c r="T140" s="5" t="s">
        <v>153</v>
      </c>
      <c r="U140" s="5"/>
      <c r="V140" s="5"/>
      <c r="W140" s="5" t="s">
        <v>153</v>
      </c>
      <c r="X140" s="4"/>
      <c r="Y140" s="5"/>
      <c r="Z140" s="4" t="s">
        <v>259</v>
      </c>
      <c r="AA140" s="23"/>
      <c r="AB140" s="23"/>
      <c r="AC140" s="9"/>
    </row>
    <row r="141" spans="1:29" s="1" customFormat="1" ht="75" x14ac:dyDescent="0.25">
      <c r="A141" s="13" t="s">
        <v>29</v>
      </c>
      <c r="B141" s="2"/>
      <c r="C141" s="3" t="s">
        <v>308</v>
      </c>
      <c r="D141" s="4" t="s">
        <v>30</v>
      </c>
      <c r="E141" s="17" t="s">
        <v>472</v>
      </c>
      <c r="F141" s="16">
        <v>79041523</v>
      </c>
      <c r="G141" s="5" t="s">
        <v>32</v>
      </c>
      <c r="H141" s="14" t="s">
        <v>473</v>
      </c>
      <c r="I141" s="15">
        <v>37820293</v>
      </c>
      <c r="J141" s="6" t="s">
        <v>474</v>
      </c>
      <c r="K141" s="7">
        <v>41663</v>
      </c>
      <c r="L141" s="43">
        <v>210</v>
      </c>
      <c r="M141" s="8">
        <f>+K141+210</f>
        <v>41873</v>
      </c>
      <c r="N141" s="4" t="s">
        <v>181</v>
      </c>
      <c r="O141" s="5" t="s">
        <v>475</v>
      </c>
      <c r="P141" s="5" t="s">
        <v>476</v>
      </c>
      <c r="Q141" s="5" t="s">
        <v>151</v>
      </c>
      <c r="R141" s="5" t="s">
        <v>183</v>
      </c>
      <c r="S141" s="5"/>
      <c r="T141" s="5" t="s">
        <v>177</v>
      </c>
      <c r="U141" s="5"/>
      <c r="V141" s="5"/>
      <c r="W141" s="5" t="s">
        <v>153</v>
      </c>
      <c r="X141" s="4"/>
      <c r="Y141" s="5"/>
      <c r="Z141" s="4" t="s">
        <v>198</v>
      </c>
      <c r="AA141" s="23"/>
      <c r="AB141" s="23"/>
      <c r="AC141" s="9"/>
    </row>
    <row r="142" spans="1:29" s="1" customFormat="1" ht="105" x14ac:dyDescent="0.25">
      <c r="A142" s="13" t="s">
        <v>126</v>
      </c>
      <c r="B142" s="2"/>
      <c r="C142" s="3" t="s">
        <v>309</v>
      </c>
      <c r="D142" s="4" t="s">
        <v>765</v>
      </c>
      <c r="E142" s="17" t="s">
        <v>766</v>
      </c>
      <c r="F142" s="16" t="s">
        <v>767</v>
      </c>
      <c r="G142" s="5" t="s">
        <v>71</v>
      </c>
      <c r="H142" s="14" t="s">
        <v>768</v>
      </c>
      <c r="I142" s="15">
        <v>15000000</v>
      </c>
      <c r="J142" s="6" t="s">
        <v>769</v>
      </c>
      <c r="K142" s="7">
        <v>41663</v>
      </c>
      <c r="L142" s="43">
        <f>+M142-K142</f>
        <v>341</v>
      </c>
      <c r="M142" s="8">
        <v>42004</v>
      </c>
      <c r="N142" s="4" t="s">
        <v>189</v>
      </c>
      <c r="O142" s="5" t="s">
        <v>770</v>
      </c>
      <c r="P142" s="5" t="s">
        <v>771</v>
      </c>
      <c r="Q142" s="5" t="s">
        <v>151</v>
      </c>
      <c r="R142" s="5" t="s">
        <v>193</v>
      </c>
      <c r="S142" s="5"/>
      <c r="T142" s="5" t="s">
        <v>177</v>
      </c>
      <c r="U142" s="5"/>
      <c r="V142" s="5"/>
      <c r="W142" s="5" t="s">
        <v>177</v>
      </c>
      <c r="X142" s="4"/>
      <c r="Y142" s="5"/>
      <c r="Z142" s="4" t="s">
        <v>674</v>
      </c>
      <c r="AA142" s="23"/>
      <c r="AB142" s="23"/>
      <c r="AC142" s="9"/>
    </row>
    <row r="143" spans="1:29" s="1" customFormat="1" ht="60" x14ac:dyDescent="0.25">
      <c r="A143" s="13" t="s">
        <v>29</v>
      </c>
      <c r="B143" s="2"/>
      <c r="C143" s="3" t="s">
        <v>310</v>
      </c>
      <c r="D143" s="4" t="s">
        <v>30</v>
      </c>
      <c r="E143" s="17" t="s">
        <v>477</v>
      </c>
      <c r="F143" s="16">
        <v>79513121</v>
      </c>
      <c r="G143" s="5" t="s">
        <v>32</v>
      </c>
      <c r="H143" s="14" t="s">
        <v>478</v>
      </c>
      <c r="I143" s="15">
        <v>29241562</v>
      </c>
      <c r="J143" s="6" t="s">
        <v>479</v>
      </c>
      <c r="K143" s="7">
        <v>41663</v>
      </c>
      <c r="L143" s="43">
        <v>210</v>
      </c>
      <c r="M143" s="8">
        <f>+K143+210</f>
        <v>41873</v>
      </c>
      <c r="N143" s="4" t="s">
        <v>197</v>
      </c>
      <c r="O143" s="5" t="s">
        <v>480</v>
      </c>
      <c r="P143" s="5" t="s">
        <v>392</v>
      </c>
      <c r="Q143" s="5" t="s">
        <v>151</v>
      </c>
      <c r="R143" s="5" t="s">
        <v>197</v>
      </c>
      <c r="S143" s="5"/>
      <c r="T143" s="5" t="s">
        <v>177</v>
      </c>
      <c r="U143" s="5"/>
      <c r="V143" s="5"/>
      <c r="W143" s="5" t="s">
        <v>153</v>
      </c>
      <c r="X143" s="4"/>
      <c r="Y143" s="5"/>
      <c r="Z143" s="4" t="s">
        <v>481</v>
      </c>
      <c r="AA143" s="23"/>
      <c r="AB143" s="23"/>
      <c r="AC143" s="9"/>
    </row>
    <row r="144" spans="1:29" s="1" customFormat="1" ht="60" x14ac:dyDescent="0.25">
      <c r="A144" s="13" t="s">
        <v>29</v>
      </c>
      <c r="B144" s="2"/>
      <c r="C144" s="3" t="s">
        <v>311</v>
      </c>
      <c r="D144" s="4" t="s">
        <v>30</v>
      </c>
      <c r="E144" s="17" t="s">
        <v>482</v>
      </c>
      <c r="F144" s="16">
        <v>80734201</v>
      </c>
      <c r="G144" s="5" t="s">
        <v>32</v>
      </c>
      <c r="H144" s="14" t="s">
        <v>483</v>
      </c>
      <c r="I144" s="15">
        <v>29241562</v>
      </c>
      <c r="J144" s="6" t="s">
        <v>484</v>
      </c>
      <c r="K144" s="7">
        <v>41663</v>
      </c>
      <c r="L144" s="43">
        <v>210</v>
      </c>
      <c r="M144" s="8">
        <f>+K144+210</f>
        <v>41873</v>
      </c>
      <c r="N144" s="4" t="s">
        <v>197</v>
      </c>
      <c r="O144" s="5" t="s">
        <v>480</v>
      </c>
      <c r="P144" s="5" t="s">
        <v>392</v>
      </c>
      <c r="Q144" s="5" t="s">
        <v>151</v>
      </c>
      <c r="R144" s="5" t="s">
        <v>197</v>
      </c>
      <c r="S144" s="5"/>
      <c r="T144" s="5" t="s">
        <v>177</v>
      </c>
      <c r="U144" s="5"/>
      <c r="V144" s="5"/>
      <c r="W144" s="5" t="s">
        <v>153</v>
      </c>
      <c r="X144" s="4"/>
      <c r="Y144" s="5"/>
      <c r="Z144" s="4" t="s">
        <v>374</v>
      </c>
      <c r="AA144" s="23"/>
      <c r="AB144" s="23"/>
      <c r="AC144" s="9"/>
    </row>
    <row r="145" spans="1:29" s="1" customFormat="1" x14ac:dyDescent="0.25">
      <c r="A145" s="13"/>
      <c r="B145" s="2"/>
      <c r="C145" s="3" t="s">
        <v>312</v>
      </c>
      <c r="D145" s="4"/>
      <c r="E145" s="17"/>
      <c r="F145" s="16"/>
      <c r="G145" s="5"/>
      <c r="H145" s="14"/>
      <c r="I145" s="15"/>
      <c r="J145" s="6"/>
      <c r="K145" s="7"/>
      <c r="L145" s="43"/>
      <c r="M145" s="8"/>
      <c r="N145" s="4"/>
      <c r="O145" s="5"/>
      <c r="P145" s="5"/>
      <c r="Q145" s="5"/>
      <c r="R145" s="5"/>
      <c r="S145" s="5"/>
      <c r="T145" s="5"/>
      <c r="U145" s="5"/>
      <c r="V145" s="5"/>
      <c r="W145" s="5"/>
      <c r="X145" s="4"/>
      <c r="Y145" s="5"/>
      <c r="Z145" s="4"/>
      <c r="AA145" s="23"/>
      <c r="AB145" s="23"/>
      <c r="AC145" s="9"/>
    </row>
    <row r="146" spans="1:29" s="1" customFormat="1" ht="45" x14ac:dyDescent="0.25">
      <c r="A146" s="13" t="s">
        <v>70</v>
      </c>
      <c r="B146" s="2"/>
      <c r="C146" s="3" t="s">
        <v>313</v>
      </c>
      <c r="D146" s="4" t="s">
        <v>778</v>
      </c>
      <c r="E146" s="17" t="s">
        <v>773</v>
      </c>
      <c r="F146" s="16" t="s">
        <v>772</v>
      </c>
      <c r="G146" s="5" t="s">
        <v>32</v>
      </c>
      <c r="H146" s="14" t="s">
        <v>774</v>
      </c>
      <c r="I146" s="15">
        <v>8000000</v>
      </c>
      <c r="J146" s="6" t="s">
        <v>775</v>
      </c>
      <c r="K146" s="7">
        <v>41663</v>
      </c>
      <c r="L146" s="43">
        <v>300</v>
      </c>
      <c r="M146" s="8">
        <f>+K146+300</f>
        <v>41963</v>
      </c>
      <c r="N146" s="4" t="s">
        <v>204</v>
      </c>
      <c r="O146" s="5" t="s">
        <v>776</v>
      </c>
      <c r="P146" s="5" t="s">
        <v>777</v>
      </c>
      <c r="Q146" s="5" t="s">
        <v>192</v>
      </c>
      <c r="R146" s="5" t="s">
        <v>207</v>
      </c>
      <c r="S146" s="5"/>
      <c r="T146" s="5" t="s">
        <v>177</v>
      </c>
      <c r="U146" s="5"/>
      <c r="V146" s="5"/>
      <c r="W146" s="5" t="s">
        <v>177</v>
      </c>
      <c r="X146" s="4"/>
      <c r="Y146" s="5"/>
      <c r="Z146" s="4" t="s">
        <v>674</v>
      </c>
      <c r="AA146" s="23"/>
      <c r="AB146" s="23"/>
      <c r="AC146" s="9"/>
    </row>
    <row r="147" spans="1:29" s="1" customFormat="1" ht="90" x14ac:dyDescent="0.25">
      <c r="A147" s="13" t="s">
        <v>70</v>
      </c>
      <c r="B147" s="2"/>
      <c r="C147" s="3" t="s">
        <v>314</v>
      </c>
      <c r="D147" s="4" t="s">
        <v>30</v>
      </c>
      <c r="E147" s="17" t="s">
        <v>779</v>
      </c>
      <c r="F147" s="16" t="s">
        <v>780</v>
      </c>
      <c r="G147" s="5" t="s">
        <v>71</v>
      </c>
      <c r="H147" s="14" t="s">
        <v>781</v>
      </c>
      <c r="I147" s="15">
        <v>2572000</v>
      </c>
      <c r="J147" s="6" t="s">
        <v>782</v>
      </c>
      <c r="K147" s="7">
        <v>41663</v>
      </c>
      <c r="L147" s="43">
        <f>+M147-K147</f>
        <v>341</v>
      </c>
      <c r="M147" s="8">
        <v>42004</v>
      </c>
      <c r="N147" s="4" t="s">
        <v>189</v>
      </c>
      <c r="O147" s="5" t="s">
        <v>632</v>
      </c>
      <c r="P147" s="5" t="s">
        <v>633</v>
      </c>
      <c r="Q147" s="5" t="s">
        <v>192</v>
      </c>
      <c r="R147" s="5" t="s">
        <v>193</v>
      </c>
      <c r="S147" s="5"/>
      <c r="T147" s="5" t="s">
        <v>177</v>
      </c>
      <c r="U147" s="5"/>
      <c r="V147" s="5"/>
      <c r="W147" s="5" t="s">
        <v>177</v>
      </c>
      <c r="X147" s="4"/>
      <c r="Y147" s="5"/>
      <c r="Z147" s="4" t="s">
        <v>529</v>
      </c>
      <c r="AA147" s="23"/>
      <c r="AB147" s="23"/>
      <c r="AC147" s="9"/>
    </row>
    <row r="148" spans="1:29" s="1" customFormat="1" ht="45" x14ac:dyDescent="0.25">
      <c r="A148" s="13" t="s">
        <v>70</v>
      </c>
      <c r="B148" s="2"/>
      <c r="C148" s="3" t="s">
        <v>315</v>
      </c>
      <c r="D148" s="4" t="s">
        <v>30</v>
      </c>
      <c r="E148" s="17" t="s">
        <v>784</v>
      </c>
      <c r="F148" s="16" t="s">
        <v>783</v>
      </c>
      <c r="G148" s="5" t="s">
        <v>71</v>
      </c>
      <c r="H148" s="14" t="s">
        <v>785</v>
      </c>
      <c r="I148" s="15">
        <v>16980000</v>
      </c>
      <c r="J148" s="6" t="s">
        <v>786</v>
      </c>
      <c r="K148" s="7">
        <v>41663</v>
      </c>
      <c r="L148" s="43">
        <f>+M148-K148</f>
        <v>157</v>
      </c>
      <c r="M148" s="8">
        <v>41820</v>
      </c>
      <c r="N148" s="4" t="s">
        <v>189</v>
      </c>
      <c r="O148" s="5" t="s">
        <v>629</v>
      </c>
      <c r="P148" s="5" t="s">
        <v>787</v>
      </c>
      <c r="Q148" s="5" t="s">
        <v>192</v>
      </c>
      <c r="R148" s="5" t="s">
        <v>528</v>
      </c>
      <c r="S148" s="5"/>
      <c r="T148" s="5" t="s">
        <v>177</v>
      </c>
      <c r="U148" s="5"/>
      <c r="V148" s="5"/>
      <c r="W148" s="5" t="s">
        <v>177</v>
      </c>
      <c r="X148" s="4"/>
      <c r="Y148" s="5"/>
      <c r="Z148" s="4" t="s">
        <v>529</v>
      </c>
      <c r="AA148" s="23"/>
      <c r="AB148" s="23"/>
      <c r="AC148" s="9"/>
    </row>
    <row r="149" spans="1:29" s="1" customFormat="1" ht="45" x14ac:dyDescent="0.25">
      <c r="A149" s="13" t="s">
        <v>70</v>
      </c>
      <c r="B149" s="2"/>
      <c r="C149" s="3" t="s">
        <v>316</v>
      </c>
      <c r="D149" s="4" t="s">
        <v>30</v>
      </c>
      <c r="E149" s="17" t="s">
        <v>784</v>
      </c>
      <c r="F149" s="16" t="s">
        <v>783</v>
      </c>
      <c r="G149" s="5" t="s">
        <v>71</v>
      </c>
      <c r="H149" s="14" t="s">
        <v>788</v>
      </c>
      <c r="I149" s="15">
        <v>17850000</v>
      </c>
      <c r="J149" s="6" t="s">
        <v>789</v>
      </c>
      <c r="K149" s="7">
        <v>41663</v>
      </c>
      <c r="L149" s="43">
        <f>+M149-K149</f>
        <v>157</v>
      </c>
      <c r="M149" s="8">
        <v>41820</v>
      </c>
      <c r="N149" s="4" t="s">
        <v>189</v>
      </c>
      <c r="O149" s="5" t="s">
        <v>629</v>
      </c>
      <c r="P149" s="5" t="s">
        <v>787</v>
      </c>
      <c r="Q149" s="5" t="s">
        <v>192</v>
      </c>
      <c r="R149" s="5" t="s">
        <v>528</v>
      </c>
      <c r="S149" s="5"/>
      <c r="T149" s="5" t="s">
        <v>177</v>
      </c>
      <c r="U149" s="5"/>
      <c r="V149" s="5"/>
      <c r="W149" s="5" t="s">
        <v>177</v>
      </c>
      <c r="X149" s="4"/>
      <c r="Y149" s="5"/>
      <c r="Z149" s="4" t="s">
        <v>529</v>
      </c>
      <c r="AA149" s="23"/>
      <c r="AB149" s="23"/>
      <c r="AC149" s="9"/>
    </row>
    <row r="150" spans="1:29" s="1" customFormat="1" ht="90" x14ac:dyDescent="0.25">
      <c r="A150" s="13" t="s">
        <v>70</v>
      </c>
      <c r="B150" s="2"/>
      <c r="C150" s="3" t="s">
        <v>317</v>
      </c>
      <c r="D150" s="4" t="s">
        <v>135</v>
      </c>
      <c r="E150" s="17" t="s">
        <v>792</v>
      </c>
      <c r="F150" s="16" t="s">
        <v>790</v>
      </c>
      <c r="G150" s="5" t="s">
        <v>71</v>
      </c>
      <c r="H150" s="14" t="s">
        <v>791</v>
      </c>
      <c r="I150" s="15">
        <v>18396150</v>
      </c>
      <c r="J150" s="6" t="s">
        <v>793</v>
      </c>
      <c r="K150" s="7">
        <v>41663</v>
      </c>
      <c r="L150" s="43">
        <v>45</v>
      </c>
      <c r="M150" s="8">
        <f>+K150+45</f>
        <v>41708</v>
      </c>
      <c r="N150" s="4" t="s">
        <v>512</v>
      </c>
      <c r="O150" s="5" t="s">
        <v>794</v>
      </c>
      <c r="P150" s="5" t="s">
        <v>795</v>
      </c>
      <c r="Q150" s="5" t="s">
        <v>192</v>
      </c>
      <c r="R150" s="5" t="s">
        <v>215</v>
      </c>
      <c r="S150" s="5"/>
      <c r="T150" s="5" t="s">
        <v>177</v>
      </c>
      <c r="U150" s="5"/>
      <c r="V150" s="5"/>
      <c r="W150" s="5" t="s">
        <v>177</v>
      </c>
      <c r="X150" s="4"/>
      <c r="Y150" s="5"/>
      <c r="Z150" s="4" t="s">
        <v>529</v>
      </c>
      <c r="AA150" s="23"/>
      <c r="AB150" s="23"/>
      <c r="AC150" s="9"/>
    </row>
    <row r="151" spans="1:29" s="1" customFormat="1" ht="77.25" customHeight="1" x14ac:dyDescent="0.25">
      <c r="A151" s="13" t="s">
        <v>70</v>
      </c>
      <c r="B151" s="2"/>
      <c r="C151" s="3" t="s">
        <v>318</v>
      </c>
      <c r="D151" s="4" t="s">
        <v>30</v>
      </c>
      <c r="E151" s="17" t="s">
        <v>797</v>
      </c>
      <c r="F151" s="16" t="s">
        <v>796</v>
      </c>
      <c r="G151" s="5" t="s">
        <v>71</v>
      </c>
      <c r="H151" s="14" t="s">
        <v>798</v>
      </c>
      <c r="I151" s="15">
        <v>8500000</v>
      </c>
      <c r="J151" s="6" t="s">
        <v>799</v>
      </c>
      <c r="K151" s="7">
        <v>41663</v>
      </c>
      <c r="L151" s="43">
        <f t="shared" ref="L151:L157" si="5">+M151-K151</f>
        <v>341</v>
      </c>
      <c r="M151" s="8">
        <v>42004</v>
      </c>
      <c r="N151" s="4" t="s">
        <v>512</v>
      </c>
      <c r="O151" s="5" t="s">
        <v>213</v>
      </c>
      <c r="P151" s="5" t="s">
        <v>586</v>
      </c>
      <c r="Q151" s="5" t="s">
        <v>192</v>
      </c>
      <c r="R151" s="5" t="s">
        <v>215</v>
      </c>
      <c r="S151" s="5"/>
      <c r="T151" s="5" t="s">
        <v>177</v>
      </c>
      <c r="U151" s="5"/>
      <c r="V151" s="5"/>
      <c r="W151" s="5" t="s">
        <v>177</v>
      </c>
      <c r="X151" s="4"/>
      <c r="Y151" s="5"/>
      <c r="Z151" s="4" t="s">
        <v>529</v>
      </c>
      <c r="AA151" s="23"/>
      <c r="AB151" s="23"/>
      <c r="AC151" s="9"/>
    </row>
    <row r="152" spans="1:29" s="1" customFormat="1" ht="45" x14ac:dyDescent="0.25">
      <c r="A152" s="13" t="s">
        <v>70</v>
      </c>
      <c r="B152" s="2"/>
      <c r="C152" s="3" t="s">
        <v>319</v>
      </c>
      <c r="D152" s="4" t="s">
        <v>30</v>
      </c>
      <c r="E152" s="17" t="s">
        <v>784</v>
      </c>
      <c r="F152" s="16" t="s">
        <v>783</v>
      </c>
      <c r="G152" s="5" t="s">
        <v>71</v>
      </c>
      <c r="H152" s="14" t="s">
        <v>800</v>
      </c>
      <c r="I152" s="15">
        <v>17850000</v>
      </c>
      <c r="J152" s="6" t="s">
        <v>801</v>
      </c>
      <c r="K152" s="7">
        <v>41663</v>
      </c>
      <c r="L152" s="43">
        <f t="shared" si="5"/>
        <v>157</v>
      </c>
      <c r="M152" s="8">
        <v>41820</v>
      </c>
      <c r="N152" s="4" t="s">
        <v>189</v>
      </c>
      <c r="O152" s="5" t="s">
        <v>629</v>
      </c>
      <c r="P152" s="5" t="s">
        <v>787</v>
      </c>
      <c r="Q152" s="5" t="s">
        <v>192</v>
      </c>
      <c r="R152" s="5" t="s">
        <v>528</v>
      </c>
      <c r="S152" s="5"/>
      <c r="T152" s="5" t="s">
        <v>177</v>
      </c>
      <c r="U152" s="5"/>
      <c r="V152" s="5"/>
      <c r="W152" s="5" t="s">
        <v>177</v>
      </c>
      <c r="X152" s="4"/>
      <c r="Y152" s="5"/>
      <c r="Z152" s="4" t="s">
        <v>529</v>
      </c>
      <c r="AA152" s="23"/>
      <c r="AB152" s="23"/>
      <c r="AC152" s="9"/>
    </row>
    <row r="153" spans="1:29" s="1" customFormat="1" ht="45" x14ac:dyDescent="0.25">
      <c r="A153" s="13" t="s">
        <v>29</v>
      </c>
      <c r="B153" s="2"/>
      <c r="C153" s="3" t="s">
        <v>320</v>
      </c>
      <c r="D153" s="4" t="s">
        <v>30</v>
      </c>
      <c r="E153" s="17" t="s">
        <v>802</v>
      </c>
      <c r="F153" s="16" t="s">
        <v>803</v>
      </c>
      <c r="G153" s="5" t="s">
        <v>71</v>
      </c>
      <c r="H153" s="14" t="s">
        <v>804</v>
      </c>
      <c r="I153" s="15">
        <v>111768784</v>
      </c>
      <c r="J153" s="6" t="s">
        <v>805</v>
      </c>
      <c r="K153" s="7">
        <v>41663</v>
      </c>
      <c r="L153" s="43">
        <f t="shared" si="5"/>
        <v>341</v>
      </c>
      <c r="M153" s="8">
        <v>42004</v>
      </c>
      <c r="N153" s="4" t="s">
        <v>204</v>
      </c>
      <c r="O153" s="5" t="s">
        <v>806</v>
      </c>
      <c r="P153" s="5" t="s">
        <v>807</v>
      </c>
      <c r="Q153" s="5" t="s">
        <v>151</v>
      </c>
      <c r="R153" s="5" t="s">
        <v>207</v>
      </c>
      <c r="S153" s="5"/>
      <c r="T153" s="5" t="s">
        <v>153</v>
      </c>
      <c r="U153" s="5"/>
      <c r="V153" s="5"/>
      <c r="W153" s="5" t="s">
        <v>153</v>
      </c>
      <c r="X153" s="4"/>
      <c r="Y153" s="5"/>
      <c r="Z153" s="4" t="s">
        <v>422</v>
      </c>
      <c r="AA153" s="23"/>
      <c r="AB153" s="23"/>
      <c r="AC153" s="9"/>
    </row>
    <row r="154" spans="1:29" s="1" customFormat="1" ht="45" x14ac:dyDescent="0.25">
      <c r="A154" s="13" t="s">
        <v>70</v>
      </c>
      <c r="B154" s="2"/>
      <c r="C154" s="3" t="s">
        <v>321</v>
      </c>
      <c r="D154" s="4" t="s">
        <v>30</v>
      </c>
      <c r="E154" s="17" t="s">
        <v>809</v>
      </c>
      <c r="F154" s="16" t="s">
        <v>808</v>
      </c>
      <c r="G154" s="5" t="s">
        <v>71</v>
      </c>
      <c r="H154" s="14" t="s">
        <v>810</v>
      </c>
      <c r="I154" s="15">
        <v>17172700</v>
      </c>
      <c r="J154" s="6" t="s">
        <v>811</v>
      </c>
      <c r="K154" s="7">
        <v>41663</v>
      </c>
      <c r="L154" s="43">
        <f t="shared" si="5"/>
        <v>325</v>
      </c>
      <c r="M154" s="8">
        <v>41988</v>
      </c>
      <c r="N154" s="4" t="s">
        <v>382</v>
      </c>
      <c r="O154" s="5" t="s">
        <v>812</v>
      </c>
      <c r="P154" s="5" t="s">
        <v>813</v>
      </c>
      <c r="Q154" s="5" t="s">
        <v>192</v>
      </c>
      <c r="R154" s="5" t="s">
        <v>386</v>
      </c>
      <c r="S154" s="5"/>
      <c r="T154" s="5" t="s">
        <v>177</v>
      </c>
      <c r="U154" s="5"/>
      <c r="V154" s="5"/>
      <c r="W154" s="5" t="s">
        <v>177</v>
      </c>
      <c r="X154" s="4"/>
      <c r="Y154" s="5"/>
      <c r="Z154" s="4" t="s">
        <v>194</v>
      </c>
      <c r="AA154" s="23"/>
      <c r="AB154" s="23"/>
      <c r="AC154" s="9"/>
    </row>
    <row r="155" spans="1:29" s="1" customFormat="1" ht="45" x14ac:dyDescent="0.25">
      <c r="A155" s="13" t="s">
        <v>29</v>
      </c>
      <c r="B155" s="2"/>
      <c r="C155" s="3" t="s">
        <v>322</v>
      </c>
      <c r="D155" s="4" t="s">
        <v>30</v>
      </c>
      <c r="E155" s="17" t="s">
        <v>814</v>
      </c>
      <c r="F155" s="16" t="s">
        <v>815</v>
      </c>
      <c r="G155" s="5" t="s">
        <v>71</v>
      </c>
      <c r="H155" s="14" t="s">
        <v>816</v>
      </c>
      <c r="I155" s="15">
        <v>74656440</v>
      </c>
      <c r="J155" s="6" t="s">
        <v>817</v>
      </c>
      <c r="K155" s="7">
        <v>41663</v>
      </c>
      <c r="L155" s="43">
        <f t="shared" si="5"/>
        <v>341</v>
      </c>
      <c r="M155" s="8">
        <v>42004</v>
      </c>
      <c r="N155" s="4" t="s">
        <v>204</v>
      </c>
      <c r="O155" s="5" t="s">
        <v>818</v>
      </c>
      <c r="P155" s="5" t="s">
        <v>807</v>
      </c>
      <c r="Q155" s="5" t="s">
        <v>151</v>
      </c>
      <c r="R155" s="5" t="s">
        <v>207</v>
      </c>
      <c r="S155" s="5"/>
      <c r="T155" s="5" t="s">
        <v>153</v>
      </c>
      <c r="U155" s="5"/>
      <c r="V155" s="5"/>
      <c r="W155" s="5" t="s">
        <v>153</v>
      </c>
      <c r="X155" s="4"/>
      <c r="Y155" s="5"/>
      <c r="Z155" s="4" t="s">
        <v>422</v>
      </c>
      <c r="AA155" s="23"/>
      <c r="AB155" s="23"/>
      <c r="AC155" s="9"/>
    </row>
    <row r="156" spans="1:29" s="1" customFormat="1" ht="60" x14ac:dyDescent="0.25">
      <c r="A156" s="13" t="s">
        <v>29</v>
      </c>
      <c r="B156" s="2"/>
      <c r="C156" s="3" t="s">
        <v>323</v>
      </c>
      <c r="D156" s="4" t="s">
        <v>30</v>
      </c>
      <c r="E156" s="17" t="s">
        <v>819</v>
      </c>
      <c r="F156" s="16" t="s">
        <v>820</v>
      </c>
      <c r="G156" s="5" t="s">
        <v>71</v>
      </c>
      <c r="H156" s="14" t="s">
        <v>821</v>
      </c>
      <c r="I156" s="15">
        <v>72406620</v>
      </c>
      <c r="J156" s="6" t="s">
        <v>822</v>
      </c>
      <c r="K156" s="7">
        <v>41663</v>
      </c>
      <c r="L156" s="43">
        <f t="shared" si="5"/>
        <v>341</v>
      </c>
      <c r="M156" s="8">
        <v>42004</v>
      </c>
      <c r="N156" s="4" t="s">
        <v>249</v>
      </c>
      <c r="O156" s="5" t="s">
        <v>823</v>
      </c>
      <c r="P156" s="5" t="s">
        <v>824</v>
      </c>
      <c r="Q156" s="5" t="s">
        <v>151</v>
      </c>
      <c r="R156" s="5" t="s">
        <v>252</v>
      </c>
      <c r="S156" s="5"/>
      <c r="T156" s="5" t="s">
        <v>153</v>
      </c>
      <c r="U156" s="5"/>
      <c r="V156" s="5"/>
      <c r="W156" s="5" t="s">
        <v>153</v>
      </c>
      <c r="X156" s="4"/>
      <c r="Y156" s="5"/>
      <c r="Z156" s="4" t="s">
        <v>422</v>
      </c>
      <c r="AA156" s="23"/>
      <c r="AB156" s="23"/>
      <c r="AC156" s="9"/>
    </row>
    <row r="157" spans="1:29" s="1" customFormat="1" ht="105" x14ac:dyDescent="0.25">
      <c r="A157" s="13" t="s">
        <v>29</v>
      </c>
      <c r="B157" s="2"/>
      <c r="C157" s="3" t="s">
        <v>324</v>
      </c>
      <c r="D157" s="4" t="s">
        <v>30</v>
      </c>
      <c r="E157" s="17" t="s">
        <v>779</v>
      </c>
      <c r="F157" s="16" t="s">
        <v>780</v>
      </c>
      <c r="G157" s="5" t="s">
        <v>71</v>
      </c>
      <c r="H157" s="14" t="s">
        <v>825</v>
      </c>
      <c r="I157" s="15">
        <v>216412780</v>
      </c>
      <c r="J157" s="6" t="s">
        <v>827</v>
      </c>
      <c r="K157" s="7">
        <v>41663</v>
      </c>
      <c r="L157" s="43">
        <f t="shared" si="5"/>
        <v>341</v>
      </c>
      <c r="M157" s="8">
        <v>42004</v>
      </c>
      <c r="N157" s="4" t="s">
        <v>189</v>
      </c>
      <c r="O157" s="5" t="s">
        <v>826</v>
      </c>
      <c r="P157" s="5" t="s">
        <v>828</v>
      </c>
      <c r="Q157" s="5" t="s">
        <v>151</v>
      </c>
      <c r="R157" s="5" t="s">
        <v>193</v>
      </c>
      <c r="S157" s="5"/>
      <c r="T157" s="5" t="s">
        <v>153</v>
      </c>
      <c r="U157" s="5"/>
      <c r="V157" s="5"/>
      <c r="W157" s="5" t="s">
        <v>153</v>
      </c>
      <c r="X157" s="4"/>
      <c r="Y157" s="5"/>
      <c r="Z157" s="4" t="s">
        <v>674</v>
      </c>
      <c r="AA157" s="23"/>
      <c r="AB157" s="23"/>
      <c r="AC157" s="9"/>
    </row>
    <row r="158" spans="1:29" s="1" customFormat="1" ht="45" x14ac:dyDescent="0.25">
      <c r="A158" s="13" t="s">
        <v>29</v>
      </c>
      <c r="B158" s="2"/>
      <c r="C158" s="3" t="s">
        <v>737</v>
      </c>
      <c r="D158" s="4" t="s">
        <v>72</v>
      </c>
      <c r="E158" s="17" t="s">
        <v>829</v>
      </c>
      <c r="F158" s="16" t="s">
        <v>830</v>
      </c>
      <c r="G158" s="5" t="s">
        <v>71</v>
      </c>
      <c r="H158" s="14" t="s">
        <v>196</v>
      </c>
      <c r="I158" s="15">
        <v>0</v>
      </c>
      <c r="J158" s="6"/>
      <c r="K158" s="7">
        <v>41663</v>
      </c>
      <c r="L158" s="43">
        <f t="shared" ref="L158:L164" si="6">+M158-K158</f>
        <v>2533</v>
      </c>
      <c r="M158" s="8">
        <v>44196</v>
      </c>
      <c r="N158" s="4" t="s">
        <v>197</v>
      </c>
      <c r="O158" s="5"/>
      <c r="P158" s="5"/>
      <c r="Q158" s="5" t="s">
        <v>151</v>
      </c>
      <c r="R158" s="5" t="s">
        <v>197</v>
      </c>
      <c r="S158" s="5"/>
      <c r="T158" s="5" t="s">
        <v>153</v>
      </c>
      <c r="U158" s="5"/>
      <c r="V158" s="5"/>
      <c r="W158" s="5" t="s">
        <v>177</v>
      </c>
      <c r="X158" s="4"/>
      <c r="Y158" s="5"/>
      <c r="Z158" s="4" t="s">
        <v>198</v>
      </c>
      <c r="AA158" s="23"/>
      <c r="AB158" s="23"/>
      <c r="AC158" s="9"/>
    </row>
    <row r="159" spans="1:29" s="1" customFormat="1" ht="60" x14ac:dyDescent="0.25">
      <c r="A159" s="13" t="s">
        <v>29</v>
      </c>
      <c r="B159" s="2"/>
      <c r="C159" s="3" t="s">
        <v>738</v>
      </c>
      <c r="D159" s="4" t="s">
        <v>72</v>
      </c>
      <c r="E159" s="17" t="s">
        <v>831</v>
      </c>
      <c r="F159" s="16" t="s">
        <v>832</v>
      </c>
      <c r="G159" s="4" t="s">
        <v>71</v>
      </c>
      <c r="H159" s="14" t="s">
        <v>196</v>
      </c>
      <c r="I159" s="15">
        <v>0</v>
      </c>
      <c r="J159" s="6"/>
      <c r="K159" s="7">
        <v>41663</v>
      </c>
      <c r="L159" s="43">
        <f t="shared" si="6"/>
        <v>2533</v>
      </c>
      <c r="M159" s="8">
        <v>44196</v>
      </c>
      <c r="N159" s="4" t="s">
        <v>197</v>
      </c>
      <c r="O159" s="5"/>
      <c r="P159" s="5"/>
      <c r="Q159" s="5" t="s">
        <v>151</v>
      </c>
      <c r="R159" s="5" t="s">
        <v>197</v>
      </c>
      <c r="S159" s="5"/>
      <c r="T159" s="5" t="s">
        <v>153</v>
      </c>
      <c r="U159" s="5"/>
      <c r="V159" s="5"/>
      <c r="W159" s="5" t="s">
        <v>177</v>
      </c>
      <c r="X159" s="4"/>
      <c r="Y159" s="5"/>
      <c r="Z159" s="4" t="s">
        <v>198</v>
      </c>
      <c r="AA159" s="23"/>
      <c r="AB159" s="23"/>
      <c r="AC159" s="9"/>
    </row>
    <row r="160" spans="1:29" s="1" customFormat="1" ht="45" x14ac:dyDescent="0.25">
      <c r="A160" s="13" t="s">
        <v>29</v>
      </c>
      <c r="B160" s="2"/>
      <c r="C160" s="3" t="s">
        <v>739</v>
      </c>
      <c r="D160" s="4" t="s">
        <v>72</v>
      </c>
      <c r="E160" s="17" t="s">
        <v>833</v>
      </c>
      <c r="F160" s="16" t="s">
        <v>834</v>
      </c>
      <c r="G160" s="4" t="s">
        <v>71</v>
      </c>
      <c r="H160" s="14" t="s">
        <v>196</v>
      </c>
      <c r="I160" s="15">
        <v>0</v>
      </c>
      <c r="J160" s="6"/>
      <c r="K160" s="7">
        <v>41663</v>
      </c>
      <c r="L160" s="43">
        <f t="shared" si="6"/>
        <v>2533</v>
      </c>
      <c r="M160" s="8">
        <v>44196</v>
      </c>
      <c r="N160" s="4" t="s">
        <v>197</v>
      </c>
      <c r="O160" s="5"/>
      <c r="P160" s="5"/>
      <c r="Q160" s="5" t="s">
        <v>151</v>
      </c>
      <c r="R160" s="5" t="s">
        <v>197</v>
      </c>
      <c r="S160" s="5"/>
      <c r="T160" s="5" t="s">
        <v>153</v>
      </c>
      <c r="U160" s="5"/>
      <c r="V160" s="5"/>
      <c r="W160" s="5" t="s">
        <v>177</v>
      </c>
      <c r="X160" s="4"/>
      <c r="Y160" s="5"/>
      <c r="Z160" s="4" t="s">
        <v>198</v>
      </c>
      <c r="AA160" s="23"/>
      <c r="AB160" s="23"/>
      <c r="AC160" s="9"/>
    </row>
    <row r="161" spans="1:29" s="1" customFormat="1" ht="53.25" customHeight="1" x14ac:dyDescent="0.25">
      <c r="A161" s="13" t="s">
        <v>29</v>
      </c>
      <c r="B161" s="2"/>
      <c r="C161" s="3" t="s">
        <v>740</v>
      </c>
      <c r="D161" s="4" t="s">
        <v>72</v>
      </c>
      <c r="E161" s="17" t="s">
        <v>835</v>
      </c>
      <c r="F161" s="16" t="s">
        <v>836</v>
      </c>
      <c r="G161" s="4" t="s">
        <v>71</v>
      </c>
      <c r="H161" s="14" t="s">
        <v>196</v>
      </c>
      <c r="I161" s="15">
        <v>0</v>
      </c>
      <c r="J161" s="6"/>
      <c r="K161" s="7">
        <v>41663</v>
      </c>
      <c r="L161" s="43">
        <f t="shared" si="6"/>
        <v>2533</v>
      </c>
      <c r="M161" s="8">
        <v>44196</v>
      </c>
      <c r="N161" s="4" t="s">
        <v>197</v>
      </c>
      <c r="O161" s="5"/>
      <c r="P161" s="5"/>
      <c r="Q161" s="5" t="s">
        <v>151</v>
      </c>
      <c r="R161" s="5" t="s">
        <v>197</v>
      </c>
      <c r="S161" s="5"/>
      <c r="T161" s="5" t="s">
        <v>153</v>
      </c>
      <c r="U161" s="5"/>
      <c r="V161" s="5"/>
      <c r="W161" s="5" t="s">
        <v>177</v>
      </c>
      <c r="X161" s="4"/>
      <c r="Y161" s="5"/>
      <c r="Z161" s="4" t="s">
        <v>198</v>
      </c>
      <c r="AA161" s="23"/>
      <c r="AB161" s="23"/>
      <c r="AC161" s="9"/>
    </row>
    <row r="162" spans="1:29" s="1" customFormat="1" ht="82.5" customHeight="1" x14ac:dyDescent="0.25">
      <c r="A162" s="13" t="s">
        <v>29</v>
      </c>
      <c r="B162" s="2"/>
      <c r="C162" s="3" t="s">
        <v>741</v>
      </c>
      <c r="D162" s="4" t="s">
        <v>72</v>
      </c>
      <c r="E162" s="17" t="s">
        <v>837</v>
      </c>
      <c r="F162" s="16" t="s">
        <v>838</v>
      </c>
      <c r="G162" s="4" t="s">
        <v>71</v>
      </c>
      <c r="H162" s="14" t="s">
        <v>196</v>
      </c>
      <c r="I162" s="15">
        <v>0</v>
      </c>
      <c r="J162" s="6"/>
      <c r="K162" s="7">
        <v>41663</v>
      </c>
      <c r="L162" s="43">
        <f t="shared" si="6"/>
        <v>2533</v>
      </c>
      <c r="M162" s="8">
        <v>44196</v>
      </c>
      <c r="N162" s="4" t="s">
        <v>197</v>
      </c>
      <c r="O162" s="5"/>
      <c r="P162" s="5"/>
      <c r="Q162" s="5" t="s">
        <v>151</v>
      </c>
      <c r="R162" s="5" t="s">
        <v>197</v>
      </c>
      <c r="S162" s="5"/>
      <c r="T162" s="5" t="s">
        <v>153</v>
      </c>
      <c r="U162" s="5"/>
      <c r="V162" s="5"/>
      <c r="W162" s="5" t="s">
        <v>177</v>
      </c>
      <c r="X162" s="4"/>
      <c r="Y162" s="5"/>
      <c r="Z162" s="4" t="s">
        <v>198</v>
      </c>
      <c r="AA162" s="23"/>
      <c r="AB162" s="23"/>
      <c r="AC162" s="9"/>
    </row>
    <row r="163" spans="1:29" s="1" customFormat="1" ht="57.75" customHeight="1" x14ac:dyDescent="0.25">
      <c r="A163" s="13" t="s">
        <v>29</v>
      </c>
      <c r="B163" s="2"/>
      <c r="C163" s="3" t="s">
        <v>742</v>
      </c>
      <c r="D163" s="4" t="s">
        <v>72</v>
      </c>
      <c r="E163" s="17" t="s">
        <v>839</v>
      </c>
      <c r="F163" s="16" t="s">
        <v>840</v>
      </c>
      <c r="G163" s="4" t="s">
        <v>71</v>
      </c>
      <c r="H163" s="14" t="s">
        <v>196</v>
      </c>
      <c r="I163" s="15">
        <v>0</v>
      </c>
      <c r="J163" s="6"/>
      <c r="K163" s="7">
        <v>41663</v>
      </c>
      <c r="L163" s="43">
        <f t="shared" si="6"/>
        <v>2533</v>
      </c>
      <c r="M163" s="8">
        <v>44196</v>
      </c>
      <c r="N163" s="4" t="s">
        <v>197</v>
      </c>
      <c r="O163" s="5"/>
      <c r="P163" s="5"/>
      <c r="Q163" s="5" t="s">
        <v>151</v>
      </c>
      <c r="R163" s="5" t="s">
        <v>197</v>
      </c>
      <c r="S163" s="5"/>
      <c r="T163" s="5" t="s">
        <v>153</v>
      </c>
      <c r="U163" s="5"/>
      <c r="V163" s="5"/>
      <c r="W163" s="5" t="s">
        <v>177</v>
      </c>
      <c r="X163" s="4"/>
      <c r="Y163" s="5"/>
      <c r="Z163" s="4" t="s">
        <v>198</v>
      </c>
      <c r="AA163" s="23"/>
      <c r="AB163" s="23"/>
      <c r="AC163" s="9"/>
    </row>
    <row r="164" spans="1:29" s="1" customFormat="1" ht="53.25" customHeight="1" x14ac:dyDescent="0.25">
      <c r="A164" s="13" t="s">
        <v>29</v>
      </c>
      <c r="B164" s="2"/>
      <c r="C164" s="3" t="s">
        <v>858</v>
      </c>
      <c r="D164" s="4" t="s">
        <v>72</v>
      </c>
      <c r="E164" s="17" t="s">
        <v>859</v>
      </c>
      <c r="F164" s="16" t="s">
        <v>860</v>
      </c>
      <c r="G164" s="4" t="s">
        <v>71</v>
      </c>
      <c r="H164" s="14" t="s">
        <v>196</v>
      </c>
      <c r="I164" s="15">
        <v>0</v>
      </c>
      <c r="J164" s="6"/>
      <c r="K164" s="7">
        <v>41663</v>
      </c>
      <c r="L164" s="43">
        <f t="shared" si="6"/>
        <v>2533</v>
      </c>
      <c r="M164" s="8">
        <v>44196</v>
      </c>
      <c r="N164" s="4" t="s">
        <v>197</v>
      </c>
      <c r="O164" s="5"/>
      <c r="P164" s="5"/>
      <c r="Q164" s="5" t="s">
        <v>151</v>
      </c>
      <c r="R164" s="5" t="s">
        <v>197</v>
      </c>
      <c r="S164" s="5"/>
      <c r="T164" s="5" t="s">
        <v>153</v>
      </c>
      <c r="U164" s="5"/>
      <c r="V164" s="5"/>
      <c r="W164" s="5" t="s">
        <v>177</v>
      </c>
      <c r="X164" s="4"/>
      <c r="Y164" s="5"/>
      <c r="Z164" s="4" t="s">
        <v>198</v>
      </c>
      <c r="AA164" s="23"/>
      <c r="AB164" s="23"/>
      <c r="AC164" s="9"/>
    </row>
    <row r="165" spans="1:29" s="1" customFormat="1" ht="87" customHeight="1" x14ac:dyDescent="0.25">
      <c r="A165" s="13" t="s">
        <v>29</v>
      </c>
      <c r="B165" s="2"/>
      <c r="C165" s="3" t="s">
        <v>861</v>
      </c>
      <c r="D165" s="4" t="s">
        <v>72</v>
      </c>
      <c r="E165" s="17" t="s">
        <v>862</v>
      </c>
      <c r="F165" s="16" t="s">
        <v>863</v>
      </c>
      <c r="G165" s="4" t="s">
        <v>71</v>
      </c>
      <c r="H165" s="14" t="s">
        <v>196</v>
      </c>
      <c r="I165" s="15">
        <v>0</v>
      </c>
      <c r="J165" s="6"/>
      <c r="K165" s="7">
        <v>41663</v>
      </c>
      <c r="L165" s="43">
        <f t="shared" ref="L165" si="7">+M165-K165</f>
        <v>2533</v>
      </c>
      <c r="M165" s="8">
        <v>44196</v>
      </c>
      <c r="N165" s="4" t="s">
        <v>197</v>
      </c>
      <c r="O165" s="5"/>
      <c r="P165" s="5"/>
      <c r="Q165" s="5" t="s">
        <v>151</v>
      </c>
      <c r="R165" s="5" t="s">
        <v>197</v>
      </c>
      <c r="S165" s="5"/>
      <c r="T165" s="5" t="s">
        <v>153</v>
      </c>
      <c r="U165" s="5"/>
      <c r="V165" s="5"/>
      <c r="W165" s="5" t="s">
        <v>177</v>
      </c>
      <c r="X165" s="4"/>
      <c r="Y165" s="5"/>
      <c r="Z165" s="4" t="s">
        <v>198</v>
      </c>
      <c r="AA165" s="23"/>
      <c r="AB165" s="23"/>
      <c r="AC165" s="9"/>
    </row>
    <row r="166" spans="1:29" ht="81.75" customHeight="1" x14ac:dyDescent="0.25">
      <c r="A166" s="45" t="s">
        <v>126</v>
      </c>
      <c r="B166" s="10" t="s">
        <v>865</v>
      </c>
      <c r="C166" s="46" t="s">
        <v>864</v>
      </c>
      <c r="D166" s="9" t="s">
        <v>241</v>
      </c>
      <c r="E166" s="17" t="s">
        <v>866</v>
      </c>
      <c r="F166" s="53" t="s">
        <v>867</v>
      </c>
      <c r="G166" s="4" t="s">
        <v>71</v>
      </c>
      <c r="H166" s="47" t="s">
        <v>869</v>
      </c>
      <c r="I166" s="48">
        <v>0</v>
      </c>
      <c r="J166" s="49"/>
      <c r="K166" s="50">
        <v>41647</v>
      </c>
      <c r="L166" s="51"/>
      <c r="M166" s="52"/>
      <c r="N166" s="4" t="s">
        <v>197</v>
      </c>
      <c r="O166" s="4"/>
      <c r="P166" s="4"/>
      <c r="Q166" s="5" t="s">
        <v>151</v>
      </c>
      <c r="R166" s="5" t="s">
        <v>197</v>
      </c>
      <c r="S166" s="4"/>
      <c r="T166" s="5" t="s">
        <v>153</v>
      </c>
      <c r="U166" s="5"/>
      <c r="V166" s="5"/>
      <c r="W166" s="5" t="s">
        <v>177</v>
      </c>
      <c r="X166" s="4"/>
      <c r="Y166" s="4"/>
      <c r="Z166" s="4" t="s">
        <v>387</v>
      </c>
      <c r="AA166" s="23"/>
      <c r="AB166" s="23"/>
      <c r="AC166" s="4"/>
    </row>
    <row r="167" spans="1:29" ht="81.75" customHeight="1" x14ac:dyDescent="0.25">
      <c r="A167" s="45" t="s">
        <v>126</v>
      </c>
      <c r="B167" s="10" t="s">
        <v>865</v>
      </c>
      <c r="C167" s="46" t="s">
        <v>868</v>
      </c>
      <c r="D167" s="9" t="s">
        <v>241</v>
      </c>
      <c r="E167" s="17" t="s">
        <v>870</v>
      </c>
      <c r="F167" s="53" t="s">
        <v>871</v>
      </c>
      <c r="G167" s="4" t="s">
        <v>71</v>
      </c>
      <c r="H167" s="47" t="s">
        <v>872</v>
      </c>
      <c r="I167" s="48">
        <v>0</v>
      </c>
      <c r="J167" s="49"/>
      <c r="K167" s="50">
        <v>41659</v>
      </c>
      <c r="L167" s="51"/>
      <c r="M167" s="52"/>
      <c r="N167" s="4" t="s">
        <v>197</v>
      </c>
      <c r="O167" s="4"/>
      <c r="P167" s="4"/>
      <c r="Q167" s="5" t="s">
        <v>151</v>
      </c>
      <c r="R167" s="5" t="s">
        <v>197</v>
      </c>
      <c r="S167" s="4"/>
      <c r="T167" s="5" t="s">
        <v>153</v>
      </c>
      <c r="U167" s="5"/>
      <c r="V167" s="5"/>
      <c r="W167" s="5" t="s">
        <v>177</v>
      </c>
      <c r="X167" s="4"/>
      <c r="Y167" s="4"/>
      <c r="Z167" s="4" t="s">
        <v>495</v>
      </c>
      <c r="AA167" s="23"/>
      <c r="AB167" s="23"/>
      <c r="AC167" s="4"/>
    </row>
    <row r="168" spans="1:29" ht="74.25" customHeight="1" x14ac:dyDescent="0.25">
      <c r="A168" s="45" t="s">
        <v>126</v>
      </c>
      <c r="B168" s="10" t="s">
        <v>865</v>
      </c>
      <c r="C168" s="46" t="s">
        <v>873</v>
      </c>
      <c r="D168" s="4" t="s">
        <v>146</v>
      </c>
      <c r="E168" s="17" t="s">
        <v>876</v>
      </c>
      <c r="F168" s="53" t="s">
        <v>875</v>
      </c>
      <c r="G168" s="4" t="s">
        <v>71</v>
      </c>
      <c r="H168" s="47" t="s">
        <v>874</v>
      </c>
      <c r="I168" s="48">
        <v>0</v>
      </c>
      <c r="J168" s="49"/>
      <c r="K168" s="50">
        <v>41660</v>
      </c>
      <c r="L168" s="51"/>
      <c r="M168" s="52"/>
      <c r="N168" s="4" t="s">
        <v>168</v>
      </c>
      <c r="O168" s="4"/>
      <c r="P168" s="4"/>
      <c r="Q168" s="5" t="s">
        <v>151</v>
      </c>
      <c r="R168" s="4" t="s">
        <v>168</v>
      </c>
      <c r="S168" s="4"/>
      <c r="T168" s="5" t="s">
        <v>153</v>
      </c>
      <c r="U168" s="5"/>
      <c r="V168" s="5"/>
      <c r="W168" s="5" t="s">
        <v>177</v>
      </c>
      <c r="X168" s="4"/>
      <c r="Y168" s="4"/>
      <c r="Z168" s="4" t="s">
        <v>711</v>
      </c>
      <c r="AA168" s="23"/>
      <c r="AB168" s="23"/>
      <c r="AC168" s="4"/>
    </row>
    <row r="169" spans="1:29" ht="71.25" customHeight="1" x14ac:dyDescent="0.25">
      <c r="A169" s="45" t="s">
        <v>126</v>
      </c>
      <c r="B169" s="10" t="s">
        <v>865</v>
      </c>
      <c r="C169" s="46" t="s">
        <v>877</v>
      </c>
      <c r="D169" s="4" t="s">
        <v>146</v>
      </c>
      <c r="E169" s="17" t="s">
        <v>876</v>
      </c>
      <c r="F169" s="53" t="s">
        <v>875</v>
      </c>
      <c r="G169" s="4" t="s">
        <v>71</v>
      </c>
      <c r="H169" s="47" t="s">
        <v>878</v>
      </c>
      <c r="I169" s="48">
        <v>0</v>
      </c>
      <c r="J169" s="49"/>
      <c r="K169" s="50">
        <v>41660</v>
      </c>
      <c r="L169" s="51"/>
      <c r="M169" s="52"/>
      <c r="N169" s="4" t="s">
        <v>168</v>
      </c>
      <c r="O169" s="4"/>
      <c r="P169" s="4"/>
      <c r="Q169" s="5" t="s">
        <v>151</v>
      </c>
      <c r="R169" s="4" t="s">
        <v>168</v>
      </c>
      <c r="S169" s="4"/>
      <c r="T169" s="5" t="s">
        <v>153</v>
      </c>
      <c r="U169" s="5"/>
      <c r="V169" s="5"/>
      <c r="W169" s="5" t="s">
        <v>177</v>
      </c>
      <c r="X169" s="4"/>
      <c r="Y169" s="4"/>
      <c r="Z169" s="4" t="s">
        <v>711</v>
      </c>
      <c r="AA169" s="23"/>
      <c r="AB169" s="23"/>
      <c r="AC169" s="4"/>
    </row>
    <row r="170" spans="1:29" ht="73.5" customHeight="1" x14ac:dyDescent="0.25">
      <c r="A170" s="45" t="s">
        <v>126</v>
      </c>
      <c r="B170" s="10" t="s">
        <v>865</v>
      </c>
      <c r="C170" s="46" t="s">
        <v>879</v>
      </c>
      <c r="D170" s="4" t="s">
        <v>146</v>
      </c>
      <c r="E170" s="17" t="s">
        <v>882</v>
      </c>
      <c r="F170" s="53" t="s">
        <v>881</v>
      </c>
      <c r="G170" s="4" t="s">
        <v>71</v>
      </c>
      <c r="H170" s="47" t="s">
        <v>880</v>
      </c>
      <c r="I170" s="48">
        <v>0</v>
      </c>
      <c r="J170" s="49"/>
      <c r="K170" s="50">
        <v>41660</v>
      </c>
      <c r="L170" s="51"/>
      <c r="M170" s="52"/>
      <c r="N170" s="4" t="s">
        <v>168</v>
      </c>
      <c r="O170" s="4"/>
      <c r="P170" s="4"/>
      <c r="Q170" s="5" t="s">
        <v>151</v>
      </c>
      <c r="R170" s="4" t="s">
        <v>168</v>
      </c>
      <c r="S170" s="4"/>
      <c r="T170" s="5" t="s">
        <v>153</v>
      </c>
      <c r="U170" s="5"/>
      <c r="V170" s="5"/>
      <c r="W170" s="5" t="s">
        <v>177</v>
      </c>
      <c r="X170" s="4"/>
      <c r="Y170" s="4"/>
      <c r="Z170" s="4" t="s">
        <v>711</v>
      </c>
      <c r="AA170" s="23"/>
      <c r="AB170" s="23"/>
      <c r="AC170" s="4"/>
    </row>
    <row r="171" spans="1:29" ht="63.75" customHeight="1" x14ac:dyDescent="0.25">
      <c r="A171" s="45" t="s">
        <v>126</v>
      </c>
      <c r="B171" s="10" t="s">
        <v>865</v>
      </c>
      <c r="C171" s="46" t="s">
        <v>883</v>
      </c>
      <c r="D171" s="9" t="s">
        <v>241</v>
      </c>
      <c r="E171" s="17" t="s">
        <v>885</v>
      </c>
      <c r="F171" s="53" t="s">
        <v>886</v>
      </c>
      <c r="G171" s="4" t="s">
        <v>71</v>
      </c>
      <c r="H171" s="47" t="s">
        <v>884</v>
      </c>
      <c r="I171" s="48">
        <v>0</v>
      </c>
      <c r="J171" s="49"/>
      <c r="K171" s="50">
        <v>41660</v>
      </c>
      <c r="L171" s="51"/>
      <c r="M171" s="52"/>
      <c r="N171" s="4" t="s">
        <v>197</v>
      </c>
      <c r="O171" s="4"/>
      <c r="P171" s="4"/>
      <c r="Q171" s="5" t="s">
        <v>151</v>
      </c>
      <c r="R171" s="4" t="s">
        <v>197</v>
      </c>
      <c r="S171" s="4"/>
      <c r="T171" s="5" t="s">
        <v>153</v>
      </c>
      <c r="U171" s="5"/>
      <c r="V171" s="5"/>
      <c r="W171" s="5" t="s">
        <v>177</v>
      </c>
      <c r="X171" s="4"/>
      <c r="Y171" s="4"/>
      <c r="Z171" s="4" t="s">
        <v>194</v>
      </c>
      <c r="AA171" s="23"/>
      <c r="AB171" s="23"/>
      <c r="AC171" s="4"/>
    </row>
    <row r="172" spans="1:29" ht="56.25" customHeight="1" x14ac:dyDescent="0.25">
      <c r="A172" s="45" t="s">
        <v>126</v>
      </c>
      <c r="B172" s="10" t="s">
        <v>888</v>
      </c>
      <c r="C172" s="46" t="s">
        <v>887</v>
      </c>
      <c r="D172" s="4" t="s">
        <v>146</v>
      </c>
      <c r="E172" s="17" t="s">
        <v>726</v>
      </c>
      <c r="F172" s="53" t="s">
        <v>727</v>
      </c>
      <c r="G172" s="4" t="s">
        <v>71</v>
      </c>
      <c r="H172" s="47" t="s">
        <v>889</v>
      </c>
      <c r="I172" s="48">
        <v>17928000000</v>
      </c>
      <c r="J172" s="49"/>
      <c r="K172" s="50">
        <v>41663</v>
      </c>
      <c r="L172" s="51"/>
      <c r="M172" s="52"/>
      <c r="N172" s="4" t="s">
        <v>168</v>
      </c>
      <c r="O172" s="4"/>
      <c r="P172" s="4"/>
      <c r="Q172" s="5" t="s">
        <v>151</v>
      </c>
      <c r="R172" s="4" t="s">
        <v>168</v>
      </c>
      <c r="S172" s="4"/>
      <c r="T172" s="5" t="s">
        <v>153</v>
      </c>
      <c r="U172" s="5"/>
      <c r="V172" s="5"/>
      <c r="W172" s="5" t="s">
        <v>177</v>
      </c>
      <c r="X172" s="4"/>
      <c r="Y172" s="4"/>
      <c r="Z172" s="4" t="s">
        <v>711</v>
      </c>
      <c r="AA172" s="23"/>
      <c r="AB172" s="23"/>
      <c r="AC172" s="4"/>
    </row>
    <row r="173" spans="1:29" ht="66.75" customHeight="1" x14ac:dyDescent="0.25">
      <c r="A173" s="45" t="s">
        <v>126</v>
      </c>
      <c r="B173" s="10" t="s">
        <v>865</v>
      </c>
      <c r="C173" s="46" t="s">
        <v>890</v>
      </c>
      <c r="D173" s="4" t="s">
        <v>146</v>
      </c>
      <c r="E173" s="17" t="s">
        <v>726</v>
      </c>
      <c r="F173" s="53" t="s">
        <v>727</v>
      </c>
      <c r="G173" s="4" t="s">
        <v>71</v>
      </c>
      <c r="H173" s="47" t="s">
        <v>891</v>
      </c>
      <c r="I173" s="48">
        <v>0</v>
      </c>
      <c r="J173" s="49"/>
      <c r="K173" s="50">
        <v>41663</v>
      </c>
      <c r="L173" s="51"/>
      <c r="M173" s="52"/>
      <c r="N173" s="4" t="s">
        <v>168</v>
      </c>
      <c r="O173" s="4"/>
      <c r="P173" s="4"/>
      <c r="Q173" s="5" t="s">
        <v>151</v>
      </c>
      <c r="R173" s="4" t="s">
        <v>168</v>
      </c>
      <c r="S173" s="4"/>
      <c r="T173" s="5" t="s">
        <v>153</v>
      </c>
      <c r="U173" s="5"/>
      <c r="V173" s="5"/>
      <c r="W173" s="5" t="s">
        <v>177</v>
      </c>
      <c r="X173" s="4"/>
      <c r="Y173" s="4"/>
      <c r="Z173" s="4" t="s">
        <v>711</v>
      </c>
      <c r="AA173" s="23"/>
      <c r="AB173" s="23"/>
      <c r="AC173" s="4"/>
    </row>
    <row r="174" spans="1:29" s="1" customFormat="1" ht="53.25" customHeight="1" x14ac:dyDescent="0.25">
      <c r="A174" s="13" t="s">
        <v>29</v>
      </c>
      <c r="B174" s="2"/>
      <c r="C174" s="3" t="s">
        <v>892</v>
      </c>
      <c r="D174" s="4" t="s">
        <v>72</v>
      </c>
      <c r="E174" s="17" t="s">
        <v>893</v>
      </c>
      <c r="F174" s="16" t="s">
        <v>894</v>
      </c>
      <c r="G174" s="4" t="s">
        <v>71</v>
      </c>
      <c r="H174" s="14" t="s">
        <v>196</v>
      </c>
      <c r="I174" s="48">
        <v>0</v>
      </c>
      <c r="J174" s="6"/>
      <c r="K174" s="50">
        <v>41663</v>
      </c>
      <c r="L174" s="43">
        <f t="shared" ref="L174" si="8">+M174-K174</f>
        <v>2533</v>
      </c>
      <c r="M174" s="8">
        <v>44196</v>
      </c>
      <c r="N174" s="4" t="s">
        <v>197</v>
      </c>
      <c r="O174" s="5"/>
      <c r="P174" s="5"/>
      <c r="Q174" s="5" t="s">
        <v>151</v>
      </c>
      <c r="R174" s="5" t="s">
        <v>197</v>
      </c>
      <c r="S174" s="5"/>
      <c r="T174" s="5" t="s">
        <v>153</v>
      </c>
      <c r="U174" s="5"/>
      <c r="V174" s="5"/>
      <c r="W174" s="5" t="s">
        <v>177</v>
      </c>
      <c r="X174" s="4"/>
      <c r="Y174" s="5"/>
      <c r="Z174" s="4" t="s">
        <v>198</v>
      </c>
      <c r="AA174" s="23"/>
      <c r="AB174" s="23"/>
      <c r="AC174" s="9"/>
    </row>
    <row r="175" spans="1:29" s="1" customFormat="1" ht="66.75" customHeight="1" x14ac:dyDescent="0.25">
      <c r="A175" s="13" t="s">
        <v>895</v>
      </c>
      <c r="B175" s="2"/>
      <c r="C175" s="3" t="s">
        <v>896</v>
      </c>
      <c r="D175" s="4" t="s">
        <v>693</v>
      </c>
      <c r="E175" s="17" t="s">
        <v>897</v>
      </c>
      <c r="F175" s="16" t="s">
        <v>898</v>
      </c>
      <c r="G175" s="4" t="s">
        <v>71</v>
      </c>
      <c r="H175" s="14" t="s">
        <v>899</v>
      </c>
      <c r="I175" s="15">
        <v>0</v>
      </c>
      <c r="J175" s="6"/>
      <c r="K175" s="50">
        <v>41663</v>
      </c>
      <c r="L175" s="43">
        <v>365</v>
      </c>
      <c r="M175" s="8">
        <f>+K175+365</f>
        <v>42028</v>
      </c>
      <c r="N175" s="4" t="s">
        <v>405</v>
      </c>
      <c r="O175" s="5"/>
      <c r="P175" s="5"/>
      <c r="Q175" s="5" t="s">
        <v>151</v>
      </c>
      <c r="R175" s="5" t="s">
        <v>435</v>
      </c>
      <c r="S175" s="5"/>
      <c r="T175" s="5" t="s">
        <v>177</v>
      </c>
      <c r="U175" s="5"/>
      <c r="V175" s="5"/>
      <c r="W175" s="5" t="s">
        <v>177</v>
      </c>
      <c r="X175" s="4"/>
      <c r="Y175" s="5"/>
      <c r="Z175" s="4" t="s">
        <v>194</v>
      </c>
      <c r="AA175" s="23"/>
      <c r="AB175" s="23"/>
      <c r="AC175" s="9"/>
    </row>
    <row r="176" spans="1:29" s="1" customFormat="1" ht="53.25" customHeight="1" x14ac:dyDescent="0.25">
      <c r="A176" s="13" t="s">
        <v>29</v>
      </c>
      <c r="B176" s="2"/>
      <c r="C176" s="3" t="s">
        <v>900</v>
      </c>
      <c r="D176" s="4" t="s">
        <v>72</v>
      </c>
      <c r="E176" s="17" t="s">
        <v>905</v>
      </c>
      <c r="F176" s="16" t="s">
        <v>906</v>
      </c>
      <c r="G176" s="4" t="s">
        <v>71</v>
      </c>
      <c r="H176" s="14" t="s">
        <v>196</v>
      </c>
      <c r="I176" s="15">
        <v>0</v>
      </c>
      <c r="J176" s="6"/>
      <c r="K176" s="50">
        <v>41663</v>
      </c>
      <c r="L176" s="43">
        <f t="shared" ref="L176:L182" si="9">+M176-K176</f>
        <v>2533</v>
      </c>
      <c r="M176" s="8">
        <v>44196</v>
      </c>
      <c r="N176" s="4" t="s">
        <v>197</v>
      </c>
      <c r="O176" s="5"/>
      <c r="P176" s="5"/>
      <c r="Q176" s="5" t="s">
        <v>151</v>
      </c>
      <c r="R176" s="5" t="s">
        <v>197</v>
      </c>
      <c r="S176" s="5"/>
      <c r="T176" s="5" t="s">
        <v>153</v>
      </c>
      <c r="U176" s="5"/>
      <c r="V176" s="5"/>
      <c r="W176" s="5" t="s">
        <v>177</v>
      </c>
      <c r="X176" s="4"/>
      <c r="Y176" s="5"/>
      <c r="Z176" s="4" t="s">
        <v>198</v>
      </c>
      <c r="AA176" s="23"/>
      <c r="AB176" s="23"/>
      <c r="AC176" s="9"/>
    </row>
    <row r="177" spans="1:29" s="1" customFormat="1" ht="60" x14ac:dyDescent="0.25">
      <c r="A177" s="13" t="s">
        <v>29</v>
      </c>
      <c r="B177" s="2"/>
      <c r="C177" s="3" t="s">
        <v>901</v>
      </c>
      <c r="D177" s="4" t="s">
        <v>72</v>
      </c>
      <c r="E177" s="17" t="s">
        <v>907</v>
      </c>
      <c r="F177" s="16" t="s">
        <v>908</v>
      </c>
      <c r="G177" s="4" t="s">
        <v>71</v>
      </c>
      <c r="H177" s="14" t="s">
        <v>196</v>
      </c>
      <c r="I177" s="15">
        <v>0</v>
      </c>
      <c r="J177" s="6"/>
      <c r="K177" s="50">
        <v>41663</v>
      </c>
      <c r="L177" s="43">
        <f t="shared" si="9"/>
        <v>2533</v>
      </c>
      <c r="M177" s="8">
        <v>44196</v>
      </c>
      <c r="N177" s="4" t="s">
        <v>197</v>
      </c>
      <c r="O177" s="5"/>
      <c r="P177" s="5"/>
      <c r="Q177" s="5" t="s">
        <v>151</v>
      </c>
      <c r="R177" s="5" t="s">
        <v>197</v>
      </c>
      <c r="S177" s="5"/>
      <c r="T177" s="5" t="s">
        <v>153</v>
      </c>
      <c r="U177" s="5"/>
      <c r="V177" s="5"/>
      <c r="W177" s="5" t="s">
        <v>177</v>
      </c>
      <c r="X177" s="4"/>
      <c r="Y177" s="5"/>
      <c r="Z177" s="4" t="s">
        <v>198</v>
      </c>
      <c r="AA177" s="23"/>
      <c r="AB177" s="23"/>
      <c r="AC177" s="9"/>
    </row>
    <row r="178" spans="1:29" s="1" customFormat="1" ht="60" x14ac:dyDescent="0.25">
      <c r="A178" s="13" t="s">
        <v>29</v>
      </c>
      <c r="B178" s="2"/>
      <c r="C178" s="3" t="s">
        <v>902</v>
      </c>
      <c r="D178" s="4" t="s">
        <v>72</v>
      </c>
      <c r="E178" s="17" t="s">
        <v>909</v>
      </c>
      <c r="F178" s="16" t="s">
        <v>910</v>
      </c>
      <c r="G178" s="4" t="s">
        <v>71</v>
      </c>
      <c r="H178" s="14" t="s">
        <v>196</v>
      </c>
      <c r="I178" s="15">
        <v>0</v>
      </c>
      <c r="J178" s="6"/>
      <c r="K178" s="50">
        <v>41663</v>
      </c>
      <c r="L178" s="43">
        <f t="shared" si="9"/>
        <v>2533</v>
      </c>
      <c r="M178" s="8">
        <v>44196</v>
      </c>
      <c r="N178" s="4" t="s">
        <v>197</v>
      </c>
      <c r="O178" s="5"/>
      <c r="P178" s="5"/>
      <c r="Q178" s="5" t="s">
        <v>151</v>
      </c>
      <c r="R178" s="5" t="s">
        <v>197</v>
      </c>
      <c r="S178" s="5"/>
      <c r="T178" s="5" t="s">
        <v>153</v>
      </c>
      <c r="U178" s="5"/>
      <c r="V178" s="5"/>
      <c r="W178" s="5" t="s">
        <v>177</v>
      </c>
      <c r="X178" s="4"/>
      <c r="Y178" s="5"/>
      <c r="Z178" s="4" t="s">
        <v>198</v>
      </c>
      <c r="AA178" s="23"/>
      <c r="AB178" s="23"/>
      <c r="AC178" s="9"/>
    </row>
    <row r="179" spans="1:29" s="1" customFormat="1" ht="54.75" customHeight="1" x14ac:dyDescent="0.25">
      <c r="A179" s="13" t="s">
        <v>29</v>
      </c>
      <c r="B179" s="2"/>
      <c r="C179" s="3" t="s">
        <v>903</v>
      </c>
      <c r="D179" s="4" t="s">
        <v>72</v>
      </c>
      <c r="E179" s="17" t="s">
        <v>911</v>
      </c>
      <c r="F179" s="16" t="s">
        <v>912</v>
      </c>
      <c r="G179" s="4" t="s">
        <v>71</v>
      </c>
      <c r="H179" s="14" t="s">
        <v>196</v>
      </c>
      <c r="I179" s="15">
        <v>0</v>
      </c>
      <c r="J179" s="6"/>
      <c r="K179" s="50">
        <v>41663</v>
      </c>
      <c r="L179" s="43">
        <f t="shared" si="9"/>
        <v>2533</v>
      </c>
      <c r="M179" s="8">
        <v>44196</v>
      </c>
      <c r="N179" s="4" t="s">
        <v>197</v>
      </c>
      <c r="O179" s="5"/>
      <c r="P179" s="5"/>
      <c r="Q179" s="5" t="s">
        <v>151</v>
      </c>
      <c r="R179" s="5" t="s">
        <v>197</v>
      </c>
      <c r="S179" s="5"/>
      <c r="T179" s="5" t="s">
        <v>153</v>
      </c>
      <c r="U179" s="5"/>
      <c r="V179" s="5"/>
      <c r="W179" s="5" t="s">
        <v>177</v>
      </c>
      <c r="X179" s="4"/>
      <c r="Y179" s="5"/>
      <c r="Z179" s="4" t="s">
        <v>198</v>
      </c>
      <c r="AA179" s="23"/>
      <c r="AB179" s="23"/>
      <c r="AC179" s="9"/>
    </row>
    <row r="180" spans="1:29" s="1" customFormat="1" ht="54.75" customHeight="1" x14ac:dyDescent="0.25">
      <c r="A180" s="13" t="s">
        <v>29</v>
      </c>
      <c r="B180" s="2"/>
      <c r="C180" s="3" t="s">
        <v>904</v>
      </c>
      <c r="D180" s="4" t="s">
        <v>72</v>
      </c>
      <c r="E180" s="17" t="s">
        <v>913</v>
      </c>
      <c r="F180" s="16" t="s">
        <v>914</v>
      </c>
      <c r="G180" s="4" t="s">
        <v>71</v>
      </c>
      <c r="H180" s="14" t="s">
        <v>196</v>
      </c>
      <c r="I180" s="15">
        <v>0</v>
      </c>
      <c r="J180" s="6"/>
      <c r="K180" s="50">
        <v>41663</v>
      </c>
      <c r="L180" s="43">
        <f t="shared" si="9"/>
        <v>2533</v>
      </c>
      <c r="M180" s="8">
        <v>44196</v>
      </c>
      <c r="N180" s="4" t="s">
        <v>197</v>
      </c>
      <c r="O180" s="5"/>
      <c r="P180" s="5"/>
      <c r="Q180" s="5" t="s">
        <v>151</v>
      </c>
      <c r="R180" s="5" t="s">
        <v>197</v>
      </c>
      <c r="S180" s="5"/>
      <c r="T180" s="5" t="s">
        <v>153</v>
      </c>
      <c r="U180" s="5"/>
      <c r="V180" s="5"/>
      <c r="W180" s="5" t="s">
        <v>177</v>
      </c>
      <c r="X180" s="4"/>
      <c r="Y180" s="5"/>
      <c r="Z180" s="4" t="s">
        <v>198</v>
      </c>
      <c r="AA180" s="23"/>
      <c r="AB180" s="23"/>
      <c r="AC180" s="9"/>
    </row>
    <row r="181" spans="1:29" s="1" customFormat="1" ht="87" customHeight="1" x14ac:dyDescent="0.25">
      <c r="A181" s="13" t="s">
        <v>126</v>
      </c>
      <c r="B181" s="2"/>
      <c r="C181" s="3" t="s">
        <v>915</v>
      </c>
      <c r="D181" s="4" t="s">
        <v>241</v>
      </c>
      <c r="E181" s="17" t="s">
        <v>598</v>
      </c>
      <c r="F181" s="9" t="s">
        <v>857</v>
      </c>
      <c r="G181" s="4" t="s">
        <v>71</v>
      </c>
      <c r="H181" s="14" t="s">
        <v>917</v>
      </c>
      <c r="I181" s="15">
        <v>3755872006</v>
      </c>
      <c r="J181" s="6"/>
      <c r="K181" s="50">
        <v>41663</v>
      </c>
      <c r="L181" s="43">
        <f t="shared" si="9"/>
        <v>2167</v>
      </c>
      <c r="M181" s="8">
        <v>43830</v>
      </c>
      <c r="N181" s="4" t="s">
        <v>197</v>
      </c>
      <c r="O181" s="5"/>
      <c r="P181" s="5"/>
      <c r="Q181" s="5" t="s">
        <v>151</v>
      </c>
      <c r="R181" s="5" t="s">
        <v>197</v>
      </c>
      <c r="S181" s="5"/>
      <c r="T181" s="5" t="s">
        <v>153</v>
      </c>
      <c r="U181" s="5"/>
      <c r="V181" s="5"/>
      <c r="W181" s="5" t="s">
        <v>177</v>
      </c>
      <c r="X181" s="4"/>
      <c r="Y181" s="5"/>
      <c r="Z181" s="4" t="s">
        <v>198</v>
      </c>
      <c r="AA181" s="23"/>
      <c r="AB181" s="23"/>
      <c r="AC181" s="9"/>
    </row>
    <row r="182" spans="1:29" s="1" customFormat="1" ht="120" x14ac:dyDescent="0.25">
      <c r="A182" s="13" t="s">
        <v>126</v>
      </c>
      <c r="B182" s="2"/>
      <c r="C182" s="3" t="s">
        <v>916</v>
      </c>
      <c r="D182" s="4" t="s">
        <v>241</v>
      </c>
      <c r="E182" s="17" t="s">
        <v>598</v>
      </c>
      <c r="F182" s="9" t="s">
        <v>857</v>
      </c>
      <c r="G182" s="4" t="s">
        <v>71</v>
      </c>
      <c r="H182" s="14" t="s">
        <v>918</v>
      </c>
      <c r="I182" s="15">
        <v>3307500000</v>
      </c>
      <c r="J182" s="6"/>
      <c r="K182" s="50">
        <v>41663</v>
      </c>
      <c r="L182" s="43">
        <f t="shared" si="9"/>
        <v>341</v>
      </c>
      <c r="M182" s="8">
        <v>42004</v>
      </c>
      <c r="N182" s="4" t="s">
        <v>197</v>
      </c>
      <c r="O182" s="5"/>
      <c r="P182" s="5"/>
      <c r="Q182" s="5" t="s">
        <v>151</v>
      </c>
      <c r="R182" s="5" t="s">
        <v>197</v>
      </c>
      <c r="S182" s="5"/>
      <c r="T182" s="5" t="s">
        <v>153</v>
      </c>
      <c r="U182" s="5"/>
      <c r="V182" s="5"/>
      <c r="W182" s="5" t="s">
        <v>177</v>
      </c>
      <c r="X182" s="4"/>
      <c r="Y182" s="5"/>
      <c r="Z182" s="4" t="s">
        <v>198</v>
      </c>
      <c r="AA182" s="23"/>
      <c r="AB182" s="23"/>
      <c r="AC182" s="9"/>
    </row>
    <row r="183" spans="1:29" ht="66.75" customHeight="1" x14ac:dyDescent="0.25">
      <c r="A183" s="13" t="s">
        <v>126</v>
      </c>
      <c r="B183" s="10" t="s">
        <v>888</v>
      </c>
      <c r="C183" s="46" t="s">
        <v>921</v>
      </c>
      <c r="D183" s="4" t="s">
        <v>146</v>
      </c>
      <c r="E183" s="17" t="s">
        <v>147</v>
      </c>
      <c r="F183" s="16" t="s">
        <v>596</v>
      </c>
      <c r="G183" s="4" t="s">
        <v>71</v>
      </c>
      <c r="H183" s="47" t="s">
        <v>922</v>
      </c>
      <c r="I183" s="48">
        <v>200000000</v>
      </c>
      <c r="J183" s="49"/>
      <c r="K183" s="50">
        <v>41674</v>
      </c>
      <c r="L183" s="51"/>
      <c r="M183" s="52"/>
      <c r="N183" s="4" t="s">
        <v>168</v>
      </c>
      <c r="O183" s="4"/>
      <c r="P183" s="4"/>
      <c r="Q183" s="5" t="s">
        <v>151</v>
      </c>
      <c r="R183" s="4" t="s">
        <v>168</v>
      </c>
      <c r="S183" s="4"/>
      <c r="T183" s="5" t="s">
        <v>153</v>
      </c>
      <c r="U183" s="5"/>
      <c r="V183" s="5"/>
      <c r="W183" s="5" t="s">
        <v>177</v>
      </c>
      <c r="X183" s="4"/>
      <c r="Y183" s="4"/>
      <c r="Z183" s="4"/>
      <c r="AA183" s="23"/>
      <c r="AB183" s="23"/>
      <c r="AC183" s="4"/>
    </row>
    <row r="184" spans="1:29" ht="79.5" customHeight="1" x14ac:dyDescent="0.25">
      <c r="A184" s="13" t="s">
        <v>126</v>
      </c>
      <c r="B184" s="10" t="s">
        <v>888</v>
      </c>
      <c r="C184" s="46" t="s">
        <v>923</v>
      </c>
      <c r="D184" s="4" t="s">
        <v>146</v>
      </c>
      <c r="E184" s="17" t="s">
        <v>924</v>
      </c>
      <c r="F184" s="16" t="s">
        <v>925</v>
      </c>
      <c r="G184" s="4" t="s">
        <v>71</v>
      </c>
      <c r="H184" s="47" t="s">
        <v>926</v>
      </c>
      <c r="I184" s="48">
        <v>530000000</v>
      </c>
      <c r="J184" s="49"/>
      <c r="K184" s="50">
        <v>41677</v>
      </c>
      <c r="L184" s="51"/>
      <c r="M184" s="52"/>
      <c r="N184" s="4" t="s">
        <v>168</v>
      </c>
      <c r="O184" s="4"/>
      <c r="P184" s="4"/>
      <c r="Q184" s="5" t="s">
        <v>151</v>
      </c>
      <c r="R184" s="4" t="s">
        <v>168</v>
      </c>
      <c r="S184" s="4"/>
      <c r="T184" s="5" t="s">
        <v>153</v>
      </c>
      <c r="U184" s="5"/>
      <c r="V184" s="5"/>
      <c r="W184" s="5" t="s">
        <v>177</v>
      </c>
      <c r="X184" s="4"/>
      <c r="Y184" s="4"/>
      <c r="Z184" s="4" t="s">
        <v>927</v>
      </c>
      <c r="AA184" s="23"/>
      <c r="AB184" s="23"/>
      <c r="AC184" s="4"/>
    </row>
    <row r="185" spans="1:29" ht="79.5" customHeight="1" x14ac:dyDescent="0.25">
      <c r="A185" s="13" t="s">
        <v>126</v>
      </c>
      <c r="B185" s="10" t="s">
        <v>888</v>
      </c>
      <c r="C185" s="46" t="s">
        <v>928</v>
      </c>
      <c r="D185" s="4" t="s">
        <v>146</v>
      </c>
      <c r="E185" s="17" t="s">
        <v>924</v>
      </c>
      <c r="F185" s="16" t="s">
        <v>925</v>
      </c>
      <c r="G185" s="4" t="s">
        <v>71</v>
      </c>
      <c r="H185" s="47" t="s">
        <v>929</v>
      </c>
      <c r="I185" s="48">
        <v>820000000</v>
      </c>
      <c r="J185" s="49"/>
      <c r="K185" s="50">
        <v>41681</v>
      </c>
      <c r="L185" s="51"/>
      <c r="M185" s="52"/>
      <c r="N185" s="4" t="s">
        <v>168</v>
      </c>
      <c r="O185" s="4"/>
      <c r="P185" s="4"/>
      <c r="Q185" s="5" t="s">
        <v>151</v>
      </c>
      <c r="R185" s="4" t="s">
        <v>168</v>
      </c>
      <c r="S185" s="4"/>
      <c r="T185" s="5" t="s">
        <v>153</v>
      </c>
      <c r="U185" s="5"/>
      <c r="V185" s="5"/>
      <c r="W185" s="5" t="s">
        <v>177</v>
      </c>
      <c r="X185" s="4"/>
      <c r="Y185" s="4"/>
      <c r="Z185" s="4" t="s">
        <v>927</v>
      </c>
      <c r="AA185" s="23"/>
      <c r="AB185" s="23"/>
      <c r="AC185" s="4"/>
    </row>
    <row r="186" spans="1:29" ht="79.5" customHeight="1" x14ac:dyDescent="0.25">
      <c r="A186" s="13" t="s">
        <v>126</v>
      </c>
      <c r="B186" s="10" t="s">
        <v>865</v>
      </c>
      <c r="C186" s="46" t="s">
        <v>930</v>
      </c>
      <c r="D186" s="9" t="s">
        <v>241</v>
      </c>
      <c r="E186" s="17" t="s">
        <v>931</v>
      </c>
      <c r="F186" s="16" t="s">
        <v>932</v>
      </c>
      <c r="G186" s="4" t="s">
        <v>71</v>
      </c>
      <c r="H186" s="47" t="s">
        <v>1019</v>
      </c>
      <c r="I186" s="48">
        <v>0</v>
      </c>
      <c r="J186" s="49"/>
      <c r="K186" s="50">
        <v>41681</v>
      </c>
      <c r="L186" s="51"/>
      <c r="M186" s="52">
        <v>43100</v>
      </c>
      <c r="N186" s="4" t="s">
        <v>197</v>
      </c>
      <c r="O186" s="4"/>
      <c r="P186" s="4"/>
      <c r="Q186" s="5" t="s">
        <v>151</v>
      </c>
      <c r="R186" s="4" t="s">
        <v>197</v>
      </c>
      <c r="S186" s="4"/>
      <c r="T186" s="5" t="s">
        <v>153</v>
      </c>
      <c r="U186" s="5"/>
      <c r="V186" s="5"/>
      <c r="W186" s="5" t="s">
        <v>177</v>
      </c>
      <c r="X186" s="4"/>
      <c r="Y186" s="4"/>
      <c r="Z186" s="4" t="s">
        <v>194</v>
      </c>
      <c r="AA186" s="23"/>
      <c r="AB186" s="23"/>
      <c r="AC186" s="4"/>
    </row>
    <row r="187" spans="1:29" ht="79.5" customHeight="1" x14ac:dyDescent="0.25">
      <c r="A187" s="13" t="s">
        <v>126</v>
      </c>
      <c r="B187" s="10" t="s">
        <v>888</v>
      </c>
      <c r="C187" s="46" t="s">
        <v>933</v>
      </c>
      <c r="D187" s="4" t="s">
        <v>146</v>
      </c>
      <c r="E187" s="17" t="s">
        <v>934</v>
      </c>
      <c r="F187" s="16" t="s">
        <v>935</v>
      </c>
      <c r="G187" s="4" t="s">
        <v>71</v>
      </c>
      <c r="H187" s="47" t="s">
        <v>936</v>
      </c>
      <c r="I187" s="48">
        <v>600000000</v>
      </c>
      <c r="J187" s="49"/>
      <c r="K187" s="50">
        <v>41683</v>
      </c>
      <c r="L187" s="51"/>
      <c r="M187" s="52"/>
      <c r="N187" s="4" t="s">
        <v>168</v>
      </c>
      <c r="O187" s="4"/>
      <c r="P187" s="4"/>
      <c r="Q187" s="5" t="s">
        <v>151</v>
      </c>
      <c r="R187" s="4" t="s">
        <v>168</v>
      </c>
      <c r="S187" s="4"/>
      <c r="T187" s="5" t="s">
        <v>153</v>
      </c>
      <c r="U187" s="5"/>
      <c r="V187" s="5"/>
      <c r="W187" s="5" t="s">
        <v>177</v>
      </c>
      <c r="X187" s="4"/>
      <c r="Y187" s="4"/>
      <c r="Z187" s="4" t="s">
        <v>184</v>
      </c>
      <c r="AA187" s="23"/>
      <c r="AB187" s="23"/>
      <c r="AC187" s="4"/>
    </row>
    <row r="188" spans="1:29" ht="79.5" customHeight="1" x14ac:dyDescent="0.25">
      <c r="A188" s="13" t="s">
        <v>126</v>
      </c>
      <c r="B188" s="10" t="s">
        <v>888</v>
      </c>
      <c r="C188" s="46" t="s">
        <v>937</v>
      </c>
      <c r="D188" s="4" t="s">
        <v>146</v>
      </c>
      <c r="E188" s="17" t="s">
        <v>938</v>
      </c>
      <c r="F188" s="16" t="s">
        <v>939</v>
      </c>
      <c r="G188" s="4" t="s">
        <v>71</v>
      </c>
      <c r="H188" s="47" t="s">
        <v>940</v>
      </c>
      <c r="I188" s="48">
        <v>17500000</v>
      </c>
      <c r="J188" s="49"/>
      <c r="K188" s="50">
        <v>41683</v>
      </c>
      <c r="L188" s="51"/>
      <c r="M188" s="52"/>
      <c r="N188" s="4" t="s">
        <v>168</v>
      </c>
      <c r="O188" s="4"/>
      <c r="P188" s="4"/>
      <c r="Q188" s="5" t="s">
        <v>151</v>
      </c>
      <c r="R188" s="4" t="s">
        <v>168</v>
      </c>
      <c r="S188" s="4"/>
      <c r="T188" s="5" t="s">
        <v>153</v>
      </c>
      <c r="U188" s="5"/>
      <c r="V188" s="5"/>
      <c r="W188" s="5" t="s">
        <v>177</v>
      </c>
      <c r="X188" s="4"/>
      <c r="Y188" s="4"/>
      <c r="Z188" s="4" t="s">
        <v>184</v>
      </c>
      <c r="AA188" s="23"/>
      <c r="AB188" s="23"/>
      <c r="AC188" s="4"/>
    </row>
    <row r="189" spans="1:29" ht="79.5" customHeight="1" x14ac:dyDescent="0.25">
      <c r="A189" s="13" t="s">
        <v>126</v>
      </c>
      <c r="B189" s="10" t="s">
        <v>865</v>
      </c>
      <c r="C189" s="46" t="s">
        <v>941</v>
      </c>
      <c r="D189" s="4" t="s">
        <v>146</v>
      </c>
      <c r="E189" s="17" t="s">
        <v>943</v>
      </c>
      <c r="F189" s="16" t="s">
        <v>942</v>
      </c>
      <c r="G189" s="4" t="s">
        <v>71</v>
      </c>
      <c r="H189" s="47" t="s">
        <v>944</v>
      </c>
      <c r="I189" s="48">
        <v>0</v>
      </c>
      <c r="J189" s="49"/>
      <c r="K189" s="50">
        <v>41683</v>
      </c>
      <c r="L189" s="51"/>
      <c r="M189" s="52"/>
      <c r="N189" s="4" t="s">
        <v>168</v>
      </c>
      <c r="O189" s="4"/>
      <c r="P189" s="4"/>
      <c r="Q189" s="5" t="s">
        <v>151</v>
      </c>
      <c r="R189" s="4" t="s">
        <v>168</v>
      </c>
      <c r="S189" s="4"/>
      <c r="T189" s="5" t="s">
        <v>153</v>
      </c>
      <c r="U189" s="5"/>
      <c r="V189" s="5"/>
      <c r="W189" s="5" t="s">
        <v>177</v>
      </c>
      <c r="X189" s="4"/>
      <c r="Y189" s="4"/>
      <c r="Z189" s="4" t="s">
        <v>194</v>
      </c>
      <c r="AA189" s="23"/>
      <c r="AB189" s="23"/>
      <c r="AC189" s="4"/>
    </row>
    <row r="190" spans="1:29" ht="79.5" customHeight="1" x14ac:dyDescent="0.25">
      <c r="A190" s="13" t="s">
        <v>126</v>
      </c>
      <c r="B190" s="10" t="s">
        <v>888</v>
      </c>
      <c r="C190" s="46" t="s">
        <v>945</v>
      </c>
      <c r="D190" s="9" t="s">
        <v>241</v>
      </c>
      <c r="E190" s="17" t="s">
        <v>946</v>
      </c>
      <c r="F190" s="16" t="s">
        <v>948</v>
      </c>
      <c r="G190" s="4" t="s">
        <v>71</v>
      </c>
      <c r="H190" s="47" t="s">
        <v>947</v>
      </c>
      <c r="I190" s="48">
        <v>200000000</v>
      </c>
      <c r="J190" s="49"/>
      <c r="K190" s="50">
        <v>41683</v>
      </c>
      <c r="L190" s="51"/>
      <c r="M190" s="52">
        <v>42369</v>
      </c>
      <c r="N190" s="4" t="s">
        <v>197</v>
      </c>
      <c r="O190" s="4"/>
      <c r="P190" s="4"/>
      <c r="Q190" s="5" t="s">
        <v>151</v>
      </c>
      <c r="R190" s="4" t="s">
        <v>197</v>
      </c>
      <c r="S190" s="4"/>
      <c r="T190" s="5" t="s">
        <v>153</v>
      </c>
      <c r="U190" s="5"/>
      <c r="V190" s="5"/>
      <c r="W190" s="5" t="s">
        <v>177</v>
      </c>
      <c r="X190" s="4"/>
      <c r="Y190" s="4"/>
      <c r="Z190" s="4" t="s">
        <v>927</v>
      </c>
      <c r="AA190" s="23"/>
      <c r="AB190" s="23"/>
      <c r="AC190" s="4"/>
    </row>
    <row r="191" spans="1:29" ht="79.5" customHeight="1" x14ac:dyDescent="0.25">
      <c r="A191" s="13" t="s">
        <v>126</v>
      </c>
      <c r="B191" s="10" t="s">
        <v>865</v>
      </c>
      <c r="C191" s="46" t="s">
        <v>949</v>
      </c>
      <c r="D191" s="4" t="s">
        <v>146</v>
      </c>
      <c r="E191" s="17" t="s">
        <v>950</v>
      </c>
      <c r="F191" s="16" t="s">
        <v>951</v>
      </c>
      <c r="G191" s="4" t="s">
        <v>71</v>
      </c>
      <c r="H191" s="47" t="s">
        <v>952</v>
      </c>
      <c r="I191" s="48">
        <v>0</v>
      </c>
      <c r="J191" s="49"/>
      <c r="K191" s="50">
        <v>41688</v>
      </c>
      <c r="L191" s="51"/>
      <c r="M191" s="52"/>
      <c r="N191" s="4" t="s">
        <v>168</v>
      </c>
      <c r="O191" s="4"/>
      <c r="P191" s="4"/>
      <c r="Q191" s="5" t="s">
        <v>151</v>
      </c>
      <c r="R191" s="4" t="s">
        <v>168</v>
      </c>
      <c r="S191" s="4"/>
      <c r="T191" s="5" t="s">
        <v>153</v>
      </c>
      <c r="U191" s="5"/>
      <c r="V191" s="5"/>
      <c r="W191" s="5" t="s">
        <v>177</v>
      </c>
      <c r="X191" s="4"/>
      <c r="Y191" s="4"/>
      <c r="Z191" s="4" t="s">
        <v>387</v>
      </c>
      <c r="AA191" s="23"/>
      <c r="AB191" s="23"/>
      <c r="AC191" s="4"/>
    </row>
    <row r="192" spans="1:29" ht="79.5" customHeight="1" x14ac:dyDescent="0.25">
      <c r="A192" s="13" t="s">
        <v>126</v>
      </c>
      <c r="B192" s="10" t="s">
        <v>865</v>
      </c>
      <c r="C192" s="46" t="s">
        <v>953</v>
      </c>
      <c r="D192" s="9" t="s">
        <v>241</v>
      </c>
      <c r="E192" s="17" t="s">
        <v>954</v>
      </c>
      <c r="F192" s="16" t="s">
        <v>955</v>
      </c>
      <c r="G192" s="4" t="s">
        <v>71</v>
      </c>
      <c r="H192" s="47" t="s">
        <v>956</v>
      </c>
      <c r="I192" s="48">
        <v>0</v>
      </c>
      <c r="J192" s="49"/>
      <c r="K192" s="50">
        <v>41688</v>
      </c>
      <c r="L192" s="51"/>
      <c r="M192" s="52">
        <v>42682</v>
      </c>
      <c r="N192" s="4" t="s">
        <v>197</v>
      </c>
      <c r="O192" s="4"/>
      <c r="P192" s="4"/>
      <c r="Q192" s="5" t="s">
        <v>151</v>
      </c>
      <c r="R192" s="4" t="s">
        <v>197</v>
      </c>
      <c r="S192" s="4"/>
      <c r="T192" s="5" t="s">
        <v>153</v>
      </c>
      <c r="U192" s="5"/>
      <c r="V192" s="5"/>
      <c r="W192" s="5" t="s">
        <v>177</v>
      </c>
      <c r="X192" s="4"/>
      <c r="Y192" s="4"/>
      <c r="Z192" s="4" t="s">
        <v>387</v>
      </c>
      <c r="AA192" s="23"/>
      <c r="AB192" s="23"/>
      <c r="AC192" s="4"/>
    </row>
    <row r="193" spans="1:29" ht="55.5" customHeight="1" x14ac:dyDescent="0.25">
      <c r="A193" s="13" t="s">
        <v>126</v>
      </c>
      <c r="B193" s="10" t="s">
        <v>888</v>
      </c>
      <c r="C193" s="46">
        <v>12843</v>
      </c>
      <c r="D193" s="4" t="s">
        <v>146</v>
      </c>
      <c r="E193" s="17" t="s">
        <v>957</v>
      </c>
      <c r="F193" s="16" t="s">
        <v>958</v>
      </c>
      <c r="G193" s="4" t="s">
        <v>71</v>
      </c>
      <c r="H193" s="47" t="s">
        <v>959</v>
      </c>
      <c r="I193" s="48">
        <v>100000000</v>
      </c>
      <c r="J193" s="49"/>
      <c r="K193" s="50">
        <v>41694</v>
      </c>
      <c r="L193" s="51"/>
      <c r="M193" s="52"/>
      <c r="N193" s="4" t="s">
        <v>168</v>
      </c>
      <c r="O193" s="4"/>
      <c r="P193" s="4"/>
      <c r="Q193" s="5" t="s">
        <v>151</v>
      </c>
      <c r="R193" s="4" t="s">
        <v>168</v>
      </c>
      <c r="S193" s="4"/>
      <c r="T193" s="5" t="s">
        <v>153</v>
      </c>
      <c r="U193" s="5"/>
      <c r="V193" s="5"/>
      <c r="W193" s="5" t="s">
        <v>177</v>
      </c>
      <c r="X193" s="4"/>
      <c r="Y193" s="4"/>
      <c r="Z193" s="4" t="s">
        <v>387</v>
      </c>
      <c r="AA193" s="23"/>
      <c r="AB193" s="23"/>
      <c r="AC193" s="4"/>
    </row>
    <row r="194" spans="1:29" ht="66.75" customHeight="1" x14ac:dyDescent="0.25">
      <c r="A194" s="13" t="s">
        <v>29</v>
      </c>
      <c r="B194" s="10" t="s">
        <v>888</v>
      </c>
      <c r="C194" s="46" t="s">
        <v>960</v>
      </c>
      <c r="D194" s="9" t="s">
        <v>125</v>
      </c>
      <c r="E194" s="17" t="s">
        <v>961</v>
      </c>
      <c r="F194" s="44" t="s">
        <v>963</v>
      </c>
      <c r="G194" s="4" t="s">
        <v>71</v>
      </c>
      <c r="H194" s="47" t="s">
        <v>962</v>
      </c>
      <c r="I194" s="48">
        <v>0</v>
      </c>
      <c r="J194" s="49"/>
      <c r="K194" s="50">
        <v>41697</v>
      </c>
      <c r="L194" s="51">
        <f>+M194-K194</f>
        <v>32</v>
      </c>
      <c r="M194" s="52">
        <v>41729</v>
      </c>
      <c r="N194" s="4" t="s">
        <v>270</v>
      </c>
      <c r="O194" s="4"/>
      <c r="P194" s="4"/>
      <c r="Q194" s="5" t="s">
        <v>151</v>
      </c>
      <c r="R194" s="4" t="s">
        <v>271</v>
      </c>
      <c r="S194" s="4"/>
      <c r="T194" s="5" t="s">
        <v>153</v>
      </c>
      <c r="U194" s="5"/>
      <c r="V194" s="5"/>
      <c r="W194" s="5" t="s">
        <v>153</v>
      </c>
      <c r="X194" s="4"/>
      <c r="Y194" s="4"/>
      <c r="Z194" s="4" t="s">
        <v>184</v>
      </c>
      <c r="AA194" s="23"/>
      <c r="AB194" s="23"/>
      <c r="AC194" s="4"/>
    </row>
    <row r="195" spans="1:29" ht="69" customHeight="1" x14ac:dyDescent="0.25">
      <c r="A195" s="13" t="s">
        <v>126</v>
      </c>
      <c r="B195" s="10" t="s">
        <v>865</v>
      </c>
      <c r="C195" s="46" t="s">
        <v>964</v>
      </c>
      <c r="D195" s="9" t="s">
        <v>241</v>
      </c>
      <c r="E195" s="17" t="s">
        <v>965</v>
      </c>
      <c r="F195" s="44" t="s">
        <v>966</v>
      </c>
      <c r="G195" s="4" t="s">
        <v>71</v>
      </c>
      <c r="H195" s="47" t="s">
        <v>967</v>
      </c>
      <c r="I195" s="48">
        <v>0</v>
      </c>
      <c r="J195" s="49"/>
      <c r="K195" s="50">
        <v>41695</v>
      </c>
      <c r="L195" s="51"/>
      <c r="M195" s="52"/>
      <c r="N195" s="4" t="s">
        <v>168</v>
      </c>
      <c r="O195" s="4"/>
      <c r="P195" s="4"/>
      <c r="Q195" s="5" t="s">
        <v>151</v>
      </c>
      <c r="R195" s="4" t="s">
        <v>168</v>
      </c>
      <c r="S195" s="4"/>
      <c r="T195" s="5" t="s">
        <v>153</v>
      </c>
      <c r="U195" s="5"/>
      <c r="V195" s="5"/>
      <c r="W195" s="5" t="s">
        <v>177</v>
      </c>
      <c r="X195" s="4"/>
      <c r="Y195" s="4"/>
      <c r="Z195" s="4" t="s">
        <v>711</v>
      </c>
      <c r="AA195" s="23"/>
      <c r="AB195" s="23"/>
      <c r="AC195" s="4"/>
    </row>
    <row r="196" spans="1:29" ht="79.5" customHeight="1" x14ac:dyDescent="0.25">
      <c r="A196" s="13" t="s">
        <v>29</v>
      </c>
      <c r="B196" s="10" t="s">
        <v>865</v>
      </c>
      <c r="C196" s="46" t="s">
        <v>976</v>
      </c>
      <c r="D196" s="9" t="s">
        <v>30</v>
      </c>
      <c r="E196" s="17" t="s">
        <v>968</v>
      </c>
      <c r="F196" s="44" t="s">
        <v>969</v>
      </c>
      <c r="G196" s="4" t="s">
        <v>71</v>
      </c>
      <c r="H196" s="47" t="s">
        <v>977</v>
      </c>
      <c r="I196" s="48">
        <v>0</v>
      </c>
      <c r="J196" s="49"/>
      <c r="K196" s="50">
        <v>41698</v>
      </c>
      <c r="L196" s="51"/>
      <c r="M196" s="52">
        <v>41729</v>
      </c>
      <c r="N196" s="4" t="s">
        <v>197</v>
      </c>
      <c r="O196" s="4"/>
      <c r="P196" s="4"/>
      <c r="Q196" s="5" t="s">
        <v>151</v>
      </c>
      <c r="R196" s="4" t="s">
        <v>197</v>
      </c>
      <c r="S196" s="4"/>
      <c r="T196" s="5" t="s">
        <v>153</v>
      </c>
      <c r="U196" s="5"/>
      <c r="V196" s="5"/>
      <c r="W196" s="5" t="s">
        <v>153</v>
      </c>
      <c r="X196" s="4"/>
      <c r="Y196" s="4"/>
      <c r="Z196" s="4" t="s">
        <v>422</v>
      </c>
      <c r="AA196" s="23"/>
      <c r="AB196" s="23"/>
      <c r="AC196" s="4"/>
    </row>
    <row r="197" spans="1:29" ht="79.5" customHeight="1" x14ac:dyDescent="0.25">
      <c r="A197" s="13" t="s">
        <v>29</v>
      </c>
      <c r="B197" s="10" t="s">
        <v>865</v>
      </c>
      <c r="C197" s="46" t="s">
        <v>978</v>
      </c>
      <c r="D197" s="9" t="s">
        <v>30</v>
      </c>
      <c r="E197" s="17" t="s">
        <v>970</v>
      </c>
      <c r="F197" s="44" t="s">
        <v>971</v>
      </c>
      <c r="G197" s="4" t="s">
        <v>71</v>
      </c>
      <c r="H197" s="47" t="s">
        <v>981</v>
      </c>
      <c r="I197" s="48">
        <v>0</v>
      </c>
      <c r="J197" s="49"/>
      <c r="K197" s="50">
        <v>41698</v>
      </c>
      <c r="L197" s="51"/>
      <c r="M197" s="52">
        <v>41729</v>
      </c>
      <c r="N197" s="4" t="s">
        <v>197</v>
      </c>
      <c r="O197" s="4"/>
      <c r="P197" s="4"/>
      <c r="Q197" s="5" t="s">
        <v>151</v>
      </c>
      <c r="R197" s="4" t="s">
        <v>197</v>
      </c>
      <c r="S197" s="4"/>
      <c r="T197" s="5" t="s">
        <v>153</v>
      </c>
      <c r="U197" s="5"/>
      <c r="V197" s="5"/>
      <c r="W197" s="5" t="s">
        <v>153</v>
      </c>
      <c r="X197" s="4"/>
      <c r="Y197" s="4"/>
      <c r="Z197" s="4" t="s">
        <v>422</v>
      </c>
      <c r="AA197" s="23"/>
      <c r="AB197" s="23"/>
      <c r="AC197" s="4"/>
    </row>
    <row r="198" spans="1:29" ht="79.5" customHeight="1" x14ac:dyDescent="0.25">
      <c r="A198" s="13" t="s">
        <v>29</v>
      </c>
      <c r="B198" s="10" t="s">
        <v>865</v>
      </c>
      <c r="C198" s="46" t="s">
        <v>979</v>
      </c>
      <c r="D198" s="9" t="s">
        <v>30</v>
      </c>
      <c r="E198" s="17" t="s">
        <v>972</v>
      </c>
      <c r="F198" s="44" t="s">
        <v>973</v>
      </c>
      <c r="G198" s="4" t="s">
        <v>71</v>
      </c>
      <c r="H198" s="47" t="s">
        <v>982</v>
      </c>
      <c r="I198" s="48">
        <v>0</v>
      </c>
      <c r="J198" s="49"/>
      <c r="K198" s="50">
        <v>41698</v>
      </c>
      <c r="L198" s="51"/>
      <c r="M198" s="52">
        <v>41729</v>
      </c>
      <c r="N198" s="4" t="s">
        <v>197</v>
      </c>
      <c r="O198" s="4"/>
      <c r="P198" s="4"/>
      <c r="Q198" s="5" t="s">
        <v>151</v>
      </c>
      <c r="R198" s="4" t="s">
        <v>197</v>
      </c>
      <c r="S198" s="4"/>
      <c r="T198" s="5" t="s">
        <v>153</v>
      </c>
      <c r="U198" s="5"/>
      <c r="V198" s="5"/>
      <c r="W198" s="5" t="s">
        <v>153</v>
      </c>
      <c r="X198" s="4"/>
      <c r="Y198" s="4"/>
      <c r="Z198" s="4" t="s">
        <v>481</v>
      </c>
      <c r="AA198" s="23"/>
      <c r="AB198" s="23"/>
      <c r="AC198" s="4"/>
    </row>
    <row r="199" spans="1:29" ht="79.5" customHeight="1" x14ac:dyDescent="0.25">
      <c r="A199" s="13" t="s">
        <v>29</v>
      </c>
      <c r="B199" s="10" t="s">
        <v>865</v>
      </c>
      <c r="C199" s="46" t="s">
        <v>980</v>
      </c>
      <c r="D199" s="9" t="s">
        <v>30</v>
      </c>
      <c r="E199" s="17" t="s">
        <v>974</v>
      </c>
      <c r="F199" s="44" t="s">
        <v>975</v>
      </c>
      <c r="G199" s="4" t="s">
        <v>71</v>
      </c>
      <c r="H199" s="47" t="s">
        <v>983</v>
      </c>
      <c r="I199" s="48">
        <v>0</v>
      </c>
      <c r="J199" s="49"/>
      <c r="K199" s="50">
        <v>41698</v>
      </c>
      <c r="L199" s="51"/>
      <c r="M199" s="52">
        <v>41729</v>
      </c>
      <c r="N199" s="4" t="s">
        <v>197</v>
      </c>
      <c r="O199" s="4"/>
      <c r="P199" s="4"/>
      <c r="Q199" s="5" t="s">
        <v>151</v>
      </c>
      <c r="R199" s="4" t="s">
        <v>197</v>
      </c>
      <c r="S199" s="4"/>
      <c r="T199" s="5" t="s">
        <v>153</v>
      </c>
      <c r="U199" s="5"/>
      <c r="V199" s="5"/>
      <c r="W199" s="5" t="s">
        <v>153</v>
      </c>
      <c r="X199" s="4"/>
      <c r="Y199" s="4"/>
      <c r="Z199" s="4" t="s">
        <v>481</v>
      </c>
      <c r="AA199" s="23"/>
      <c r="AB199" s="23"/>
      <c r="AC199" s="4"/>
    </row>
    <row r="200" spans="1:29" s="1" customFormat="1" ht="75" customHeight="1" x14ac:dyDescent="0.25">
      <c r="A200" s="13" t="s">
        <v>29</v>
      </c>
      <c r="B200" s="2"/>
      <c r="C200" s="3" t="s">
        <v>985</v>
      </c>
      <c r="D200" s="4" t="s">
        <v>984</v>
      </c>
      <c r="E200" s="17" t="s">
        <v>1015</v>
      </c>
      <c r="F200" s="9" t="s">
        <v>1016</v>
      </c>
      <c r="G200" s="4" t="s">
        <v>71</v>
      </c>
      <c r="H200" s="14" t="s">
        <v>991</v>
      </c>
      <c r="I200" s="15">
        <v>347881026</v>
      </c>
      <c r="J200" s="6" t="s">
        <v>1017</v>
      </c>
      <c r="K200" s="50">
        <v>41698</v>
      </c>
      <c r="L200" s="43" t="s">
        <v>1018</v>
      </c>
      <c r="M200" s="8">
        <v>42133</v>
      </c>
      <c r="N200" s="4" t="s">
        <v>512</v>
      </c>
      <c r="O200" s="5"/>
      <c r="P200" s="5"/>
      <c r="Q200" s="5" t="s">
        <v>986</v>
      </c>
      <c r="R200" s="5" t="s">
        <v>618</v>
      </c>
      <c r="S200" s="5"/>
      <c r="T200" s="5"/>
      <c r="U200" s="5"/>
      <c r="V200" s="5"/>
      <c r="W200" s="5"/>
      <c r="X200" s="4"/>
      <c r="Y200" s="5"/>
      <c r="Z200" s="4" t="s">
        <v>481</v>
      </c>
      <c r="AA200" s="23"/>
      <c r="AB200" s="23"/>
      <c r="AC200" s="9"/>
    </row>
    <row r="201" spans="1:29" ht="79.5" customHeight="1" x14ac:dyDescent="0.25">
      <c r="A201" s="13" t="s">
        <v>126</v>
      </c>
      <c r="B201" s="10" t="s">
        <v>888</v>
      </c>
      <c r="C201" s="46" t="s">
        <v>989</v>
      </c>
      <c r="D201" s="4" t="s">
        <v>146</v>
      </c>
      <c r="E201" s="17" t="s">
        <v>988</v>
      </c>
      <c r="F201" s="44" t="s">
        <v>987</v>
      </c>
      <c r="G201" s="4" t="s">
        <v>71</v>
      </c>
      <c r="H201" s="47" t="s">
        <v>990</v>
      </c>
      <c r="I201" s="48">
        <v>70000000</v>
      </c>
      <c r="J201" s="49"/>
      <c r="K201" s="50">
        <v>41697</v>
      </c>
      <c r="L201" s="51"/>
      <c r="M201" s="52"/>
      <c r="N201" s="4" t="s">
        <v>168</v>
      </c>
      <c r="O201" s="4"/>
      <c r="P201" s="4"/>
      <c r="Q201" s="5" t="s">
        <v>151</v>
      </c>
      <c r="R201" s="4" t="s">
        <v>168</v>
      </c>
      <c r="S201" s="4"/>
      <c r="T201" s="5" t="s">
        <v>153</v>
      </c>
      <c r="U201" s="5"/>
      <c r="V201" s="5"/>
      <c r="W201" s="5" t="s">
        <v>177</v>
      </c>
      <c r="X201" s="4"/>
      <c r="Y201" s="4"/>
      <c r="Z201" s="4" t="s">
        <v>927</v>
      </c>
      <c r="AA201" s="23"/>
      <c r="AB201" s="23"/>
      <c r="AC201" s="4"/>
    </row>
    <row r="202" spans="1:29" s="1" customFormat="1" ht="75" customHeight="1" x14ac:dyDescent="0.25">
      <c r="A202" s="13" t="s">
        <v>70</v>
      </c>
      <c r="B202" s="2" t="s">
        <v>865</v>
      </c>
      <c r="C202" s="46" t="s">
        <v>276</v>
      </c>
      <c r="D202" s="4" t="s">
        <v>30</v>
      </c>
      <c r="E202" s="17" t="s">
        <v>531</v>
      </c>
      <c r="F202" s="9" t="s">
        <v>532</v>
      </c>
      <c r="G202" s="4" t="s">
        <v>71</v>
      </c>
      <c r="H202" s="14" t="s">
        <v>992</v>
      </c>
      <c r="I202" s="15">
        <v>0</v>
      </c>
      <c r="J202" s="6"/>
      <c r="K202" s="50">
        <v>41691</v>
      </c>
      <c r="L202" s="43">
        <f>+M202-K202</f>
        <v>39</v>
      </c>
      <c r="M202" s="8">
        <v>41730</v>
      </c>
      <c r="N202" s="4" t="s">
        <v>993</v>
      </c>
      <c r="O202" s="5"/>
      <c r="P202" s="5"/>
      <c r="Q202" s="5" t="s">
        <v>192</v>
      </c>
      <c r="R202" s="5" t="s">
        <v>193</v>
      </c>
      <c r="S202" s="5"/>
      <c r="T202" s="5" t="s">
        <v>177</v>
      </c>
      <c r="U202" s="5"/>
      <c r="V202" s="5"/>
      <c r="W202" s="5" t="s">
        <v>177</v>
      </c>
      <c r="X202" s="4"/>
      <c r="Y202" s="5"/>
      <c r="Z202" s="4" t="s">
        <v>994</v>
      </c>
      <c r="AA202" s="23"/>
      <c r="AB202" s="23"/>
      <c r="AC202" s="9"/>
    </row>
    <row r="203" spans="1:29" s="1" customFormat="1" ht="87" customHeight="1" x14ac:dyDescent="0.25">
      <c r="A203" s="13" t="s">
        <v>29</v>
      </c>
      <c r="B203" s="2" t="s">
        <v>888</v>
      </c>
      <c r="C203" s="46" t="s">
        <v>995</v>
      </c>
      <c r="D203" s="4" t="s">
        <v>30</v>
      </c>
      <c r="E203" s="17" t="s">
        <v>1020</v>
      </c>
      <c r="F203" s="9" t="s">
        <v>998</v>
      </c>
      <c r="G203" s="4" t="s">
        <v>71</v>
      </c>
      <c r="H203" s="14" t="s">
        <v>996</v>
      </c>
      <c r="I203" s="15">
        <v>34172554</v>
      </c>
      <c r="J203" s="6" t="s">
        <v>997</v>
      </c>
      <c r="K203" s="50">
        <v>41684</v>
      </c>
      <c r="L203" s="43">
        <f>+M203-K203</f>
        <v>29</v>
      </c>
      <c r="M203" s="8">
        <v>41713</v>
      </c>
      <c r="N203" s="4" t="s">
        <v>204</v>
      </c>
      <c r="O203" s="5"/>
      <c r="P203" s="5"/>
      <c r="Q203" s="5" t="s">
        <v>151</v>
      </c>
      <c r="R203" s="5" t="s">
        <v>207</v>
      </c>
      <c r="S203" s="5"/>
      <c r="T203" s="5" t="s">
        <v>153</v>
      </c>
      <c r="U203" s="5"/>
      <c r="V203" s="5"/>
      <c r="W203" s="5" t="s">
        <v>153</v>
      </c>
      <c r="X203" s="4"/>
      <c r="Y203" s="5"/>
      <c r="Z203" s="4" t="s">
        <v>994</v>
      </c>
      <c r="AA203" s="23"/>
      <c r="AB203" s="23"/>
      <c r="AC203" s="9"/>
    </row>
    <row r="204" spans="1:29" s="1" customFormat="1" ht="87" customHeight="1" x14ac:dyDescent="0.25">
      <c r="A204" s="13" t="s">
        <v>29</v>
      </c>
      <c r="B204" s="2"/>
      <c r="C204" s="46" t="s">
        <v>31</v>
      </c>
      <c r="D204" s="4" t="s">
        <v>999</v>
      </c>
      <c r="E204" s="17" t="s">
        <v>1009</v>
      </c>
      <c r="F204" s="9">
        <v>33676327</v>
      </c>
      <c r="G204" s="4" t="s">
        <v>32</v>
      </c>
      <c r="H204" s="14" t="s">
        <v>1010</v>
      </c>
      <c r="I204" s="15">
        <v>0</v>
      </c>
      <c r="J204" s="6"/>
      <c r="K204" s="50">
        <v>41702</v>
      </c>
      <c r="L204" s="43">
        <f>+M204-K204</f>
        <v>149</v>
      </c>
      <c r="M204" s="8">
        <v>41851</v>
      </c>
      <c r="N204" s="4" t="s">
        <v>1011</v>
      </c>
      <c r="O204" s="5"/>
      <c r="P204" s="5"/>
      <c r="Q204" s="5" t="s">
        <v>151</v>
      </c>
      <c r="R204" s="5" t="s">
        <v>198</v>
      </c>
      <c r="S204" s="5"/>
      <c r="T204" s="5" t="s">
        <v>177</v>
      </c>
      <c r="U204" s="5"/>
      <c r="V204" s="5"/>
      <c r="W204" s="5" t="s">
        <v>153</v>
      </c>
      <c r="X204" s="4"/>
      <c r="Y204" s="5"/>
      <c r="Z204" s="4" t="s">
        <v>422</v>
      </c>
      <c r="AA204" s="23"/>
      <c r="AB204" s="23"/>
      <c r="AC204" s="9"/>
    </row>
    <row r="205" spans="1:29" s="1" customFormat="1" ht="87" customHeight="1" x14ac:dyDescent="0.25">
      <c r="A205" s="13" t="s">
        <v>29</v>
      </c>
      <c r="B205" s="2" t="s">
        <v>888</v>
      </c>
      <c r="C205" s="46" t="s">
        <v>1000</v>
      </c>
      <c r="D205" s="4" t="s">
        <v>30</v>
      </c>
      <c r="E205" s="17" t="s">
        <v>1001</v>
      </c>
      <c r="F205" s="9" t="s">
        <v>1002</v>
      </c>
      <c r="G205" s="4" t="s">
        <v>71</v>
      </c>
      <c r="H205" s="14" t="s">
        <v>1003</v>
      </c>
      <c r="I205" s="15">
        <v>11020000</v>
      </c>
      <c r="J205" s="6" t="s">
        <v>1006</v>
      </c>
      <c r="K205" s="50">
        <v>41701</v>
      </c>
      <c r="L205" s="43"/>
      <c r="M205" s="8">
        <v>41784</v>
      </c>
      <c r="N205" s="4" t="s">
        <v>1004</v>
      </c>
      <c r="O205" s="5" t="s">
        <v>1007</v>
      </c>
      <c r="P205" s="5" t="s">
        <v>1008</v>
      </c>
      <c r="Q205" s="5" t="s">
        <v>151</v>
      </c>
      <c r="R205" s="5"/>
      <c r="S205" s="5"/>
      <c r="T205" s="5" t="s">
        <v>153</v>
      </c>
      <c r="U205" s="5"/>
      <c r="V205" s="5"/>
      <c r="W205" s="5" t="s">
        <v>153</v>
      </c>
      <c r="X205" s="4"/>
      <c r="Y205" s="5"/>
      <c r="Z205" s="4" t="s">
        <v>194</v>
      </c>
      <c r="AA205" s="23"/>
      <c r="AB205" s="23"/>
      <c r="AC205" s="9"/>
    </row>
    <row r="206" spans="1:29" s="1" customFormat="1" ht="75" customHeight="1" x14ac:dyDescent="0.25">
      <c r="A206" s="13" t="s">
        <v>29</v>
      </c>
      <c r="B206" s="2"/>
      <c r="C206" s="3" t="s">
        <v>1005</v>
      </c>
      <c r="D206" s="4" t="s">
        <v>984</v>
      </c>
      <c r="E206" s="17" t="s">
        <v>1058</v>
      </c>
      <c r="F206" s="9" t="s">
        <v>1012</v>
      </c>
      <c r="G206" s="4" t="s">
        <v>71</v>
      </c>
      <c r="H206" s="14" t="s">
        <v>1014</v>
      </c>
      <c r="I206" s="15">
        <v>127600000</v>
      </c>
      <c r="J206" s="6" t="s">
        <v>1017</v>
      </c>
      <c r="K206" s="50">
        <v>41705</v>
      </c>
      <c r="L206" s="43" t="s">
        <v>1013</v>
      </c>
      <c r="M206" s="8">
        <v>42162</v>
      </c>
      <c r="N206" s="4" t="s">
        <v>512</v>
      </c>
      <c r="O206" s="5"/>
      <c r="P206" s="5"/>
      <c r="Q206" s="5" t="s">
        <v>986</v>
      </c>
      <c r="R206" s="5" t="s">
        <v>618</v>
      </c>
      <c r="S206" s="5"/>
      <c r="T206" s="5" t="s">
        <v>177</v>
      </c>
      <c r="U206" s="5"/>
      <c r="V206" s="5"/>
      <c r="W206" s="5" t="s">
        <v>153</v>
      </c>
      <c r="X206" s="4"/>
      <c r="Y206" s="5"/>
      <c r="Z206" s="4" t="s">
        <v>481</v>
      </c>
      <c r="AA206" s="23"/>
      <c r="AB206" s="23"/>
      <c r="AC206" s="9"/>
    </row>
    <row r="207" spans="1:29" s="1" customFormat="1" ht="75" customHeight="1" x14ac:dyDescent="0.25">
      <c r="A207" s="13" t="s">
        <v>29</v>
      </c>
      <c r="B207" s="2"/>
      <c r="C207" s="3" t="s">
        <v>1021</v>
      </c>
      <c r="D207" s="4" t="s">
        <v>984</v>
      </c>
      <c r="E207" s="17" t="s">
        <v>1015</v>
      </c>
      <c r="F207" s="9" t="s">
        <v>1016</v>
      </c>
      <c r="G207" s="4" t="s">
        <v>71</v>
      </c>
      <c r="H207" s="14" t="s">
        <v>1022</v>
      </c>
      <c r="I207" s="15">
        <v>54369923</v>
      </c>
      <c r="J207" s="6" t="s">
        <v>1017</v>
      </c>
      <c r="K207" s="50">
        <v>41705</v>
      </c>
      <c r="L207" s="43" t="s">
        <v>1023</v>
      </c>
      <c r="M207" s="8">
        <v>42121</v>
      </c>
      <c r="N207" s="4" t="s">
        <v>512</v>
      </c>
      <c r="O207" s="5"/>
      <c r="P207" s="5"/>
      <c r="Q207" s="5" t="s">
        <v>986</v>
      </c>
      <c r="R207" s="5" t="s">
        <v>618</v>
      </c>
      <c r="S207" s="5"/>
      <c r="T207" s="5" t="s">
        <v>177</v>
      </c>
      <c r="U207" s="5"/>
      <c r="V207" s="5"/>
      <c r="W207" s="5" t="s">
        <v>153</v>
      </c>
      <c r="X207" s="4"/>
      <c r="Y207" s="5"/>
      <c r="Z207" s="4" t="s">
        <v>481</v>
      </c>
      <c r="AA207" s="23"/>
      <c r="AB207" s="23"/>
      <c r="AC207" s="9"/>
    </row>
    <row r="208" spans="1:29" s="1" customFormat="1" ht="75" customHeight="1" x14ac:dyDescent="0.25">
      <c r="A208" s="13" t="s">
        <v>29</v>
      </c>
      <c r="B208" s="2"/>
      <c r="C208" s="3" t="s">
        <v>1024</v>
      </c>
      <c r="D208" s="4" t="s">
        <v>984</v>
      </c>
      <c r="E208" s="17" t="s">
        <v>1015</v>
      </c>
      <c r="F208" s="9" t="s">
        <v>1016</v>
      </c>
      <c r="G208" s="4" t="s">
        <v>71</v>
      </c>
      <c r="H208" s="14" t="s">
        <v>1025</v>
      </c>
      <c r="I208" s="15">
        <v>8219212</v>
      </c>
      <c r="J208" s="6" t="s">
        <v>1017</v>
      </c>
      <c r="K208" s="50">
        <v>41705</v>
      </c>
      <c r="L208" s="43" t="s">
        <v>1023</v>
      </c>
      <c r="M208" s="8">
        <v>42121</v>
      </c>
      <c r="N208" s="4" t="s">
        <v>512</v>
      </c>
      <c r="O208" s="5"/>
      <c r="P208" s="5"/>
      <c r="Q208" s="5" t="s">
        <v>986</v>
      </c>
      <c r="R208" s="5" t="s">
        <v>618</v>
      </c>
      <c r="S208" s="5"/>
      <c r="T208" s="5" t="s">
        <v>177</v>
      </c>
      <c r="U208" s="5"/>
      <c r="V208" s="5"/>
      <c r="W208" s="5" t="s">
        <v>153</v>
      </c>
      <c r="X208" s="4"/>
      <c r="Y208" s="5"/>
      <c r="Z208" s="4" t="s">
        <v>481</v>
      </c>
      <c r="AA208" s="23"/>
      <c r="AB208" s="23"/>
      <c r="AC208" s="9"/>
    </row>
    <row r="209" spans="1:29" s="1" customFormat="1" ht="75" customHeight="1" x14ac:dyDescent="0.25">
      <c r="A209" s="13" t="s">
        <v>29</v>
      </c>
      <c r="B209" s="2"/>
      <c r="C209" s="3" t="s">
        <v>1026</v>
      </c>
      <c r="D209" s="4" t="s">
        <v>984</v>
      </c>
      <c r="E209" s="17" t="s">
        <v>1015</v>
      </c>
      <c r="F209" s="9" t="s">
        <v>1016</v>
      </c>
      <c r="G209" s="4" t="s">
        <v>71</v>
      </c>
      <c r="H209" s="14" t="s">
        <v>1034</v>
      </c>
      <c r="I209" s="15">
        <v>235114</v>
      </c>
      <c r="J209" s="6" t="s">
        <v>1017</v>
      </c>
      <c r="K209" s="50">
        <v>41705</v>
      </c>
      <c r="L209" s="43" t="s">
        <v>1023</v>
      </c>
      <c r="M209" s="8">
        <v>42121</v>
      </c>
      <c r="N209" s="4" t="s">
        <v>512</v>
      </c>
      <c r="O209" s="5"/>
      <c r="P209" s="5"/>
      <c r="Q209" s="5" t="s">
        <v>986</v>
      </c>
      <c r="R209" s="5" t="s">
        <v>618</v>
      </c>
      <c r="S209" s="5"/>
      <c r="T209" s="5" t="s">
        <v>177</v>
      </c>
      <c r="U209" s="5"/>
      <c r="V209" s="5"/>
      <c r="W209" s="5" t="s">
        <v>153</v>
      </c>
      <c r="X209" s="4"/>
      <c r="Y209" s="5"/>
      <c r="Z209" s="4" t="s">
        <v>481</v>
      </c>
      <c r="AA209" s="23"/>
      <c r="AB209" s="23"/>
      <c r="AC209" s="9"/>
    </row>
    <row r="210" spans="1:29" s="1" customFormat="1" ht="75" customHeight="1" x14ac:dyDescent="0.25">
      <c r="A210" s="13" t="s">
        <v>29</v>
      </c>
      <c r="B210" s="2"/>
      <c r="C210" s="3" t="s">
        <v>1027</v>
      </c>
      <c r="D210" s="4" t="s">
        <v>984</v>
      </c>
      <c r="E210" s="17" t="s">
        <v>1015</v>
      </c>
      <c r="F210" s="9" t="s">
        <v>1016</v>
      </c>
      <c r="G210" s="4" t="s">
        <v>71</v>
      </c>
      <c r="H210" s="14" t="s">
        <v>1028</v>
      </c>
      <c r="I210" s="15">
        <v>22858356</v>
      </c>
      <c r="J210" s="6" t="s">
        <v>1017</v>
      </c>
      <c r="K210" s="50">
        <v>41705</v>
      </c>
      <c r="L210" s="43" t="s">
        <v>1023</v>
      </c>
      <c r="M210" s="8">
        <v>42121</v>
      </c>
      <c r="N210" s="4" t="s">
        <v>512</v>
      </c>
      <c r="O210" s="5"/>
      <c r="P210" s="5"/>
      <c r="Q210" s="5" t="s">
        <v>986</v>
      </c>
      <c r="R210" s="5" t="s">
        <v>618</v>
      </c>
      <c r="S210" s="5"/>
      <c r="T210" s="5" t="s">
        <v>177</v>
      </c>
      <c r="U210" s="5"/>
      <c r="V210" s="5"/>
      <c r="W210" s="5" t="s">
        <v>153</v>
      </c>
      <c r="X210" s="4"/>
      <c r="Y210" s="5"/>
      <c r="Z210" s="4" t="s">
        <v>481</v>
      </c>
      <c r="AA210" s="23"/>
      <c r="AB210" s="23"/>
      <c r="AC210" s="9"/>
    </row>
    <row r="211" spans="1:29" s="1" customFormat="1" ht="75" customHeight="1" x14ac:dyDescent="0.25">
      <c r="A211" s="13" t="s">
        <v>29</v>
      </c>
      <c r="B211" s="2"/>
      <c r="C211" s="3" t="s">
        <v>1029</v>
      </c>
      <c r="D211" s="4" t="s">
        <v>984</v>
      </c>
      <c r="E211" s="17" t="s">
        <v>1015</v>
      </c>
      <c r="F211" s="9" t="s">
        <v>1016</v>
      </c>
      <c r="G211" s="4" t="s">
        <v>71</v>
      </c>
      <c r="H211" s="14" t="s">
        <v>1057</v>
      </c>
      <c r="I211" s="15">
        <v>16980493</v>
      </c>
      <c r="J211" s="6" t="s">
        <v>1017</v>
      </c>
      <c r="K211" s="50">
        <v>41705</v>
      </c>
      <c r="L211" s="43" t="s">
        <v>1023</v>
      </c>
      <c r="M211" s="8">
        <v>42121</v>
      </c>
      <c r="N211" s="4" t="s">
        <v>512</v>
      </c>
      <c r="O211" s="5"/>
      <c r="P211" s="5"/>
      <c r="Q211" s="5" t="s">
        <v>986</v>
      </c>
      <c r="R211" s="5" t="s">
        <v>618</v>
      </c>
      <c r="S211" s="5"/>
      <c r="T211" s="5" t="s">
        <v>177</v>
      </c>
      <c r="U211" s="5"/>
      <c r="V211" s="5"/>
      <c r="W211" s="5" t="s">
        <v>153</v>
      </c>
      <c r="X211" s="4"/>
      <c r="Y211" s="5"/>
      <c r="Z211" s="4" t="s">
        <v>481</v>
      </c>
      <c r="AA211" s="23"/>
      <c r="AB211" s="23"/>
      <c r="AC211" s="9"/>
    </row>
    <row r="212" spans="1:29" s="1" customFormat="1" ht="87" customHeight="1" x14ac:dyDescent="0.25">
      <c r="A212" s="13" t="s">
        <v>126</v>
      </c>
      <c r="B212" s="2" t="s">
        <v>888</v>
      </c>
      <c r="C212" s="46" t="s">
        <v>1030</v>
      </c>
      <c r="D212" s="4" t="s">
        <v>146</v>
      </c>
      <c r="E212" s="17" t="s">
        <v>1031</v>
      </c>
      <c r="F212" s="9" t="s">
        <v>1032</v>
      </c>
      <c r="G212" s="4" t="s">
        <v>71</v>
      </c>
      <c r="H212" s="14" t="s">
        <v>1033</v>
      </c>
      <c r="I212" s="15">
        <v>250000000</v>
      </c>
      <c r="J212" s="6"/>
      <c r="K212" s="50">
        <v>41709</v>
      </c>
      <c r="L212" s="43"/>
      <c r="M212" s="8"/>
      <c r="N212" s="4" t="s">
        <v>168</v>
      </c>
      <c r="O212" s="5"/>
      <c r="P212" s="5"/>
      <c r="Q212" s="5" t="s">
        <v>151</v>
      </c>
      <c r="R212" s="4" t="s">
        <v>168</v>
      </c>
      <c r="S212" s="5"/>
      <c r="T212" s="5" t="s">
        <v>153</v>
      </c>
      <c r="U212" s="5"/>
      <c r="V212" s="5"/>
      <c r="W212" s="5" t="s">
        <v>177</v>
      </c>
      <c r="X212" s="4"/>
      <c r="Y212" s="5"/>
      <c r="Z212" s="4" t="s">
        <v>194</v>
      </c>
      <c r="AA212" s="23"/>
      <c r="AB212" s="23"/>
      <c r="AC212" s="9"/>
    </row>
    <row r="213" spans="1:29" s="1" customFormat="1" ht="75" customHeight="1" x14ac:dyDescent="0.25">
      <c r="A213" s="13" t="s">
        <v>29</v>
      </c>
      <c r="B213" s="2"/>
      <c r="C213" s="3" t="s">
        <v>1035</v>
      </c>
      <c r="D213" s="4" t="s">
        <v>30</v>
      </c>
      <c r="E213" s="17" t="s">
        <v>1039</v>
      </c>
      <c r="F213" s="9" t="s">
        <v>1041</v>
      </c>
      <c r="G213" s="4" t="s">
        <v>71</v>
      </c>
      <c r="H213" s="14" t="s">
        <v>1042</v>
      </c>
      <c r="I213" s="15">
        <v>287157396</v>
      </c>
      <c r="J213" s="6" t="s">
        <v>1043</v>
      </c>
      <c r="K213" s="50">
        <v>41715</v>
      </c>
      <c r="L213" s="43">
        <f>+M213-K213</f>
        <v>289</v>
      </c>
      <c r="M213" s="8">
        <v>42004</v>
      </c>
      <c r="N213" s="4" t="s">
        <v>204</v>
      </c>
      <c r="O213" s="5" t="s">
        <v>1044</v>
      </c>
      <c r="P213" s="5" t="s">
        <v>1045</v>
      </c>
      <c r="Q213" s="5" t="s">
        <v>986</v>
      </c>
      <c r="R213" s="5" t="s">
        <v>1046</v>
      </c>
      <c r="S213" s="5"/>
      <c r="T213" s="5" t="s">
        <v>153</v>
      </c>
      <c r="U213" s="5"/>
      <c r="V213" s="5"/>
      <c r="W213" s="5" t="s">
        <v>153</v>
      </c>
      <c r="X213" s="4"/>
      <c r="Y213" s="5"/>
      <c r="Z213" s="4" t="s">
        <v>994</v>
      </c>
      <c r="AA213" s="23" t="s">
        <v>154</v>
      </c>
      <c r="AB213" s="23" t="s">
        <v>154</v>
      </c>
      <c r="AC213" s="9"/>
    </row>
    <row r="214" spans="1:29" s="1" customFormat="1" ht="75" customHeight="1" x14ac:dyDescent="0.25">
      <c r="A214" s="13" t="s">
        <v>29</v>
      </c>
      <c r="B214" s="2"/>
      <c r="C214" s="3" t="s">
        <v>1036</v>
      </c>
      <c r="D214" s="4" t="s">
        <v>30</v>
      </c>
      <c r="E214" s="17" t="s">
        <v>961</v>
      </c>
      <c r="F214" s="9" t="s">
        <v>1047</v>
      </c>
      <c r="G214" s="4" t="s">
        <v>71</v>
      </c>
      <c r="H214" s="14" t="s">
        <v>1048</v>
      </c>
      <c r="I214" s="15">
        <v>510000000</v>
      </c>
      <c r="J214" s="6" t="s">
        <v>1049</v>
      </c>
      <c r="K214" s="50">
        <v>41718</v>
      </c>
      <c r="L214" s="43">
        <v>180</v>
      </c>
      <c r="M214" s="8">
        <f>+K214+180</f>
        <v>41898</v>
      </c>
      <c r="N214" s="4" t="s">
        <v>372</v>
      </c>
      <c r="O214" s="5" t="s">
        <v>1050</v>
      </c>
      <c r="P214" s="5" t="s">
        <v>1051</v>
      </c>
      <c r="Q214" s="5" t="s">
        <v>986</v>
      </c>
      <c r="R214" s="5" t="s">
        <v>1052</v>
      </c>
      <c r="S214" s="5"/>
      <c r="T214" s="5" t="s">
        <v>153</v>
      </c>
      <c r="U214" s="5"/>
      <c r="V214" s="5"/>
      <c r="W214" s="5" t="s">
        <v>153</v>
      </c>
      <c r="X214" s="4"/>
      <c r="Y214" s="5"/>
      <c r="Z214" s="4" t="s">
        <v>481</v>
      </c>
      <c r="AA214" s="23"/>
      <c r="AB214" s="23"/>
      <c r="AC214" s="9"/>
    </row>
    <row r="215" spans="1:29" s="1" customFormat="1" ht="157.5" customHeight="1" x14ac:dyDescent="0.25">
      <c r="A215" s="13" t="s">
        <v>29</v>
      </c>
      <c r="B215" s="2"/>
      <c r="C215" s="3" t="s">
        <v>1037</v>
      </c>
      <c r="D215" s="4" t="s">
        <v>30</v>
      </c>
      <c r="E215" s="17" t="s">
        <v>974</v>
      </c>
      <c r="F215" s="9" t="s">
        <v>1053</v>
      </c>
      <c r="G215" s="4" t="s">
        <v>71</v>
      </c>
      <c r="H215" s="14" t="s">
        <v>1054</v>
      </c>
      <c r="I215" s="15">
        <v>0</v>
      </c>
      <c r="J215" s="6"/>
      <c r="K215" s="50">
        <v>41719</v>
      </c>
      <c r="L215" s="43" t="s">
        <v>1100</v>
      </c>
      <c r="M215" s="8"/>
      <c r="N215" s="4" t="s">
        <v>197</v>
      </c>
      <c r="O215" s="5"/>
      <c r="P215" s="5"/>
      <c r="Q215" s="5" t="s">
        <v>521</v>
      </c>
      <c r="R215" s="5" t="s">
        <v>1055</v>
      </c>
      <c r="S215" s="5"/>
      <c r="T215" s="5" t="s">
        <v>153</v>
      </c>
      <c r="U215" s="5"/>
      <c r="V215" s="5"/>
      <c r="W215" s="5" t="s">
        <v>153</v>
      </c>
      <c r="X215" s="4"/>
      <c r="Y215" s="5"/>
      <c r="Z215" s="4" t="s">
        <v>198</v>
      </c>
      <c r="AA215" s="23"/>
      <c r="AB215" s="23"/>
      <c r="AC215" s="9"/>
    </row>
    <row r="216" spans="1:29" s="1" customFormat="1" ht="149.25" customHeight="1" x14ac:dyDescent="0.25">
      <c r="A216" s="13" t="s">
        <v>29</v>
      </c>
      <c r="B216" s="2"/>
      <c r="C216" s="3" t="s">
        <v>1038</v>
      </c>
      <c r="D216" s="4" t="s">
        <v>30</v>
      </c>
      <c r="E216" s="17" t="s">
        <v>1040</v>
      </c>
      <c r="F216" s="9" t="s">
        <v>1056</v>
      </c>
      <c r="G216" s="4" t="s">
        <v>71</v>
      </c>
      <c r="H216" s="14" t="s">
        <v>1054</v>
      </c>
      <c r="I216" s="15">
        <v>0</v>
      </c>
      <c r="J216" s="6"/>
      <c r="K216" s="50">
        <v>41719</v>
      </c>
      <c r="L216" s="43" t="s">
        <v>1100</v>
      </c>
      <c r="M216" s="8"/>
      <c r="N216" s="4" t="s">
        <v>197</v>
      </c>
      <c r="O216" s="5"/>
      <c r="P216" s="5"/>
      <c r="Q216" s="5" t="s">
        <v>521</v>
      </c>
      <c r="R216" s="5" t="s">
        <v>1055</v>
      </c>
      <c r="S216" s="5"/>
      <c r="T216" s="5" t="s">
        <v>153</v>
      </c>
      <c r="U216" s="5"/>
      <c r="V216" s="5"/>
      <c r="W216" s="5" t="s">
        <v>153</v>
      </c>
      <c r="X216" s="4"/>
      <c r="Y216" s="5"/>
      <c r="Z216" s="4" t="s">
        <v>198</v>
      </c>
      <c r="AA216" s="23"/>
      <c r="AB216" s="23"/>
      <c r="AC216" s="9"/>
    </row>
    <row r="217" spans="1:29" s="1" customFormat="1" ht="87" customHeight="1" x14ac:dyDescent="0.25">
      <c r="A217" s="13" t="s">
        <v>29</v>
      </c>
      <c r="B217" s="2" t="s">
        <v>865</v>
      </c>
      <c r="C217" s="46" t="s">
        <v>1060</v>
      </c>
      <c r="D217" s="4" t="s">
        <v>1059</v>
      </c>
      <c r="E217" s="17" t="s">
        <v>1061</v>
      </c>
      <c r="F217" s="9" t="s">
        <v>1062</v>
      </c>
      <c r="G217" s="4" t="s">
        <v>71</v>
      </c>
      <c r="H217" s="14" t="s">
        <v>1063</v>
      </c>
      <c r="I217" s="15">
        <v>0</v>
      </c>
      <c r="J217" s="6"/>
      <c r="K217" s="50">
        <v>41718</v>
      </c>
      <c r="L217" s="43"/>
      <c r="M217" s="8"/>
      <c r="N217" s="4" t="s">
        <v>249</v>
      </c>
      <c r="O217" s="5"/>
      <c r="P217" s="5"/>
      <c r="Q217" s="5" t="s">
        <v>151</v>
      </c>
      <c r="R217" s="4"/>
      <c r="S217" s="5"/>
      <c r="T217" s="5" t="s">
        <v>153</v>
      </c>
      <c r="U217" s="5"/>
      <c r="V217" s="5"/>
      <c r="W217" s="5" t="s">
        <v>177</v>
      </c>
      <c r="X217" s="4"/>
      <c r="Y217" s="5"/>
      <c r="Z217" s="4" t="s">
        <v>194</v>
      </c>
      <c r="AA217" s="23"/>
      <c r="AB217" s="23"/>
      <c r="AC217" s="9"/>
    </row>
    <row r="218" spans="1:29" s="1" customFormat="1" ht="127.5" customHeight="1" x14ac:dyDescent="0.25">
      <c r="A218" s="13" t="s">
        <v>70</v>
      </c>
      <c r="B218" s="2" t="s">
        <v>888</v>
      </c>
      <c r="C218" s="46" t="s">
        <v>279</v>
      </c>
      <c r="D218" s="4" t="s">
        <v>30</v>
      </c>
      <c r="E218" s="17" t="s">
        <v>639</v>
      </c>
      <c r="F218" s="16" t="s">
        <v>638</v>
      </c>
      <c r="G218" s="5" t="s">
        <v>71</v>
      </c>
      <c r="H218" s="14" t="s">
        <v>1064</v>
      </c>
      <c r="I218" s="15">
        <v>8428960</v>
      </c>
      <c r="J218" s="6" t="s">
        <v>1065</v>
      </c>
      <c r="K218" s="7">
        <v>41719</v>
      </c>
      <c r="L218" s="43">
        <v>20</v>
      </c>
      <c r="M218" s="8">
        <f>+K218+45</f>
        <v>41764</v>
      </c>
      <c r="N218" s="4" t="s">
        <v>512</v>
      </c>
      <c r="O218" s="5" t="s">
        <v>642</v>
      </c>
      <c r="P218" s="5" t="s">
        <v>643</v>
      </c>
      <c r="Q218" s="5" t="s">
        <v>192</v>
      </c>
      <c r="R218" s="5" t="s">
        <v>215</v>
      </c>
      <c r="S218" s="5"/>
      <c r="T218" s="5" t="s">
        <v>177</v>
      </c>
      <c r="U218" s="5"/>
      <c r="V218" s="5"/>
      <c r="W218" s="5" t="s">
        <v>177</v>
      </c>
      <c r="X218" s="4"/>
      <c r="Y218" s="5"/>
      <c r="Z218" s="4" t="s">
        <v>184</v>
      </c>
      <c r="AA218" s="23"/>
      <c r="AB218" s="23"/>
      <c r="AC218" s="9"/>
    </row>
    <row r="219" spans="1:29" s="1" customFormat="1" ht="87" customHeight="1" x14ac:dyDescent="0.25">
      <c r="A219" s="13" t="s">
        <v>29</v>
      </c>
      <c r="B219" s="2" t="s">
        <v>865</v>
      </c>
      <c r="C219" s="46" t="s">
        <v>1066</v>
      </c>
      <c r="D219" s="4" t="s">
        <v>30</v>
      </c>
      <c r="E219" s="17" t="s">
        <v>1067</v>
      </c>
      <c r="F219" s="9" t="s">
        <v>1068</v>
      </c>
      <c r="G219" s="5" t="s">
        <v>71</v>
      </c>
      <c r="H219" s="14" t="s">
        <v>1069</v>
      </c>
      <c r="I219" s="15">
        <v>0</v>
      </c>
      <c r="J219" s="6"/>
      <c r="K219" s="50">
        <v>41719</v>
      </c>
      <c r="L219" s="43" t="s">
        <v>1101</v>
      </c>
      <c r="M219" s="8">
        <v>41842</v>
      </c>
      <c r="N219" s="4" t="s">
        <v>197</v>
      </c>
      <c r="O219" s="5"/>
      <c r="P219" s="5"/>
      <c r="Q219" s="5" t="s">
        <v>151</v>
      </c>
      <c r="R219" s="4" t="s">
        <v>1070</v>
      </c>
      <c r="S219" s="5"/>
      <c r="T219" s="5" t="s">
        <v>153</v>
      </c>
      <c r="U219" s="5"/>
      <c r="V219" s="5"/>
      <c r="W219" s="5" t="s">
        <v>153</v>
      </c>
      <c r="X219" s="4"/>
      <c r="Y219" s="5"/>
      <c r="Z219" s="4" t="s">
        <v>481</v>
      </c>
      <c r="AA219" s="23"/>
      <c r="AB219" s="23"/>
      <c r="AC219" s="9"/>
    </row>
    <row r="220" spans="1:29" s="1" customFormat="1" ht="87" customHeight="1" x14ac:dyDescent="0.25">
      <c r="A220" s="13" t="s">
        <v>126</v>
      </c>
      <c r="B220" s="2" t="s">
        <v>1071</v>
      </c>
      <c r="C220" s="46" t="s">
        <v>1072</v>
      </c>
      <c r="D220" s="4" t="s">
        <v>241</v>
      </c>
      <c r="E220" s="17" t="s">
        <v>1073</v>
      </c>
      <c r="F220" s="9" t="s">
        <v>1081</v>
      </c>
      <c r="G220" s="5" t="s">
        <v>71</v>
      </c>
      <c r="H220" s="14" t="s">
        <v>1080</v>
      </c>
      <c r="I220" s="15">
        <v>500000000</v>
      </c>
      <c r="J220" s="6"/>
      <c r="K220" s="50">
        <v>41719</v>
      </c>
      <c r="L220" s="43"/>
      <c r="M220" s="8"/>
      <c r="N220" s="4" t="s">
        <v>197</v>
      </c>
      <c r="O220" s="5"/>
      <c r="P220" s="5"/>
      <c r="Q220" s="5" t="s">
        <v>151</v>
      </c>
      <c r="R220" s="4" t="s">
        <v>197</v>
      </c>
      <c r="S220" s="5"/>
      <c r="T220" s="5" t="s">
        <v>153</v>
      </c>
      <c r="U220" s="5"/>
      <c r="V220" s="5"/>
      <c r="W220" s="5" t="s">
        <v>177</v>
      </c>
      <c r="X220" s="4"/>
      <c r="Y220" s="5"/>
      <c r="Z220" s="4" t="s">
        <v>194</v>
      </c>
      <c r="AA220" s="23"/>
      <c r="AB220" s="23"/>
      <c r="AC220" s="9"/>
    </row>
    <row r="221" spans="1:29" s="1" customFormat="1" ht="87" customHeight="1" x14ac:dyDescent="0.25">
      <c r="A221" s="13" t="s">
        <v>126</v>
      </c>
      <c r="B221" s="2" t="s">
        <v>865</v>
      </c>
      <c r="C221" s="46" t="s">
        <v>1075</v>
      </c>
      <c r="D221" s="4" t="s">
        <v>241</v>
      </c>
      <c r="E221" s="17" t="s">
        <v>1074</v>
      </c>
      <c r="F221" s="9" t="s">
        <v>1076</v>
      </c>
      <c r="G221" s="5" t="s">
        <v>71</v>
      </c>
      <c r="H221" s="14" t="s">
        <v>1077</v>
      </c>
      <c r="I221" s="15">
        <v>0</v>
      </c>
      <c r="J221" s="6"/>
      <c r="K221" s="50">
        <v>41719</v>
      </c>
      <c r="L221" s="43"/>
      <c r="M221" s="8"/>
      <c r="N221" s="4" t="s">
        <v>197</v>
      </c>
      <c r="O221" s="5"/>
      <c r="P221" s="5"/>
      <c r="Q221" s="5" t="s">
        <v>151</v>
      </c>
      <c r="R221" s="4" t="s">
        <v>197</v>
      </c>
      <c r="S221" s="5"/>
      <c r="T221" s="5" t="s">
        <v>153</v>
      </c>
      <c r="U221" s="5"/>
      <c r="V221" s="5"/>
      <c r="W221" s="5" t="s">
        <v>177</v>
      </c>
      <c r="X221" s="4"/>
      <c r="Y221" s="5"/>
      <c r="Z221" s="4" t="s">
        <v>194</v>
      </c>
      <c r="AA221" s="23"/>
      <c r="AB221" s="23"/>
      <c r="AC221" s="9"/>
    </row>
    <row r="222" spans="1:29" s="1" customFormat="1" ht="78.75" customHeight="1" x14ac:dyDescent="0.25">
      <c r="A222" s="13" t="s">
        <v>29</v>
      </c>
      <c r="B222" s="2" t="s">
        <v>865</v>
      </c>
      <c r="C222" s="46" t="s">
        <v>95</v>
      </c>
      <c r="D222" s="4" t="s">
        <v>30</v>
      </c>
      <c r="E222" s="17" t="s">
        <v>516</v>
      </c>
      <c r="F222" s="9" t="s">
        <v>515</v>
      </c>
      <c r="G222" s="5" t="s">
        <v>71</v>
      </c>
      <c r="H222" s="14" t="s">
        <v>1079</v>
      </c>
      <c r="I222" s="15">
        <v>0</v>
      </c>
      <c r="J222" s="6"/>
      <c r="K222" s="50">
        <v>41740</v>
      </c>
      <c r="L222" s="43"/>
      <c r="M222" s="8"/>
      <c r="N222" s="4" t="s">
        <v>1078</v>
      </c>
      <c r="O222" s="5"/>
      <c r="P222" s="5"/>
      <c r="Q222" s="5" t="s">
        <v>151</v>
      </c>
      <c r="R222" s="4" t="s">
        <v>193</v>
      </c>
      <c r="S222" s="5"/>
      <c r="T222" s="5" t="s">
        <v>153</v>
      </c>
      <c r="U222" s="5"/>
      <c r="V222" s="5"/>
      <c r="W222" s="5" t="s">
        <v>177</v>
      </c>
      <c r="X222" s="4"/>
      <c r="Y222" s="5"/>
      <c r="Z222" s="4" t="s">
        <v>927</v>
      </c>
      <c r="AA222" s="23"/>
      <c r="AB222" s="23"/>
      <c r="AC222" s="9"/>
    </row>
    <row r="223" spans="1:29" s="1" customFormat="1" ht="87" customHeight="1" x14ac:dyDescent="0.25">
      <c r="A223" s="13" t="s">
        <v>29</v>
      </c>
      <c r="B223" s="2" t="s">
        <v>1071</v>
      </c>
      <c r="C223" s="46" t="s">
        <v>1082</v>
      </c>
      <c r="D223" s="4" t="s">
        <v>30</v>
      </c>
      <c r="E223" s="17" t="s">
        <v>1083</v>
      </c>
      <c r="F223" s="9" t="s">
        <v>1084</v>
      </c>
      <c r="G223" s="5" t="s">
        <v>71</v>
      </c>
      <c r="H223" s="14" t="s">
        <v>1086</v>
      </c>
      <c r="I223" s="15">
        <v>90243951</v>
      </c>
      <c r="J223" s="6" t="s">
        <v>1087</v>
      </c>
      <c r="K223" s="50">
        <v>41726</v>
      </c>
      <c r="L223" s="43"/>
      <c r="M223" s="8"/>
      <c r="N223" s="4" t="s">
        <v>1085</v>
      </c>
      <c r="O223" s="5" t="s">
        <v>1088</v>
      </c>
      <c r="P223" s="5" t="s">
        <v>1089</v>
      </c>
      <c r="Q223" s="5" t="s">
        <v>151</v>
      </c>
      <c r="R223" s="4" t="s">
        <v>618</v>
      </c>
      <c r="S223" s="5"/>
      <c r="T223" s="5" t="s">
        <v>153</v>
      </c>
      <c r="U223" s="5"/>
      <c r="V223" s="5"/>
      <c r="W223" s="5" t="s">
        <v>153</v>
      </c>
      <c r="X223" s="4"/>
      <c r="Y223" s="5"/>
      <c r="Z223" s="4" t="s">
        <v>198</v>
      </c>
      <c r="AA223" s="23"/>
      <c r="AB223" s="23"/>
      <c r="AC223" s="9"/>
    </row>
    <row r="224" spans="1:29" s="1" customFormat="1" ht="87" customHeight="1" x14ac:dyDescent="0.25">
      <c r="A224" s="13" t="s">
        <v>29</v>
      </c>
      <c r="B224" s="2" t="s">
        <v>865</v>
      </c>
      <c r="C224" s="46" t="s">
        <v>1090</v>
      </c>
      <c r="D224" s="4" t="s">
        <v>30</v>
      </c>
      <c r="E224" s="17" t="s">
        <v>1091</v>
      </c>
      <c r="F224" s="9" t="s">
        <v>1092</v>
      </c>
      <c r="G224" s="5" t="s">
        <v>71</v>
      </c>
      <c r="H224" s="14" t="s">
        <v>1093</v>
      </c>
      <c r="I224" s="15">
        <v>0</v>
      </c>
      <c r="J224" s="6"/>
      <c r="K224" s="50">
        <v>41726</v>
      </c>
      <c r="L224" s="43"/>
      <c r="M224" s="8">
        <v>41790</v>
      </c>
      <c r="N224" s="4" t="s">
        <v>168</v>
      </c>
      <c r="O224" s="5"/>
      <c r="P224" s="5"/>
      <c r="Q224" s="5" t="s">
        <v>151</v>
      </c>
      <c r="R224" s="4" t="s">
        <v>168</v>
      </c>
      <c r="S224" s="5"/>
      <c r="T224" s="5" t="s">
        <v>153</v>
      </c>
      <c r="U224" s="5"/>
      <c r="V224" s="5"/>
      <c r="W224" s="5" t="s">
        <v>153</v>
      </c>
      <c r="X224" s="4"/>
      <c r="Y224" s="5"/>
      <c r="Z224" s="4" t="s">
        <v>194</v>
      </c>
      <c r="AA224" s="23"/>
      <c r="AB224" s="23"/>
      <c r="AC224" s="9"/>
    </row>
    <row r="225" spans="1:29" s="1" customFormat="1" ht="87" customHeight="1" x14ac:dyDescent="0.25">
      <c r="A225" s="13" t="s">
        <v>126</v>
      </c>
      <c r="B225" s="2" t="s">
        <v>888</v>
      </c>
      <c r="C225" s="46" t="s">
        <v>1094</v>
      </c>
      <c r="D225" s="4" t="s">
        <v>146</v>
      </c>
      <c r="E225" s="17" t="s">
        <v>1095</v>
      </c>
      <c r="F225" s="9" t="s">
        <v>935</v>
      </c>
      <c r="G225" s="5" t="s">
        <v>71</v>
      </c>
      <c r="H225" s="14" t="s">
        <v>1096</v>
      </c>
      <c r="I225" s="15">
        <v>0</v>
      </c>
      <c r="J225" s="6"/>
      <c r="K225" s="50">
        <v>41726</v>
      </c>
      <c r="L225" s="43"/>
      <c r="M225" s="8"/>
      <c r="N225" s="4" t="s">
        <v>168</v>
      </c>
      <c r="O225" s="5"/>
      <c r="P225" s="5"/>
      <c r="Q225" s="5" t="s">
        <v>151</v>
      </c>
      <c r="R225" s="4" t="s">
        <v>168</v>
      </c>
      <c r="S225" s="5"/>
      <c r="T225" s="5" t="s">
        <v>153</v>
      </c>
      <c r="U225" s="5"/>
      <c r="V225" s="5"/>
      <c r="W225" s="5" t="s">
        <v>177</v>
      </c>
      <c r="X225" s="4"/>
      <c r="Y225" s="5"/>
      <c r="Z225" s="4" t="s">
        <v>184</v>
      </c>
      <c r="AA225" s="23"/>
      <c r="AB225" s="23"/>
      <c r="AC225" s="9"/>
    </row>
    <row r="226" spans="1:29" s="1" customFormat="1" ht="87" customHeight="1" x14ac:dyDescent="0.25">
      <c r="A226" s="13" t="s">
        <v>126</v>
      </c>
      <c r="B226" s="2" t="s">
        <v>888</v>
      </c>
      <c r="C226" s="46" t="s">
        <v>937</v>
      </c>
      <c r="D226" s="4" t="s">
        <v>146</v>
      </c>
      <c r="E226" s="17" t="s">
        <v>1097</v>
      </c>
      <c r="F226" s="9" t="s">
        <v>1098</v>
      </c>
      <c r="G226" s="5" t="s">
        <v>71</v>
      </c>
      <c r="H226" s="14" t="s">
        <v>1099</v>
      </c>
      <c r="I226" s="15">
        <v>17500000</v>
      </c>
      <c r="J226" s="6"/>
      <c r="K226" s="50">
        <v>41726</v>
      </c>
      <c r="L226" s="43"/>
      <c r="M226" s="8"/>
      <c r="N226" s="4" t="s">
        <v>168</v>
      </c>
      <c r="O226" s="5"/>
      <c r="P226" s="5"/>
      <c r="Q226" s="5" t="s">
        <v>151</v>
      </c>
      <c r="R226" s="4" t="s">
        <v>168</v>
      </c>
      <c r="S226" s="5"/>
      <c r="T226" s="5" t="s">
        <v>153</v>
      </c>
      <c r="U226" s="5"/>
      <c r="V226" s="5"/>
      <c r="W226" s="5" t="s">
        <v>177</v>
      </c>
      <c r="X226" s="4"/>
      <c r="Y226" s="5"/>
      <c r="Z226" s="4" t="s">
        <v>184</v>
      </c>
      <c r="AA226" s="23"/>
      <c r="AB226" s="23"/>
      <c r="AC226" s="9"/>
    </row>
    <row r="227" spans="1:29" s="1" customFormat="1" ht="77.25" customHeight="1" x14ac:dyDescent="0.25">
      <c r="A227" s="13" t="s">
        <v>126</v>
      </c>
      <c r="B227" s="2" t="s">
        <v>865</v>
      </c>
      <c r="C227" s="46" t="s">
        <v>1103</v>
      </c>
      <c r="D227" s="4" t="s">
        <v>146</v>
      </c>
      <c r="E227" s="17" t="s">
        <v>1104</v>
      </c>
      <c r="F227" s="9" t="s">
        <v>1105</v>
      </c>
      <c r="G227" s="5" t="s">
        <v>71</v>
      </c>
      <c r="H227" s="14" t="s">
        <v>1106</v>
      </c>
      <c r="I227" s="15">
        <v>0</v>
      </c>
      <c r="J227" s="6"/>
      <c r="K227" s="50">
        <v>41731</v>
      </c>
      <c r="L227" s="43"/>
      <c r="M227" s="8"/>
      <c r="N227" s="4" t="s">
        <v>168</v>
      </c>
      <c r="O227" s="5"/>
      <c r="P227" s="5"/>
      <c r="Q227" s="5" t="s">
        <v>151</v>
      </c>
      <c r="R227" s="4" t="s">
        <v>168</v>
      </c>
      <c r="S227" s="5"/>
      <c r="T227" s="5" t="s">
        <v>153</v>
      </c>
      <c r="U227" s="5"/>
      <c r="V227" s="5"/>
      <c r="W227" s="5" t="s">
        <v>177</v>
      </c>
      <c r="X227" s="4"/>
      <c r="Y227" s="5"/>
      <c r="Z227" s="4" t="s">
        <v>994</v>
      </c>
      <c r="AA227" s="23"/>
      <c r="AB227" s="23"/>
      <c r="AC227" s="9"/>
    </row>
    <row r="228" spans="1:29" s="1" customFormat="1" ht="121.5" customHeight="1" x14ac:dyDescent="0.25">
      <c r="A228" s="13" t="s">
        <v>29</v>
      </c>
      <c r="B228" s="2" t="s">
        <v>888</v>
      </c>
      <c r="C228" s="46" t="s">
        <v>1107</v>
      </c>
      <c r="D228" s="4" t="s">
        <v>30</v>
      </c>
      <c r="E228" s="17" t="s">
        <v>1108</v>
      </c>
      <c r="F228" s="9" t="s">
        <v>1151</v>
      </c>
      <c r="G228" s="5" t="s">
        <v>71</v>
      </c>
      <c r="H228" s="14" t="s">
        <v>1109</v>
      </c>
      <c r="I228" s="15">
        <v>80703000</v>
      </c>
      <c r="J228" s="6" t="s">
        <v>1154</v>
      </c>
      <c r="K228" s="50">
        <v>41736</v>
      </c>
      <c r="L228" s="43">
        <v>120</v>
      </c>
      <c r="M228" s="8"/>
      <c r="N228" s="4" t="s">
        <v>352</v>
      </c>
      <c r="O228" s="5">
        <v>6313090002</v>
      </c>
      <c r="P228" s="5" t="s">
        <v>1155</v>
      </c>
      <c r="Q228" s="5" t="s">
        <v>151</v>
      </c>
      <c r="R228" s="4" t="s">
        <v>352</v>
      </c>
      <c r="S228" s="5"/>
      <c r="T228" s="5" t="s">
        <v>153</v>
      </c>
      <c r="U228" s="5"/>
      <c r="V228" s="5"/>
      <c r="W228" s="5" t="s">
        <v>153</v>
      </c>
      <c r="X228" s="4"/>
      <c r="Y228" s="5"/>
      <c r="Z228" s="4" t="s">
        <v>184</v>
      </c>
      <c r="AA228" s="23"/>
      <c r="AB228" s="23"/>
      <c r="AC228" s="9"/>
    </row>
    <row r="229" spans="1:29" s="1" customFormat="1" ht="87" customHeight="1" x14ac:dyDescent="0.25">
      <c r="A229" s="13" t="s">
        <v>126</v>
      </c>
      <c r="B229" s="2" t="s">
        <v>888</v>
      </c>
      <c r="C229" s="46" t="s">
        <v>1110</v>
      </c>
      <c r="D229" s="4" t="s">
        <v>146</v>
      </c>
      <c r="E229" s="17" t="s">
        <v>1111</v>
      </c>
      <c r="F229" s="9" t="s">
        <v>1112</v>
      </c>
      <c r="G229" s="5" t="s">
        <v>71</v>
      </c>
      <c r="H229" s="14" t="s">
        <v>1113</v>
      </c>
      <c r="I229" s="15">
        <v>2309557758</v>
      </c>
      <c r="J229" s="6"/>
      <c r="K229" s="50">
        <v>41738</v>
      </c>
      <c r="L229" s="43"/>
      <c r="M229" s="8"/>
      <c r="N229" s="4" t="s">
        <v>168</v>
      </c>
      <c r="O229" s="5"/>
      <c r="P229" s="5"/>
      <c r="Q229" s="5" t="s">
        <v>151</v>
      </c>
      <c r="R229" s="4" t="s">
        <v>168</v>
      </c>
      <c r="S229" s="5"/>
      <c r="T229" s="5" t="s">
        <v>153</v>
      </c>
      <c r="U229" s="5"/>
      <c r="V229" s="5"/>
      <c r="W229" s="5" t="s">
        <v>177</v>
      </c>
      <c r="X229" s="4"/>
      <c r="Y229" s="5"/>
      <c r="Z229" s="4" t="s">
        <v>481</v>
      </c>
      <c r="AA229" s="23"/>
      <c r="AB229" s="23"/>
      <c r="AC229" s="9"/>
    </row>
    <row r="230" spans="1:29" s="1" customFormat="1" ht="87" customHeight="1" x14ac:dyDescent="0.25">
      <c r="A230" s="13" t="s">
        <v>126</v>
      </c>
      <c r="B230" s="2" t="s">
        <v>888</v>
      </c>
      <c r="C230" s="46" t="s">
        <v>1114</v>
      </c>
      <c r="D230" s="4" t="s">
        <v>146</v>
      </c>
      <c r="E230" s="17" t="s">
        <v>1115</v>
      </c>
      <c r="F230" s="9" t="s">
        <v>1116</v>
      </c>
      <c r="G230" s="5" t="s">
        <v>71</v>
      </c>
      <c r="H230" s="14" t="s">
        <v>1117</v>
      </c>
      <c r="I230" s="15">
        <v>300000000</v>
      </c>
      <c r="J230" s="6"/>
      <c r="K230" s="50">
        <v>41739</v>
      </c>
      <c r="L230" s="43"/>
      <c r="M230" s="8"/>
      <c r="N230" s="4" t="s">
        <v>168</v>
      </c>
      <c r="O230" s="5"/>
      <c r="P230" s="5"/>
      <c r="Q230" s="5" t="s">
        <v>151</v>
      </c>
      <c r="R230" s="4" t="s">
        <v>168</v>
      </c>
      <c r="S230" s="5"/>
      <c r="T230" s="5" t="s">
        <v>153</v>
      </c>
      <c r="U230" s="5"/>
      <c r="V230" s="5"/>
      <c r="W230" s="5" t="s">
        <v>177</v>
      </c>
      <c r="X230" s="4"/>
      <c r="Y230" s="5"/>
      <c r="Z230" s="4" t="s">
        <v>994</v>
      </c>
      <c r="AA230" s="23"/>
      <c r="AB230" s="23"/>
      <c r="AC230" s="9"/>
    </row>
    <row r="231" spans="1:29" s="1" customFormat="1" ht="87" customHeight="1" x14ac:dyDescent="0.25">
      <c r="A231" s="13" t="s">
        <v>126</v>
      </c>
      <c r="B231" s="2" t="s">
        <v>888</v>
      </c>
      <c r="C231" s="46" t="s">
        <v>1118</v>
      </c>
      <c r="D231" s="4" t="s">
        <v>146</v>
      </c>
      <c r="E231" s="17" t="s">
        <v>1119</v>
      </c>
      <c r="F231" s="9" t="s">
        <v>1121</v>
      </c>
      <c r="G231" s="5" t="s">
        <v>71</v>
      </c>
      <c r="H231" s="14" t="s">
        <v>1120</v>
      </c>
      <c r="I231" s="15">
        <v>249999949</v>
      </c>
      <c r="J231" s="6"/>
      <c r="K231" s="50">
        <v>41743</v>
      </c>
      <c r="L231" s="43"/>
      <c r="M231" s="8"/>
      <c r="N231" s="4" t="s">
        <v>168</v>
      </c>
      <c r="O231" s="5"/>
      <c r="P231" s="5"/>
      <c r="Q231" s="5" t="s">
        <v>151</v>
      </c>
      <c r="R231" s="4" t="s">
        <v>168</v>
      </c>
      <c r="S231" s="5"/>
      <c r="T231" s="5" t="s">
        <v>153</v>
      </c>
      <c r="U231" s="5"/>
      <c r="V231" s="5"/>
      <c r="W231" s="5" t="s">
        <v>177</v>
      </c>
      <c r="X231" s="4"/>
      <c r="Y231" s="5"/>
      <c r="Z231" s="4" t="s">
        <v>184</v>
      </c>
      <c r="AA231" s="23"/>
      <c r="AB231" s="23"/>
      <c r="AC231" s="9"/>
    </row>
    <row r="232" spans="1:29" s="1" customFormat="1" ht="87" customHeight="1" x14ac:dyDescent="0.25">
      <c r="A232" s="13" t="s">
        <v>126</v>
      </c>
      <c r="B232" s="2" t="s">
        <v>865</v>
      </c>
      <c r="C232" s="46" t="s">
        <v>1122</v>
      </c>
      <c r="D232" s="4" t="s">
        <v>146</v>
      </c>
      <c r="E232" s="17" t="s">
        <v>1123</v>
      </c>
      <c r="F232" s="9" t="s">
        <v>1150</v>
      </c>
      <c r="G232" s="5" t="s">
        <v>71</v>
      </c>
      <c r="H232" s="14" t="s">
        <v>1124</v>
      </c>
      <c r="I232" s="15">
        <v>0</v>
      </c>
      <c r="J232" s="6"/>
      <c r="K232" s="50">
        <v>41743</v>
      </c>
      <c r="L232" s="43"/>
      <c r="M232" s="8"/>
      <c r="N232" s="4" t="s">
        <v>168</v>
      </c>
      <c r="O232" s="5"/>
      <c r="P232" s="5"/>
      <c r="Q232" s="5" t="s">
        <v>151</v>
      </c>
      <c r="R232" s="4" t="s">
        <v>168</v>
      </c>
      <c r="S232" s="5"/>
      <c r="T232" s="5" t="s">
        <v>153</v>
      </c>
      <c r="U232" s="5"/>
      <c r="V232" s="5"/>
      <c r="W232" s="5" t="s">
        <v>177</v>
      </c>
      <c r="X232" s="4"/>
      <c r="Y232" s="5"/>
      <c r="Z232" s="4" t="s">
        <v>994</v>
      </c>
      <c r="AA232" s="23"/>
      <c r="AB232" s="23"/>
      <c r="AC232" s="9"/>
    </row>
    <row r="233" spans="1:29" ht="78.75" customHeight="1" x14ac:dyDescent="0.25">
      <c r="A233" s="13" t="s">
        <v>29</v>
      </c>
      <c r="B233" s="2"/>
      <c r="C233" s="56" t="s">
        <v>1125</v>
      </c>
      <c r="D233" s="9" t="s">
        <v>984</v>
      </c>
      <c r="E233" s="9" t="s">
        <v>1126</v>
      </c>
      <c r="F233" s="9" t="s">
        <v>1149</v>
      </c>
      <c r="G233" s="5" t="s">
        <v>71</v>
      </c>
      <c r="H233" s="57" t="s">
        <v>1147</v>
      </c>
      <c r="I233" s="58">
        <v>453750000</v>
      </c>
      <c r="J233" s="6" t="s">
        <v>1156</v>
      </c>
      <c r="K233" s="50">
        <v>41745</v>
      </c>
      <c r="L233" s="43" t="s">
        <v>1157</v>
      </c>
      <c r="M233" s="8">
        <v>42112</v>
      </c>
      <c r="N233" s="4" t="s">
        <v>405</v>
      </c>
      <c r="O233" s="5"/>
      <c r="P233" s="5"/>
      <c r="Q233" s="5" t="s">
        <v>986</v>
      </c>
      <c r="R233" s="4" t="s">
        <v>435</v>
      </c>
      <c r="S233" s="5"/>
      <c r="T233" s="5" t="s">
        <v>177</v>
      </c>
      <c r="U233" s="5"/>
      <c r="V233" s="5"/>
      <c r="W233" s="5" t="s">
        <v>177</v>
      </c>
      <c r="X233" s="4"/>
      <c r="Y233" s="5"/>
      <c r="Z233" s="4" t="s">
        <v>184</v>
      </c>
      <c r="AA233" s="23"/>
      <c r="AB233" s="23"/>
      <c r="AC233" s="9"/>
    </row>
    <row r="234" spans="1:29" ht="78.75" customHeight="1" x14ac:dyDescent="0.25">
      <c r="A234" s="13" t="s">
        <v>895</v>
      </c>
      <c r="B234" s="2"/>
      <c r="C234" s="56" t="s">
        <v>1127</v>
      </c>
      <c r="D234" s="9" t="s">
        <v>693</v>
      </c>
      <c r="E234" s="9" t="s">
        <v>1128</v>
      </c>
      <c r="F234" s="60" t="s">
        <v>1158</v>
      </c>
      <c r="G234" s="5" t="s">
        <v>71</v>
      </c>
      <c r="H234" s="57" t="s">
        <v>1129</v>
      </c>
      <c r="I234" s="58">
        <v>0</v>
      </c>
      <c r="J234" s="6"/>
      <c r="K234" s="50">
        <v>41752</v>
      </c>
      <c r="L234" s="43">
        <v>730</v>
      </c>
      <c r="M234" s="8">
        <v>42116</v>
      </c>
      <c r="N234" s="4" t="s">
        <v>405</v>
      </c>
      <c r="O234" s="5"/>
      <c r="P234" s="5"/>
      <c r="Q234" s="5" t="s">
        <v>151</v>
      </c>
      <c r="R234" s="4" t="s">
        <v>435</v>
      </c>
      <c r="S234" s="5"/>
      <c r="T234" s="5" t="s">
        <v>177</v>
      </c>
      <c r="U234" s="5"/>
      <c r="V234" s="5"/>
      <c r="W234" s="5" t="s">
        <v>177</v>
      </c>
      <c r="X234" s="4"/>
      <c r="Y234" s="5"/>
      <c r="Z234" s="4" t="s">
        <v>1130</v>
      </c>
      <c r="AA234" s="23"/>
      <c r="AB234" s="23"/>
      <c r="AC234" s="9"/>
    </row>
    <row r="235" spans="1:29" ht="135" x14ac:dyDescent="0.25">
      <c r="A235" s="13" t="s">
        <v>29</v>
      </c>
      <c r="B235" s="2"/>
      <c r="C235" s="56" t="s">
        <v>1131</v>
      </c>
      <c r="D235" s="4" t="s">
        <v>30</v>
      </c>
      <c r="E235" s="9" t="s">
        <v>1159</v>
      </c>
      <c r="F235" s="9" t="s">
        <v>1148</v>
      </c>
      <c r="G235" s="5" t="s">
        <v>71</v>
      </c>
      <c r="H235" s="57" t="s">
        <v>1132</v>
      </c>
      <c r="I235" s="58">
        <v>476500000</v>
      </c>
      <c r="J235" s="6" t="s">
        <v>1160</v>
      </c>
      <c r="K235" s="50">
        <v>41768</v>
      </c>
      <c r="L235" s="43">
        <f>+M235-K235</f>
        <v>236</v>
      </c>
      <c r="M235" s="8">
        <v>42004</v>
      </c>
      <c r="N235" s="4" t="s">
        <v>1167</v>
      </c>
      <c r="O235" s="5" t="s">
        <v>1161</v>
      </c>
      <c r="P235" s="5" t="s">
        <v>1162</v>
      </c>
      <c r="Q235" s="5" t="s">
        <v>986</v>
      </c>
      <c r="R235" s="4" t="s">
        <v>1146</v>
      </c>
      <c r="S235" s="5"/>
      <c r="T235" s="5" t="s">
        <v>153</v>
      </c>
      <c r="U235" s="5"/>
      <c r="V235" s="5"/>
      <c r="W235" s="5" t="s">
        <v>153</v>
      </c>
      <c r="X235" s="4"/>
      <c r="Y235" s="5"/>
      <c r="Z235" s="4" t="s">
        <v>481</v>
      </c>
      <c r="AA235" s="23"/>
      <c r="AB235" s="23"/>
      <c r="AC235" s="9"/>
    </row>
    <row r="236" spans="1:29" ht="64.5" customHeight="1" x14ac:dyDescent="0.25">
      <c r="A236" s="13" t="s">
        <v>126</v>
      </c>
      <c r="B236" s="10" t="s">
        <v>888</v>
      </c>
      <c r="C236" s="46" t="s">
        <v>1133</v>
      </c>
      <c r="D236" s="9" t="s">
        <v>146</v>
      </c>
      <c r="E236" s="17" t="s">
        <v>965</v>
      </c>
      <c r="F236" s="44" t="s">
        <v>966</v>
      </c>
      <c r="G236" s="4" t="s">
        <v>71</v>
      </c>
      <c r="H236" s="47" t="s">
        <v>1134</v>
      </c>
      <c r="I236" s="48">
        <v>535300533</v>
      </c>
      <c r="J236" s="49"/>
      <c r="K236" s="50">
        <v>41753</v>
      </c>
      <c r="L236" s="51"/>
      <c r="M236" s="52"/>
      <c r="N236" s="4" t="s">
        <v>168</v>
      </c>
      <c r="O236" s="4"/>
      <c r="P236" s="4"/>
      <c r="Q236" s="5" t="s">
        <v>151</v>
      </c>
      <c r="R236" s="4" t="s">
        <v>168</v>
      </c>
      <c r="S236" s="4"/>
      <c r="T236" s="5" t="s">
        <v>153</v>
      </c>
      <c r="U236" s="5"/>
      <c r="V236" s="5"/>
      <c r="W236" s="5" t="s">
        <v>177</v>
      </c>
      <c r="X236" s="4"/>
      <c r="Y236" s="4"/>
      <c r="Z236" s="4" t="s">
        <v>529</v>
      </c>
      <c r="AA236" s="23"/>
      <c r="AB236" s="23"/>
      <c r="AC236" s="4"/>
    </row>
    <row r="237" spans="1:29" s="1" customFormat="1" ht="52.5" customHeight="1" x14ac:dyDescent="0.25">
      <c r="A237" s="13" t="s">
        <v>29</v>
      </c>
      <c r="B237" s="2" t="s">
        <v>888</v>
      </c>
      <c r="C237" s="46" t="s">
        <v>1038</v>
      </c>
      <c r="D237" s="4" t="s">
        <v>30</v>
      </c>
      <c r="E237" s="17" t="s">
        <v>1040</v>
      </c>
      <c r="F237" s="9" t="s">
        <v>1056</v>
      </c>
      <c r="G237" s="4" t="s">
        <v>71</v>
      </c>
      <c r="H237" s="14" t="s">
        <v>1135</v>
      </c>
      <c r="I237" s="15">
        <v>0</v>
      </c>
      <c r="J237" s="6"/>
      <c r="K237" s="50">
        <v>41758</v>
      </c>
      <c r="L237" s="43"/>
      <c r="M237" s="8"/>
      <c r="N237" s="4" t="s">
        <v>197</v>
      </c>
      <c r="O237" s="5"/>
      <c r="P237" s="5"/>
      <c r="Q237" s="5" t="s">
        <v>521</v>
      </c>
      <c r="R237" s="5" t="s">
        <v>1055</v>
      </c>
      <c r="S237" s="5"/>
      <c r="T237" s="5" t="s">
        <v>153</v>
      </c>
      <c r="U237" s="5"/>
      <c r="V237" s="5"/>
      <c r="W237" s="5" t="s">
        <v>153</v>
      </c>
      <c r="X237" s="4"/>
      <c r="Y237" s="5"/>
      <c r="Z237" s="4" t="s">
        <v>194</v>
      </c>
      <c r="AA237" s="23"/>
      <c r="AB237" s="23"/>
      <c r="AC237" s="9"/>
    </row>
    <row r="238" spans="1:29" s="1" customFormat="1" ht="45" x14ac:dyDescent="0.25">
      <c r="A238" s="13" t="s">
        <v>29</v>
      </c>
      <c r="B238" s="2" t="s">
        <v>888</v>
      </c>
      <c r="C238" s="46" t="s">
        <v>1037</v>
      </c>
      <c r="D238" s="4" t="s">
        <v>30</v>
      </c>
      <c r="E238" s="17" t="s">
        <v>974</v>
      </c>
      <c r="F238" s="9" t="s">
        <v>1053</v>
      </c>
      <c r="G238" s="4" t="s">
        <v>71</v>
      </c>
      <c r="H238" s="14" t="s">
        <v>1136</v>
      </c>
      <c r="I238" s="15">
        <v>0</v>
      </c>
      <c r="J238" s="6"/>
      <c r="K238" s="50">
        <v>41758</v>
      </c>
      <c r="L238" s="43"/>
      <c r="M238" s="8"/>
      <c r="N238" s="4" t="s">
        <v>197</v>
      </c>
      <c r="O238" s="5"/>
      <c r="P238" s="5"/>
      <c r="Q238" s="5" t="s">
        <v>521</v>
      </c>
      <c r="R238" s="5" t="s">
        <v>1055</v>
      </c>
      <c r="S238" s="5"/>
      <c r="T238" s="5" t="s">
        <v>153</v>
      </c>
      <c r="U238" s="5"/>
      <c r="V238" s="5"/>
      <c r="W238" s="5" t="s">
        <v>153</v>
      </c>
      <c r="X238" s="4"/>
      <c r="Y238" s="5"/>
      <c r="Z238" s="4" t="s">
        <v>194</v>
      </c>
      <c r="AA238" s="23"/>
      <c r="AB238" s="23"/>
      <c r="AC238" s="9"/>
    </row>
    <row r="239" spans="1:29" ht="47.25" customHeight="1" x14ac:dyDescent="0.25">
      <c r="A239" s="45" t="s">
        <v>126</v>
      </c>
      <c r="B239" s="10" t="s">
        <v>888</v>
      </c>
      <c r="C239" s="46" t="s">
        <v>1137</v>
      </c>
      <c r="D239" s="9" t="s">
        <v>146</v>
      </c>
      <c r="E239" s="17" t="s">
        <v>1138</v>
      </c>
      <c r="F239" s="44" t="s">
        <v>1139</v>
      </c>
      <c r="G239" s="9" t="s">
        <v>71</v>
      </c>
      <c r="H239" s="47" t="s">
        <v>1140</v>
      </c>
      <c r="I239" s="48">
        <v>350000000</v>
      </c>
      <c r="J239" s="49"/>
      <c r="K239" s="50">
        <v>41751</v>
      </c>
      <c r="L239" s="51"/>
      <c r="M239" s="52"/>
      <c r="N239" s="4" t="s">
        <v>168</v>
      </c>
      <c r="O239" s="4"/>
      <c r="P239" s="4"/>
      <c r="Q239" s="5" t="s">
        <v>151</v>
      </c>
      <c r="R239" s="4" t="s">
        <v>168</v>
      </c>
      <c r="S239" s="4"/>
      <c r="T239" s="5" t="s">
        <v>153</v>
      </c>
      <c r="U239" s="5"/>
      <c r="V239" s="5"/>
      <c r="W239" s="5" t="s">
        <v>177</v>
      </c>
      <c r="X239" s="4"/>
      <c r="Y239" s="5"/>
      <c r="Z239" s="4" t="s">
        <v>194</v>
      </c>
      <c r="AA239" s="23"/>
      <c r="AB239" s="23"/>
      <c r="AC239" s="9"/>
    </row>
    <row r="240" spans="1:29" ht="60" x14ac:dyDescent="0.25">
      <c r="A240" s="45" t="s">
        <v>126</v>
      </c>
      <c r="B240" s="10" t="s">
        <v>888</v>
      </c>
      <c r="C240" s="46" t="s">
        <v>1163</v>
      </c>
      <c r="D240" s="9" t="s">
        <v>146</v>
      </c>
      <c r="E240" s="17" t="s">
        <v>1141</v>
      </c>
      <c r="F240" s="53" t="s">
        <v>1142</v>
      </c>
      <c r="G240" s="9" t="s">
        <v>71</v>
      </c>
      <c r="H240" s="47" t="s">
        <v>1164</v>
      </c>
      <c r="I240" s="48">
        <v>100000000</v>
      </c>
      <c r="J240" s="49"/>
      <c r="K240" s="50">
        <v>41761</v>
      </c>
      <c r="L240" s="51"/>
      <c r="M240" s="52"/>
      <c r="N240" s="4" t="s">
        <v>168</v>
      </c>
      <c r="O240" s="4"/>
      <c r="P240" s="4"/>
      <c r="Q240" s="5" t="s">
        <v>151</v>
      </c>
      <c r="R240" s="4" t="s">
        <v>168</v>
      </c>
      <c r="S240" s="5"/>
      <c r="T240" s="5" t="s">
        <v>153</v>
      </c>
      <c r="U240" s="5"/>
      <c r="V240" s="5"/>
      <c r="W240" s="5" t="s">
        <v>177</v>
      </c>
      <c r="X240" s="4"/>
      <c r="Y240" s="5"/>
      <c r="Z240" s="4" t="s">
        <v>994</v>
      </c>
      <c r="AA240" s="23"/>
      <c r="AB240" s="23"/>
      <c r="AC240" s="9"/>
    </row>
    <row r="241" spans="1:29" ht="69.75" customHeight="1" x14ac:dyDescent="0.25">
      <c r="A241" s="45" t="s">
        <v>126</v>
      </c>
      <c r="B241" s="10" t="s">
        <v>888</v>
      </c>
      <c r="C241" s="46" t="s">
        <v>1143</v>
      </c>
      <c r="D241" s="9" t="s">
        <v>146</v>
      </c>
      <c r="E241" s="17" t="s">
        <v>1144</v>
      </c>
      <c r="F241" s="53" t="s">
        <v>1145</v>
      </c>
      <c r="G241" s="9" t="s">
        <v>71</v>
      </c>
      <c r="H241" s="47" t="s">
        <v>1165</v>
      </c>
      <c r="I241" s="48">
        <v>300000000</v>
      </c>
      <c r="J241" s="49"/>
      <c r="K241" s="50">
        <v>41766</v>
      </c>
      <c r="L241" s="51"/>
      <c r="M241" s="52"/>
      <c r="N241" s="4" t="s">
        <v>168</v>
      </c>
      <c r="O241" s="4"/>
      <c r="P241" s="4"/>
      <c r="Q241" s="5" t="s">
        <v>151</v>
      </c>
      <c r="R241" s="4" t="s">
        <v>168</v>
      </c>
      <c r="S241" s="5"/>
      <c r="T241" s="5" t="s">
        <v>153</v>
      </c>
      <c r="U241" s="5"/>
      <c r="V241" s="5"/>
      <c r="W241" s="5" t="s">
        <v>177</v>
      </c>
      <c r="X241" s="4"/>
      <c r="Y241" s="5"/>
      <c r="Z241" s="4" t="s">
        <v>481</v>
      </c>
      <c r="AA241" s="23"/>
      <c r="AB241" s="23"/>
      <c r="AC241" s="9"/>
    </row>
    <row r="242" spans="1:29" s="1" customFormat="1" ht="60" x14ac:dyDescent="0.25">
      <c r="A242" s="13" t="s">
        <v>29</v>
      </c>
      <c r="B242" s="2" t="s">
        <v>865</v>
      </c>
      <c r="C242" s="46" t="s">
        <v>233</v>
      </c>
      <c r="D242" s="4" t="s">
        <v>30</v>
      </c>
      <c r="E242" s="17" t="s">
        <v>441</v>
      </c>
      <c r="F242" s="16">
        <v>1094884450</v>
      </c>
      <c r="G242" s="5" t="s">
        <v>32</v>
      </c>
      <c r="H242" s="14" t="s">
        <v>1166</v>
      </c>
      <c r="I242" s="15">
        <v>0</v>
      </c>
      <c r="J242" s="6"/>
      <c r="K242" s="7">
        <v>41764</v>
      </c>
      <c r="L242" s="43"/>
      <c r="M242" s="8"/>
      <c r="N242" s="4" t="s">
        <v>352</v>
      </c>
      <c r="O242" s="5"/>
      <c r="P242" s="5"/>
      <c r="Q242" s="5" t="s">
        <v>151</v>
      </c>
      <c r="R242" s="5" t="s">
        <v>396</v>
      </c>
      <c r="S242" s="5"/>
      <c r="T242" s="5" t="s">
        <v>177</v>
      </c>
      <c r="U242" s="5"/>
      <c r="V242" s="5"/>
      <c r="W242" s="5" t="s">
        <v>177</v>
      </c>
      <c r="X242" s="4"/>
      <c r="Y242" s="5"/>
      <c r="Z242" s="4" t="s">
        <v>1130</v>
      </c>
      <c r="AA242" s="23"/>
      <c r="AB242" s="23"/>
      <c r="AC242" s="9"/>
    </row>
    <row r="243" spans="1:29" s="1" customFormat="1" ht="90" x14ac:dyDescent="0.25">
      <c r="A243" s="13" t="s">
        <v>29</v>
      </c>
      <c r="B243" s="2" t="s">
        <v>888</v>
      </c>
      <c r="C243" s="46" t="s">
        <v>1000</v>
      </c>
      <c r="D243" s="4" t="s">
        <v>30</v>
      </c>
      <c r="E243" s="17" t="s">
        <v>1001</v>
      </c>
      <c r="F243" s="9" t="s">
        <v>1002</v>
      </c>
      <c r="G243" s="5" t="s">
        <v>71</v>
      </c>
      <c r="H243" s="14" t="s">
        <v>1152</v>
      </c>
      <c r="I243" s="15">
        <v>1351663197</v>
      </c>
      <c r="J243" s="6" t="s">
        <v>1153</v>
      </c>
      <c r="K243" s="7">
        <v>41773</v>
      </c>
      <c r="L243" s="43"/>
      <c r="M243" s="8">
        <v>41784</v>
      </c>
      <c r="N243" s="4" t="s">
        <v>1004</v>
      </c>
      <c r="O243" s="5" t="s">
        <v>1007</v>
      </c>
      <c r="P243" s="5" t="s">
        <v>1008</v>
      </c>
      <c r="Q243" s="5" t="s">
        <v>151</v>
      </c>
      <c r="R243" s="5"/>
      <c r="S243" s="5"/>
      <c r="T243" s="5" t="s">
        <v>153</v>
      </c>
      <c r="U243" s="5"/>
      <c r="V243" s="5"/>
      <c r="W243" s="5" t="s">
        <v>153</v>
      </c>
      <c r="X243" s="4"/>
      <c r="Y243" s="5"/>
      <c r="Z243" s="4" t="s">
        <v>529</v>
      </c>
      <c r="AA243" s="23"/>
      <c r="AB243" s="23"/>
      <c r="AC243" s="9"/>
    </row>
    <row r="245" spans="1:29" x14ac:dyDescent="0.25">
      <c r="I245" s="25">
        <f>610+66880</f>
        <v>67490</v>
      </c>
    </row>
    <row r="247" spans="1:29" x14ac:dyDescent="0.25">
      <c r="I247" s="25">
        <f>+I245-53000</f>
        <v>14490</v>
      </c>
    </row>
    <row r="1048572" spans="20:23" x14ac:dyDescent="0.25">
      <c r="W1048572" s="5"/>
    </row>
    <row r="1048573" spans="20:23" x14ac:dyDescent="0.25">
      <c r="T1048573" s="5"/>
    </row>
  </sheetData>
  <autoFilter ref="A7:AC243"/>
  <sortState ref="A8:AL533">
    <sortCondition ref="C8:C533"/>
  </sortState>
  <mergeCells count="2">
    <mergeCell ref="A3:N3"/>
    <mergeCell ref="A4:N4"/>
  </mergeCells>
  <dataValidations count="3">
    <dataValidation type="textLength" allowBlank="1" showInputMessage="1" showErrorMessage="1" promptTitle="SOLO DIGITE SI / NO" prompt="SOLO DIGITE SI / NO, ES DECIR SI REQUIERE O NO" sqref="T8:T238 S239 T240:T1048576">
      <formula1>2</formula1>
      <formula2>2</formula2>
    </dataValidation>
    <dataValidation type="textLength" allowBlank="1" showInputMessage="1" showErrorMessage="1" promptTitle="SOLO DIGITE SI / NO" prompt="SOLO DIGITE SI TIENE O NO TIENE POLIZA" sqref="W8:W238 V239 W240:W1048576">
      <formula1>2</formula1>
      <formula2>2</formula2>
    </dataValidation>
    <dataValidation type="textLength" allowBlank="1" showInputMessage="1" showErrorMessage="1" promptTitle="DIGITE SI / NO" prompt="DIGITE SI / NO SEGUN SEA EL CASO" sqref="V8:V238 U239 V240:V1048576">
      <formula1>2</formula1>
      <formula2>2</formula2>
    </dataValidation>
  </dataValidations>
  <pageMargins left="1.5748031496062993" right="0.70866141732283472" top="0.74803149606299213" bottom="0.74803149606299213" header="0.31496062992125984" footer="0.31496062992125984"/>
  <pageSetup paperSize="5" scale="27" fitToHeight="0" orientation="landscape" r:id="rId1"/>
  <headerFooter>
    <oddFooter>&amp;LElaboró: Martha Isabel Rojas - Tecnico Administrativo - Secretaría General - Grupo ContratacióN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2014-05-19T19:48:17Z</dcterms:modified>
</cp:coreProperties>
</file>