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6990"/>
  </bookViews>
  <sheets>
    <sheet name="Hoja1" sheetId="1" r:id="rId1"/>
  </sheets>
  <definedNames>
    <definedName name="_xlnm.Print_Area" localSheetId="0">Hoja1!$B$1:$I$192</definedName>
  </definedNames>
  <calcPr calcId="145621"/>
</workbook>
</file>

<file path=xl/calcChain.xml><?xml version="1.0" encoding="utf-8"?>
<calcChain xmlns="http://schemas.openxmlformats.org/spreadsheetml/2006/main">
  <c r="F94" i="1" l="1"/>
  <c r="F89" i="1"/>
  <c r="F83" i="1"/>
  <c r="F78" i="1"/>
  <c r="F72" i="1"/>
  <c r="F67" i="1"/>
  <c r="F61" i="1"/>
  <c r="E11" i="1" l="1"/>
  <c r="F52" i="1"/>
  <c r="F49" i="1"/>
  <c r="F46" i="1"/>
  <c r="F164" i="1" l="1"/>
  <c r="E164" i="1"/>
  <c r="F157" i="1"/>
  <c r="F168" i="1" s="1"/>
  <c r="F154" i="1"/>
  <c r="E168" i="1" s="1"/>
  <c r="F151" i="1"/>
  <c r="D168" i="1" s="1"/>
  <c r="F148" i="1"/>
  <c r="C168" i="1" s="1"/>
  <c r="F141" i="1"/>
  <c r="F167" i="1" s="1"/>
  <c r="F138" i="1"/>
  <c r="E167" i="1" s="1"/>
  <c r="F135" i="1"/>
  <c r="D167" i="1" s="1"/>
  <c r="F132" i="1"/>
  <c r="C167" i="1" s="1"/>
  <c r="F125" i="1"/>
  <c r="F166" i="1" s="1"/>
  <c r="F122" i="1"/>
  <c r="E166" i="1" s="1"/>
  <c r="F119" i="1"/>
  <c r="D166" i="1" s="1"/>
  <c r="F116" i="1"/>
  <c r="C166" i="1" s="1"/>
  <c r="F109" i="1"/>
  <c r="F106" i="1"/>
  <c r="F103" i="1"/>
  <c r="F100" i="1"/>
  <c r="F92" i="1"/>
  <c r="F87" i="1"/>
  <c r="F81" i="1"/>
  <c r="F76" i="1"/>
  <c r="F70" i="1"/>
  <c r="F65" i="1"/>
  <c r="D165" i="1" s="1"/>
  <c r="F59" i="1"/>
  <c r="C165" i="1" s="1"/>
  <c r="D164" i="1"/>
  <c r="F43" i="1"/>
  <c r="C164" i="1" s="1"/>
  <c r="E27" i="1"/>
  <c r="C163" i="1" s="1"/>
  <c r="E36" i="1"/>
  <c r="F163" i="1" s="1"/>
  <c r="E33" i="1"/>
  <c r="E163" i="1" s="1"/>
  <c r="E20" i="1"/>
  <c r="F162" i="1" s="1"/>
  <c r="E17" i="1"/>
  <c r="E162" i="1" s="1"/>
  <c r="E14" i="1"/>
  <c r="D162" i="1" s="1"/>
  <c r="E165" i="1" l="1"/>
  <c r="E169" i="1" s="1"/>
  <c r="E170" i="1" s="1"/>
  <c r="E171" i="1" s="1"/>
  <c r="F165" i="1"/>
  <c r="F169" i="1"/>
  <c r="F170" i="1" s="1"/>
  <c r="F171" i="1" s="1"/>
  <c r="G177" i="1"/>
  <c r="E30" i="1" l="1"/>
  <c r="D163" i="1" s="1"/>
  <c r="D169" i="1" s="1"/>
  <c r="D170" i="1" s="1"/>
  <c r="D171" i="1" s="1"/>
  <c r="C162" i="1"/>
  <c r="C169" i="1" s="1"/>
  <c r="C170" i="1" s="1"/>
  <c r="C171" i="1" s="1"/>
  <c r="G163" i="1" l="1"/>
  <c r="G162" i="1"/>
  <c r="G166" i="1" l="1"/>
  <c r="G167" i="1" l="1"/>
  <c r="G168" i="1" l="1"/>
  <c r="G165" i="1"/>
  <c r="G164" i="1" l="1"/>
  <c r="G169" i="1" s="1"/>
  <c r="G170" i="1" s="1"/>
  <c r="G171" i="1" s="1"/>
  <c r="F173" i="1" l="1"/>
</calcChain>
</file>

<file path=xl/sharedStrings.xml><?xml version="1.0" encoding="utf-8"?>
<sst xmlns="http://schemas.openxmlformats.org/spreadsheetml/2006/main" count="274" uniqueCount="61">
  <si>
    <t xml:space="preserve"> TABLA 1 PROPUESTA ECONOMICA CONTACT CENTER</t>
  </si>
  <si>
    <t>PAGO POR LLAMADA</t>
  </si>
  <si>
    <t>PAGO POR PUESTO DE TRABAJO</t>
  </si>
  <si>
    <t>AÑO 2015</t>
  </si>
  <si>
    <t>AÑO 2016</t>
  </si>
  <si>
    <t>AÑO 2017</t>
  </si>
  <si>
    <t>AÑO 2018</t>
  </si>
  <si>
    <t>TABLA 2 PROPUESTA ECONOMICA IVR</t>
  </si>
  <si>
    <t xml:space="preserve"> TABLA 3 PROPUESTA ECONOMICA PBX</t>
  </si>
  <si>
    <t>TABLA 4 PROPUESTA ECONOMICA PERSONALIZADA 1</t>
  </si>
  <si>
    <t xml:space="preserve">CANAL </t>
  </si>
  <si>
    <t> AÑO 2015</t>
  </si>
  <si>
    <t xml:space="preserve"> AÑO 2016 </t>
  </si>
  <si>
    <t xml:space="preserve"> AÑO 2017 </t>
  </si>
  <si>
    <t xml:space="preserve"> AÑO 2018 </t>
  </si>
  <si>
    <t xml:space="preserve">CONTACT CENTER </t>
  </si>
  <si>
    <t xml:space="preserve">IVR </t>
  </si>
  <si>
    <t xml:space="preserve">PBX </t>
  </si>
  <si>
    <t xml:space="preserve">PERSONALIZADA </t>
  </si>
  <si>
    <t xml:space="preserve">VIRTUAL </t>
  </si>
  <si>
    <t xml:space="preserve">ESCRITA </t>
  </si>
  <si>
    <t xml:space="preserve">GRANDES CLIENTES </t>
  </si>
  <si>
    <t>TABLA 5 PROPUESTA ECONOMICA PERSONALIZADA 2 (CHARLAS E INFORMADOR)</t>
  </si>
  <si>
    <t xml:space="preserve"> TABLA 6 PROPUESTA ECONOMICA VIRTUAL</t>
  </si>
  <si>
    <t xml:space="preserve"> TABLA 7 PROPUESTA ECONOMICA ESCRITA</t>
  </si>
  <si>
    <t xml:space="preserve"> TABLA 8 PROPUESTA ECONOMICA GRANDES CLIENTES</t>
  </si>
  <si>
    <t>Atentamente,</t>
  </si>
  <si>
    <t>____________________________________________</t>
  </si>
  <si>
    <t>Nombre del Proponente</t>
  </si>
  <si>
    <t>Firma del Representante Legal del Proponente</t>
  </si>
  <si>
    <t xml:space="preserve">Identificación No. </t>
  </si>
  <si>
    <t>Ciudad y fecha:</t>
  </si>
  <si>
    <t>PRESUPUESTO OFICIAL</t>
  </si>
  <si>
    <t>SELECCIÓN PÚBLICA DEL CONTRATISTA N° 006</t>
  </si>
  <si>
    <t>VALOR UNITARIO LLAMADA IVA INCLUIDO  (B)</t>
  </si>
  <si>
    <t>Enero a Abril</t>
  </si>
  <si>
    <t>Mayo a Diciembre</t>
  </si>
  <si>
    <t xml:space="preserve"> TABLA 9 TOTAL PROPUESTA ECONÓMICA </t>
  </si>
  <si>
    <t> VALOR PROPUESTA ECONÓMICA</t>
  </si>
  <si>
    <t>CANTIDAD DE ATENCIONES ESTIMADAS (Octubre, Noviembre, Diciembre) (A)</t>
  </si>
  <si>
    <t>CANTIDAD DE ATENCIONES ESTIMADAS (Enero a Diciembre) (A)</t>
  </si>
  <si>
    <t>CANTIDAD DE ATENCIONES ESTIMADAS (Enero a Septiembre) (A)</t>
  </si>
  <si>
    <t>VALOR TOTAL IVA INCLUIDO (A*B)</t>
  </si>
  <si>
    <t>VALOR TOTAL IVA INCLUIDO (A*B*C)</t>
  </si>
  <si>
    <t>Señor Proponente, recuerde que su propuesta económica no puede exceder ninguno de los valores por vigencia, ni el valor total del presupuesto.</t>
  </si>
  <si>
    <t>TOTAL</t>
  </si>
  <si>
    <t> VALOR TOTAL PROPUESTA ECONÓMICA IVA INCLUIDO</t>
  </si>
  <si>
    <t> VALOR PROPUESTA ECONÓMICA POR AÑO</t>
  </si>
  <si>
    <t>No. PUESTOS DE TRABAJO ESTIMADOS MINIMOS REQUERIDOS MES (Octubre, Noviembre, Diciembre) (B)</t>
  </si>
  <si>
    <t>MESES (C)</t>
  </si>
  <si>
    <t>VALOR UNITARIO PUESTO DE TRABAJO IVA INCLUIDO (D)</t>
  </si>
  <si>
    <t>VALOR TOTAL IVA INCLUIDO (B*C*D)</t>
  </si>
  <si>
    <t>No. PUESTOS DE TRABAJO ESTIMADOS MINIMOS REQUERIDOS MES (Enero a Diciembre) (B)</t>
  </si>
  <si>
    <t>No. PUESTOS DE TRABAJO ESTIMADOS MINIMOS REQUERIDOS MES (Enero a Septiembre) (B)</t>
  </si>
  <si>
    <t>-</t>
  </si>
  <si>
    <t> VALOR IVA PROPUESTA ECONÓMICA POR AÑO</t>
  </si>
  <si>
    <t>VALOR UNITARIO PUESTO DE TRABAJO SIN IVA (San Andres y Leticia)</t>
  </si>
  <si>
    <t>VALOR TOTAL SIN IVA (B*C*D)</t>
  </si>
  <si>
    <t>No. PUESTOS DE TRABAJO ESTIMADOS MINIMOS REQUERIDOS MES (Octubre, Noviembre, Diciembre) (San Andres y Leticia) (B)</t>
  </si>
  <si>
    <t xml:space="preserve">FORMULARIO 4 PROPUESTA ECONOMICA </t>
  </si>
  <si>
    <r>
      <rPr>
        <b/>
        <sz val="8"/>
        <color theme="1"/>
        <rFont val="Century Gothic"/>
        <family val="2"/>
      </rPr>
      <t>Nota 1:</t>
    </r>
    <r>
      <rPr>
        <sz val="8"/>
        <color theme="1"/>
        <rFont val="Century Gothic"/>
        <family val="2"/>
      </rPr>
      <t xml:space="preserve"> el presente documento deberá ser diligenciado tabla por tabla, para cada canal y por cada año, en cada una de sus casillas se debe ingresar la información requerida </t>
    </r>
    <r>
      <rPr>
        <b/>
        <sz val="8"/>
        <color theme="1"/>
        <rFont val="Century Gothic"/>
        <family val="2"/>
      </rPr>
      <t xml:space="preserve">sin decimales.
</t>
    </r>
    <r>
      <rPr>
        <sz val="8"/>
        <color theme="1"/>
        <rFont val="Century Gothic"/>
        <family val="2"/>
      </rPr>
      <t xml:space="preserve">
</t>
    </r>
    <r>
      <rPr>
        <b/>
        <sz val="8"/>
        <color theme="1"/>
        <rFont val="Century Gothic"/>
        <family val="2"/>
      </rPr>
      <t>Nota 2:</t>
    </r>
    <r>
      <rPr>
        <sz val="8"/>
        <color theme="1"/>
        <rFont val="Century Gothic"/>
        <family val="2"/>
      </rPr>
      <t xml:space="preserve"> para los canales de Contact Center e IVR (tablas 1 y 2), se debe diligenciar el valor unitario de la llamada IVA incluido, casilla (B).
</t>
    </r>
    <r>
      <rPr>
        <b/>
        <sz val="8"/>
        <color theme="1"/>
        <rFont val="Century Gothic"/>
        <family val="2"/>
      </rPr>
      <t>Nota 3:</t>
    </r>
    <r>
      <rPr>
        <sz val="8"/>
        <color theme="1"/>
        <rFont val="Century Gothic"/>
        <family val="2"/>
      </rPr>
      <t xml:space="preserve"> para los canales que requieren puestos de trabajo (tablas 3 a la 8), se debe diligenciar el valor unitario puesto de trabajo IVA incluido, casilla (D).
</t>
    </r>
    <r>
      <rPr>
        <b/>
        <sz val="8"/>
        <color theme="1"/>
        <rFont val="Century Gothic"/>
        <family val="2"/>
      </rPr>
      <t>Nota 4:</t>
    </r>
    <r>
      <rPr>
        <sz val="8"/>
        <color theme="1"/>
        <rFont val="Century Gothic"/>
        <family val="2"/>
      </rPr>
      <t xml:space="preserve"> en la tabla 9 se realizará la sumatoria de los valores registrados en cada tabla y su valor total no podrá ser superior al presupuesto oficial definido para cada una de las vigencias y el valor del presupuesto oficial, so pena de incurrir en causal de rechazo.
</t>
    </r>
    <r>
      <rPr>
        <b/>
        <sz val="8"/>
        <color theme="1"/>
        <rFont val="Century Gothic"/>
        <family val="2"/>
      </rPr>
      <t>Nota 5:</t>
    </r>
    <r>
      <rPr>
        <sz val="8"/>
        <color theme="1"/>
        <rFont val="Century Gothic"/>
        <family val="2"/>
      </rPr>
      <t xml:space="preserve"> la propuesta económica del Proponente debe incluir el IVA e indicarlo claramente; si no se incluye en la propuesta este valor, se constituirá causal de rechazo.
</t>
    </r>
    <r>
      <rPr>
        <b/>
        <sz val="8"/>
        <color theme="1"/>
        <rFont val="Century Gothic"/>
        <family val="2"/>
      </rPr>
      <t>Nota 6:</t>
    </r>
    <r>
      <rPr>
        <sz val="8"/>
        <color theme="1"/>
        <rFont val="Century Gothic"/>
        <family val="2"/>
      </rPr>
      <t xml:space="preserve"> el Proponente que no oferte la totalidad de los ítems contempleados en la Propuesta Económica, o cuando la propuesta económica sea modificada o alterado en alguno(s) de su(s) ítem(s), incurrira en causal de rechazo.
</t>
    </r>
    <r>
      <rPr>
        <b/>
        <sz val="8"/>
        <color theme="1"/>
        <rFont val="Century Gothic"/>
        <family val="2"/>
      </rPr>
      <t>Nota 7:</t>
    </r>
    <r>
      <rPr>
        <sz val="8"/>
        <color theme="1"/>
        <rFont val="Century Gothic"/>
        <family val="2"/>
      </rPr>
      <t xml:space="preserve"> dentro de la etapa de evaluación, la Entidad verificará las operaciones aritméticas, en caso de presentarse error de esta índole se tendrá en cuenta el valor correcto para efectos de la adjudicación.
</t>
    </r>
    <r>
      <rPr>
        <b/>
        <sz val="8"/>
        <color theme="1"/>
        <rFont val="Century Gothic"/>
        <family val="2"/>
      </rPr>
      <t xml:space="preserve">Nota 8: </t>
    </r>
    <r>
      <rPr>
        <sz val="8"/>
        <color theme="1"/>
        <rFont val="Century Gothic"/>
        <family val="2"/>
      </rPr>
      <t xml:space="preserve">si ICETEX al realizar la suma de los valores incluidos en la propuesta, encuentra que esta no corresponde a la cifra total de la misma, el Proponente aceptará como valor de su oferta la cifra que obtenga ICETEX, sin incurrir en causal de rechazo.
</t>
    </r>
    <r>
      <rPr>
        <b/>
        <sz val="8"/>
        <color theme="1"/>
        <rFont val="Century Gothic"/>
        <family val="2"/>
      </rPr>
      <t>Nota 9:</t>
    </r>
    <r>
      <rPr>
        <sz val="8"/>
        <color theme="1"/>
        <rFont val="Century Gothic"/>
        <family val="2"/>
      </rPr>
      <t xml:space="preserve"> serán de exclusiva responsabilidad del proponente los errores u omisiones en que incurra al indicar el valor de su propuesta, debiendo asumir los mayores costos y/o pérdidas que se deriven de dichos errores u omisiones, sin que por esta razón haya lugar a alegar ruptura del equilibrio contractual.
</t>
    </r>
    <r>
      <rPr>
        <b/>
        <sz val="8"/>
        <color theme="1"/>
        <rFont val="Century Gothic"/>
        <family val="2"/>
      </rPr>
      <t xml:space="preserve">Nota 10: </t>
    </r>
    <r>
      <rPr>
        <sz val="8"/>
        <color theme="1"/>
        <rFont val="Century Gothic"/>
        <family val="2"/>
      </rPr>
      <t>el puesto de trabajo incluye el talento humano, la utilización de software, plataformas tecnológicas, infraestructura, servicios de IT, manejo de centros de datos (data centers), soporte, servicios de testing de software y AIU; estructura de costos definida en el sondeo de mercado.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</si>
</sst>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 #,##0_);_(&quot;$&quot;\ * \(#,##0\);_(&quot;$&quot;\ * &quot;-&quot;??_);_(@_)"/>
    <numFmt numFmtId="165" formatCode="&quot;$&quot;\ #,##0_);[Red]\(&quot;$&quot;\ #,##0\)"/>
    <numFmt numFmtId="166" formatCode="_-&quot;$&quot;* #,##0_-;\-&quot;$&quot;* #,##0_-;_-&quot;$&quot;* &quot;-&quot;??_-;_-@_-"/>
  </numFmts>
  <fonts count="21" x14ac:knownFonts="1">
    <font>
      <sz val="10"/>
      <color theme="1"/>
      <name val="Century Gothic"/>
      <family val="2"/>
    </font>
    <font>
      <sz val="10"/>
      <color theme="1"/>
      <name val="Century Gothic"/>
      <family val="2"/>
    </font>
    <font>
      <b/>
      <sz val="11"/>
      <color theme="1"/>
      <name val="Century Gothic"/>
      <family val="2"/>
    </font>
    <font>
      <sz val="9"/>
      <color theme="1"/>
      <name val="Century Gothic"/>
      <family val="2"/>
    </font>
    <font>
      <b/>
      <sz val="9"/>
      <color theme="1"/>
      <name val="Century Gothic"/>
      <family val="2"/>
    </font>
    <font>
      <b/>
      <sz val="14"/>
      <color theme="1"/>
      <name val="Century Gothic"/>
      <family val="2"/>
    </font>
    <font>
      <b/>
      <sz val="9"/>
      <color theme="0"/>
      <name val="Century Gothic"/>
      <family val="2"/>
    </font>
    <font>
      <b/>
      <sz val="11"/>
      <color theme="0"/>
      <name val="Century Gothic"/>
      <family val="2"/>
    </font>
    <font>
      <sz val="11"/>
      <color theme="1"/>
      <name val="Arial Narrow"/>
      <family val="2"/>
    </font>
    <font>
      <b/>
      <sz val="12"/>
      <color theme="1"/>
      <name val="Century Gothic"/>
      <family val="2"/>
    </font>
    <font>
      <b/>
      <sz val="12"/>
      <color rgb="FF000000"/>
      <name val="Century Gothic"/>
      <family val="2"/>
    </font>
    <font>
      <b/>
      <sz val="9"/>
      <name val="Century Gothic"/>
      <family val="2"/>
    </font>
    <font>
      <b/>
      <sz val="10"/>
      <color theme="0"/>
      <name val="Century Gothic"/>
      <family val="2"/>
    </font>
    <font>
      <b/>
      <sz val="16"/>
      <color theme="1"/>
      <name val="Century Gothic"/>
      <family val="2"/>
    </font>
    <font>
      <b/>
      <sz val="10"/>
      <color rgb="FFFFFFFF"/>
      <name val="Century Gothic"/>
      <family val="2"/>
    </font>
    <font>
      <sz val="10"/>
      <color rgb="FF000000"/>
      <name val="Century Gothic"/>
      <family val="2"/>
    </font>
    <font>
      <b/>
      <sz val="16"/>
      <color rgb="FFFFFFFF"/>
      <name val="Century Gothic"/>
      <family val="2"/>
    </font>
    <font>
      <sz val="9"/>
      <color rgb="FF000000"/>
      <name val="Century Gothic"/>
      <family val="2"/>
    </font>
    <font>
      <sz val="9"/>
      <color theme="0"/>
      <name val="Century Gothic"/>
      <family val="2"/>
    </font>
    <font>
      <sz val="8"/>
      <color theme="1"/>
      <name val="Century Gothic"/>
      <family val="2"/>
    </font>
    <font>
      <b/>
      <sz val="8"/>
      <color theme="1"/>
      <name val="Century Gothic"/>
      <family val="2"/>
    </font>
  </fonts>
  <fills count="5">
    <fill>
      <patternFill patternType="none"/>
    </fill>
    <fill>
      <patternFill patternType="gray125"/>
    </fill>
    <fill>
      <patternFill patternType="solid">
        <fgColor theme="4" tint="-0.249977111117893"/>
        <bgColor indexed="64"/>
      </patternFill>
    </fill>
    <fill>
      <patternFill patternType="solid">
        <fgColor rgb="FFFFFFFF"/>
        <bgColor indexed="64"/>
      </patternFill>
    </fill>
    <fill>
      <patternFill patternType="solid">
        <fgColor theme="3"/>
        <bgColor indexed="64"/>
      </patternFill>
    </fill>
  </fills>
  <borders count="1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6" fillId="2" borderId="5"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1" fontId="11" fillId="0" borderId="5" xfId="1" applyNumberFormat="1" applyFont="1" applyFill="1" applyBorder="1" applyAlignment="1" applyProtection="1">
      <alignment horizontal="center" vertical="center" wrapText="1"/>
    </xf>
    <xf numFmtId="166" fontId="4" fillId="0" borderId="4" xfId="2" applyNumberFormat="1" applyFont="1" applyFill="1" applyBorder="1" applyAlignment="1" applyProtection="1">
      <alignment vertical="center" wrapText="1"/>
    </xf>
    <xf numFmtId="166" fontId="4" fillId="0" borderId="0" xfId="0" applyNumberFormat="1" applyFont="1" applyAlignment="1" applyProtection="1">
      <alignment vertical="center" wrapText="1"/>
    </xf>
    <xf numFmtId="1" fontId="4" fillId="0" borderId="0" xfId="0" applyNumberFormat="1" applyFont="1" applyAlignment="1" applyProtection="1">
      <alignment vertical="center" wrapText="1"/>
    </xf>
    <xf numFmtId="0" fontId="4" fillId="0" borderId="0" xfId="0" applyFont="1" applyAlignment="1" applyProtection="1">
      <alignment vertical="center" wrapText="1"/>
    </xf>
    <xf numFmtId="1" fontId="11" fillId="0" borderId="4" xfId="1" applyNumberFormat="1" applyFont="1" applyFill="1" applyBorder="1" applyAlignment="1" applyProtection="1">
      <alignment horizontal="center" vertical="center" wrapText="1"/>
    </xf>
    <xf numFmtId="164" fontId="4" fillId="0" borderId="4" xfId="2"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7" fillId="2" borderId="6"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9" xfId="0" applyFont="1" applyFill="1" applyBorder="1" applyAlignment="1" applyProtection="1">
      <alignment vertical="center"/>
    </xf>
    <xf numFmtId="166" fontId="10" fillId="0" borderId="5" xfId="2" applyNumberFormat="1" applyFont="1" applyBorder="1" applyAlignment="1" applyProtection="1">
      <alignment vertical="center"/>
    </xf>
    <xf numFmtId="0" fontId="8" fillId="0" borderId="0" xfId="0" applyFont="1" applyAlignment="1" applyProtection="1">
      <alignment horizontal="justify" vertical="center"/>
    </xf>
    <xf numFmtId="0" fontId="8" fillId="0" borderId="0" xfId="0" applyFont="1" applyAlignment="1" applyProtection="1">
      <alignment vertical="center"/>
    </xf>
    <xf numFmtId="0" fontId="8" fillId="0" borderId="0" xfId="0" applyFont="1" applyAlignment="1" applyProtection="1">
      <alignment horizontal="left" vertical="center"/>
    </xf>
    <xf numFmtId="166" fontId="3" fillId="0" borderId="5" xfId="2" applyNumberFormat="1" applyFont="1" applyFill="1" applyBorder="1" applyAlignment="1" applyProtection="1">
      <alignment vertical="center" wrapText="1"/>
      <protection locked="0"/>
    </xf>
    <xf numFmtId="0" fontId="7" fillId="2" borderId="6" xfId="0" applyFont="1" applyFill="1" applyBorder="1" applyAlignment="1" applyProtection="1">
      <alignment horizontal="center" vertical="center" wrapText="1"/>
    </xf>
    <xf numFmtId="166" fontId="3" fillId="0" borderId="0" xfId="0" applyNumberFormat="1" applyFont="1" applyAlignment="1" applyProtection="1">
      <alignment vertical="center" wrapText="1"/>
    </xf>
    <xf numFmtId="165" fontId="3" fillId="0" borderId="0" xfId="0" applyNumberFormat="1" applyFont="1" applyAlignment="1" applyProtection="1">
      <alignment vertical="center" wrapText="1"/>
    </xf>
    <xf numFmtId="0" fontId="6" fillId="2" borderId="4" xfId="0"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6" fillId="2" borderId="4"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165" fontId="14" fillId="2" borderId="5" xfId="0" applyNumberFormat="1" applyFont="1" applyFill="1" applyBorder="1" applyAlignment="1" applyProtection="1">
      <alignment horizontal="center" vertical="center"/>
    </xf>
    <xf numFmtId="164" fontId="15" fillId="0" borderId="7" xfId="0" applyNumberFormat="1" applyFont="1" applyBorder="1" applyAlignment="1" applyProtection="1">
      <alignment vertical="center"/>
    </xf>
    <xf numFmtId="44" fontId="15" fillId="0" borderId="7" xfId="2" applyFont="1" applyBorder="1" applyAlignment="1" applyProtection="1">
      <alignment horizontal="center" vertical="center"/>
    </xf>
    <xf numFmtId="164" fontId="15" fillId="0" borderId="8" xfId="0" applyNumberFormat="1" applyFont="1" applyBorder="1" applyAlignment="1" applyProtection="1">
      <alignment vertical="center"/>
    </xf>
    <xf numFmtId="44" fontId="15" fillId="0" borderId="8" xfId="2" applyFont="1" applyBorder="1" applyAlignment="1" applyProtection="1">
      <alignment horizontal="center" vertical="center"/>
    </xf>
    <xf numFmtId="164" fontId="15" fillId="0" borderId="9" xfId="0" applyNumberFormat="1" applyFont="1" applyBorder="1" applyAlignment="1" applyProtection="1">
      <alignment vertical="center"/>
    </xf>
    <xf numFmtId="44" fontId="15" fillId="0" borderId="9" xfId="2" applyFont="1" applyBorder="1" applyAlignment="1" applyProtection="1">
      <alignment horizontal="center" vertical="center"/>
    </xf>
    <xf numFmtId="0" fontId="6" fillId="2" borderId="4" xfId="0" applyFont="1" applyFill="1" applyBorder="1" applyAlignment="1" applyProtection="1">
      <alignment horizontal="center" vertical="center" wrapText="1"/>
    </xf>
    <xf numFmtId="0" fontId="8" fillId="0" borderId="0" xfId="0" applyFont="1" applyAlignment="1" applyProtection="1">
      <alignment horizontal="left" vertical="center"/>
    </xf>
    <xf numFmtId="1" fontId="11" fillId="0" borderId="10" xfId="1" applyNumberFormat="1" applyFont="1" applyFill="1" applyBorder="1" applyAlignment="1" applyProtection="1">
      <alignment horizontal="center" vertical="center" wrapText="1"/>
    </xf>
    <xf numFmtId="164" fontId="4" fillId="0" borderId="14" xfId="2" applyNumberFormat="1" applyFont="1" applyFill="1" applyBorder="1" applyAlignment="1" applyProtection="1">
      <alignment vertical="center" wrapText="1"/>
    </xf>
    <xf numFmtId="1" fontId="11" fillId="0" borderId="6" xfId="1" applyNumberFormat="1" applyFont="1" applyFill="1" applyBorder="1" applyAlignment="1" applyProtection="1">
      <alignment horizontal="center" vertical="center" wrapText="1"/>
    </xf>
    <xf numFmtId="164" fontId="4" fillId="0" borderId="12" xfId="2" applyNumberFormat="1" applyFont="1" applyFill="1" applyBorder="1" applyAlignment="1" applyProtection="1">
      <alignment vertical="center" wrapText="1"/>
    </xf>
    <xf numFmtId="1" fontId="17" fillId="0" borderId="5" xfId="0" applyNumberFormat="1" applyFont="1" applyBorder="1" applyAlignment="1">
      <alignment horizontal="center" vertical="center"/>
    </xf>
    <xf numFmtId="165" fontId="18" fillId="0" borderId="0" xfId="0" applyNumberFormat="1" applyFont="1" applyAlignment="1" applyProtection="1">
      <alignment vertical="center" wrapText="1"/>
    </xf>
    <xf numFmtId="0" fontId="9" fillId="0" borderId="1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19" fillId="0" borderId="2"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19" fillId="0" borderId="4" xfId="0" applyFont="1" applyBorder="1" applyAlignment="1" applyProtection="1">
      <alignment horizontal="left"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8" fillId="0" borderId="0" xfId="0" applyFont="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2" fillId="0" borderId="0" xfId="0" applyFont="1" applyAlignment="1" applyProtection="1">
      <alignment horizontal="center" vertical="center"/>
    </xf>
    <xf numFmtId="0" fontId="4" fillId="0" borderId="1" xfId="0" applyFont="1" applyBorder="1" applyAlignment="1" applyProtection="1">
      <alignment horizontal="center" vertical="center" wrapText="1"/>
    </xf>
    <xf numFmtId="1" fontId="11" fillId="0" borderId="11" xfId="1" applyNumberFormat="1" applyFont="1" applyFill="1" applyBorder="1" applyAlignment="1" applyProtection="1">
      <alignment horizontal="center" vertical="center" wrapText="1"/>
    </xf>
    <xf numFmtId="1" fontId="11" fillId="0" borderId="6" xfId="1" applyNumberFormat="1" applyFont="1" applyFill="1" applyBorder="1" applyAlignment="1" applyProtection="1">
      <alignment horizontal="center" vertical="center" wrapText="1"/>
    </xf>
    <xf numFmtId="1" fontId="11" fillId="0" borderId="10" xfId="1" applyNumberFormat="1" applyFont="1" applyFill="1" applyBorder="1" applyAlignment="1" applyProtection="1">
      <alignment horizontal="center" vertical="center" wrapText="1"/>
    </xf>
    <xf numFmtId="1" fontId="11" fillId="0" borderId="15" xfId="1" applyNumberFormat="1" applyFont="1" applyFill="1" applyBorder="1" applyAlignment="1" applyProtection="1">
      <alignment horizontal="center" vertical="center" wrapText="1"/>
    </xf>
    <xf numFmtId="1" fontId="11" fillId="0" borderId="16" xfId="1" applyNumberFormat="1" applyFont="1" applyFill="1" applyBorder="1" applyAlignment="1" applyProtection="1">
      <alignment horizontal="center" vertical="center" wrapText="1"/>
    </xf>
    <xf numFmtId="1" fontId="11" fillId="0" borderId="13" xfId="1" applyNumberFormat="1" applyFont="1" applyFill="1" applyBorder="1" applyAlignment="1" applyProtection="1">
      <alignment horizontal="center" vertical="center" wrapText="1"/>
    </xf>
    <xf numFmtId="0" fontId="13" fillId="0" borderId="2" xfId="0" applyFont="1" applyBorder="1" applyAlignment="1" applyProtection="1">
      <alignment horizontal="left" vertical="center"/>
    </xf>
    <xf numFmtId="0" fontId="13" fillId="0" borderId="3" xfId="0" applyFont="1" applyBorder="1" applyAlignment="1" applyProtection="1">
      <alignment horizontal="left" vertical="center"/>
    </xf>
    <xf numFmtId="0" fontId="13" fillId="0" borderId="4" xfId="0" applyFont="1" applyBorder="1" applyAlignment="1" applyProtection="1">
      <alignment horizontal="left" vertical="center"/>
    </xf>
    <xf numFmtId="165" fontId="16" fillId="2" borderId="2" xfId="0" applyNumberFormat="1" applyFont="1" applyFill="1" applyBorder="1" applyAlignment="1" applyProtection="1">
      <alignment horizontal="right" vertical="center"/>
    </xf>
    <xf numFmtId="165" fontId="16" fillId="2" borderId="4" xfId="0" applyNumberFormat="1" applyFont="1" applyFill="1" applyBorder="1" applyAlignment="1" applyProtection="1">
      <alignment horizontal="right" vertical="center"/>
    </xf>
    <xf numFmtId="0" fontId="6"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800100</xdr:colOff>
      <xdr:row>0</xdr:row>
      <xdr:rowOff>171450</xdr:rowOff>
    </xdr:from>
    <xdr:to>
      <xdr:col>4</xdr:col>
      <xdr:colOff>419100</xdr:colOff>
      <xdr:row>3</xdr:row>
      <xdr:rowOff>76200</xdr:rowOff>
    </xdr:to>
    <xdr:pic>
      <xdr:nvPicPr>
        <xdr:cNvPr id="2" name="Imagen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71450"/>
          <a:ext cx="25622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191"/>
  <sheetViews>
    <sheetView tabSelected="1" zoomScaleNormal="100" workbookViewId="0">
      <selection activeCell="E116" sqref="E116"/>
    </sheetView>
  </sheetViews>
  <sheetFormatPr baseColWidth="10" defaultRowHeight="14.25" x14ac:dyDescent="0.25"/>
  <cols>
    <col min="1" max="1" width="3.140625" style="2" customWidth="1"/>
    <col min="2" max="2" width="20.5703125" style="2" customWidth="1"/>
    <col min="3" max="3" width="25" style="2" customWidth="1"/>
    <col min="4" max="4" width="19.140625" style="2" customWidth="1"/>
    <col min="5" max="6" width="19" style="2" customWidth="1"/>
    <col min="7" max="7" width="20.5703125" style="2" bestFit="1" customWidth="1"/>
    <col min="8" max="8" width="21.85546875" style="2" customWidth="1"/>
    <col min="9" max="9" width="25" style="2" customWidth="1"/>
    <col min="10" max="10" width="15.7109375" style="2" customWidth="1"/>
    <col min="11" max="16384" width="11.42578125" style="2"/>
  </cols>
  <sheetData>
    <row r="5" spans="3:8" x14ac:dyDescent="0.25">
      <c r="C5" s="59" t="s">
        <v>33</v>
      </c>
      <c r="D5" s="59"/>
      <c r="E5" s="59"/>
      <c r="F5" s="1"/>
      <c r="G5" s="1"/>
      <c r="H5" s="1"/>
    </row>
    <row r="6" spans="3:8" ht="15" customHeight="1" thickBot="1" x14ac:dyDescent="0.3">
      <c r="C6" s="60" t="s">
        <v>59</v>
      </c>
      <c r="D6" s="60"/>
      <c r="E6" s="60"/>
    </row>
    <row r="7" spans="3:8" ht="18.75" customHeight="1" thickBot="1" x14ac:dyDescent="0.3">
      <c r="C7" s="52" t="s">
        <v>0</v>
      </c>
      <c r="D7" s="53"/>
      <c r="E7" s="54"/>
    </row>
    <row r="8" spans="3:8" ht="15" customHeight="1" thickBot="1" x14ac:dyDescent="0.3">
      <c r="C8" s="56" t="s">
        <v>1</v>
      </c>
      <c r="D8" s="57"/>
      <c r="E8" s="58"/>
    </row>
    <row r="9" spans="3:8" ht="15" thickBot="1" x14ac:dyDescent="0.3">
      <c r="C9" s="49" t="s">
        <v>3</v>
      </c>
      <c r="D9" s="50"/>
      <c r="E9" s="51"/>
    </row>
    <row r="10" spans="3:8" ht="41.25" thickBot="1" x14ac:dyDescent="0.3">
      <c r="C10" s="3" t="s">
        <v>39</v>
      </c>
      <c r="D10" s="3" t="s">
        <v>34</v>
      </c>
      <c r="E10" s="4" t="s">
        <v>42</v>
      </c>
    </row>
    <row r="11" spans="3:8" s="9" customFormat="1" ht="15" thickBot="1" x14ac:dyDescent="0.3">
      <c r="C11" s="5">
        <v>131607</v>
      </c>
      <c r="D11" s="21"/>
      <c r="E11" s="6">
        <f t="shared" ref="E11" si="0">C11*D11</f>
        <v>0</v>
      </c>
      <c r="F11" s="7"/>
      <c r="G11" s="8"/>
    </row>
    <row r="12" spans="3:8" ht="15" thickBot="1" x14ac:dyDescent="0.3">
      <c r="C12" s="49" t="s">
        <v>4</v>
      </c>
      <c r="D12" s="50"/>
      <c r="E12" s="51"/>
    </row>
    <row r="13" spans="3:8" ht="41.25" thickBot="1" x14ac:dyDescent="0.3">
      <c r="C13" s="3" t="s">
        <v>40</v>
      </c>
      <c r="D13" s="3" t="s">
        <v>34</v>
      </c>
      <c r="E13" s="25" t="s">
        <v>42</v>
      </c>
    </row>
    <row r="14" spans="3:8" s="9" customFormat="1" ht="15" thickBot="1" x14ac:dyDescent="0.3">
      <c r="C14" s="5">
        <v>486524</v>
      </c>
      <c r="D14" s="21"/>
      <c r="E14" s="6">
        <f t="shared" ref="E14" si="1">C14*D14</f>
        <v>0</v>
      </c>
      <c r="G14" s="8"/>
    </row>
    <row r="15" spans="3:8" ht="15" thickBot="1" x14ac:dyDescent="0.3">
      <c r="C15" s="49" t="s">
        <v>5</v>
      </c>
      <c r="D15" s="50"/>
      <c r="E15" s="51"/>
    </row>
    <row r="16" spans="3:8" ht="41.25" thickBot="1" x14ac:dyDescent="0.3">
      <c r="C16" s="3" t="s">
        <v>40</v>
      </c>
      <c r="D16" s="3" t="s">
        <v>34</v>
      </c>
      <c r="E16" s="25" t="s">
        <v>42</v>
      </c>
    </row>
    <row r="17" spans="3:7" s="9" customFormat="1" ht="15" thickBot="1" x14ac:dyDescent="0.3">
      <c r="C17" s="5">
        <v>481728</v>
      </c>
      <c r="D17" s="21"/>
      <c r="E17" s="6">
        <f t="shared" ref="E17" si="2">C17*D17</f>
        <v>0</v>
      </c>
      <c r="G17" s="8"/>
    </row>
    <row r="18" spans="3:7" ht="15" thickBot="1" x14ac:dyDescent="0.3">
      <c r="C18" s="49" t="s">
        <v>6</v>
      </c>
      <c r="D18" s="50"/>
      <c r="E18" s="51"/>
    </row>
    <row r="19" spans="3:7" ht="41.25" thickBot="1" x14ac:dyDescent="0.3">
      <c r="C19" s="3" t="s">
        <v>41</v>
      </c>
      <c r="D19" s="3" t="s">
        <v>34</v>
      </c>
      <c r="E19" s="25" t="s">
        <v>42</v>
      </c>
    </row>
    <row r="20" spans="3:7" ht="15" thickBot="1" x14ac:dyDescent="0.3">
      <c r="C20" s="5">
        <v>349557</v>
      </c>
      <c r="D20" s="21"/>
      <c r="E20" s="6">
        <f t="shared" ref="E20" si="3">C20*D20</f>
        <v>0</v>
      </c>
      <c r="G20" s="8"/>
    </row>
    <row r="22" spans="3:7" ht="15" thickBot="1" x14ac:dyDescent="0.3"/>
    <row r="23" spans="3:7" ht="18.75" customHeight="1" thickBot="1" x14ac:dyDescent="0.3">
      <c r="C23" s="52" t="s">
        <v>7</v>
      </c>
      <c r="D23" s="53"/>
      <c r="E23" s="54"/>
    </row>
    <row r="24" spans="3:7" ht="15" thickBot="1" x14ac:dyDescent="0.3">
      <c r="C24" s="56" t="s">
        <v>1</v>
      </c>
      <c r="D24" s="57"/>
      <c r="E24" s="58"/>
    </row>
    <row r="25" spans="3:7" ht="15" thickBot="1" x14ac:dyDescent="0.3">
      <c r="C25" s="49" t="s">
        <v>3</v>
      </c>
      <c r="D25" s="50"/>
      <c r="E25" s="51"/>
    </row>
    <row r="26" spans="3:7" ht="41.25" thickBot="1" x14ac:dyDescent="0.3">
      <c r="C26" s="3" t="s">
        <v>39</v>
      </c>
      <c r="D26" s="3" t="s">
        <v>34</v>
      </c>
      <c r="E26" s="25" t="s">
        <v>42</v>
      </c>
    </row>
    <row r="27" spans="3:7" ht="15" thickBot="1" x14ac:dyDescent="0.3">
      <c r="C27" s="5">
        <v>92840</v>
      </c>
      <c r="D27" s="21"/>
      <c r="E27" s="6">
        <f t="shared" ref="E27" si="4">C27*D27</f>
        <v>0</v>
      </c>
    </row>
    <row r="28" spans="3:7" ht="15" thickBot="1" x14ac:dyDescent="0.3">
      <c r="C28" s="49" t="s">
        <v>4</v>
      </c>
      <c r="D28" s="50"/>
      <c r="E28" s="51"/>
    </row>
    <row r="29" spans="3:7" ht="41.25" thickBot="1" x14ac:dyDescent="0.3">
      <c r="C29" s="3" t="s">
        <v>40</v>
      </c>
      <c r="D29" s="3" t="s">
        <v>34</v>
      </c>
      <c r="E29" s="25" t="s">
        <v>42</v>
      </c>
    </row>
    <row r="30" spans="3:7" ht="15" thickBot="1" x14ac:dyDescent="0.3">
      <c r="C30" s="5">
        <v>335220</v>
      </c>
      <c r="D30" s="21"/>
      <c r="E30" s="6">
        <f t="shared" ref="E30" si="5">C30*D30</f>
        <v>0</v>
      </c>
    </row>
    <row r="31" spans="3:7" ht="15" thickBot="1" x14ac:dyDescent="0.3">
      <c r="C31" s="49" t="s">
        <v>5</v>
      </c>
      <c r="D31" s="50"/>
      <c r="E31" s="51"/>
    </row>
    <row r="32" spans="3:7" ht="41.25" thickBot="1" x14ac:dyDescent="0.3">
      <c r="C32" s="3" t="s">
        <v>40</v>
      </c>
      <c r="D32" s="3" t="s">
        <v>34</v>
      </c>
      <c r="E32" s="25" t="s">
        <v>42</v>
      </c>
    </row>
    <row r="33" spans="2:6" ht="15" thickBot="1" x14ac:dyDescent="0.3">
      <c r="C33" s="5">
        <v>384751</v>
      </c>
      <c r="D33" s="21"/>
      <c r="E33" s="6">
        <f t="shared" ref="E33" si="6">C33*D33</f>
        <v>0</v>
      </c>
    </row>
    <row r="34" spans="2:6" ht="15" thickBot="1" x14ac:dyDescent="0.3">
      <c r="C34" s="49" t="s">
        <v>6</v>
      </c>
      <c r="D34" s="50"/>
      <c r="E34" s="51"/>
    </row>
    <row r="35" spans="2:6" ht="41.25" thickBot="1" x14ac:dyDescent="0.3">
      <c r="C35" s="3" t="s">
        <v>41</v>
      </c>
      <c r="D35" s="3" t="s">
        <v>34</v>
      </c>
      <c r="E35" s="25" t="s">
        <v>42</v>
      </c>
    </row>
    <row r="36" spans="2:6" ht="15" thickBot="1" x14ac:dyDescent="0.3">
      <c r="C36" s="5">
        <v>301301</v>
      </c>
      <c r="D36" s="21"/>
      <c r="E36" s="6">
        <f>C36*D36</f>
        <v>0</v>
      </c>
    </row>
    <row r="38" spans="2:6" ht="15" thickBot="1" x14ac:dyDescent="0.3"/>
    <row r="39" spans="2:6" ht="18.75" customHeight="1" thickBot="1" x14ac:dyDescent="0.3">
      <c r="B39" s="52" t="s">
        <v>8</v>
      </c>
      <c r="C39" s="53"/>
      <c r="D39" s="53"/>
      <c r="E39" s="53"/>
      <c r="F39" s="54"/>
    </row>
    <row r="40" spans="2:6" ht="15" customHeight="1" thickBot="1" x14ac:dyDescent="0.3">
      <c r="B40" s="56" t="s">
        <v>2</v>
      </c>
      <c r="C40" s="57"/>
      <c r="D40" s="57"/>
      <c r="E40" s="57"/>
      <c r="F40" s="58"/>
    </row>
    <row r="41" spans="2:6" ht="15" thickBot="1" x14ac:dyDescent="0.3">
      <c r="B41" s="49" t="s">
        <v>3</v>
      </c>
      <c r="C41" s="50"/>
      <c r="D41" s="50"/>
      <c r="E41" s="50"/>
      <c r="F41" s="51"/>
    </row>
    <row r="42" spans="2:6" ht="68.25" thickBot="1" x14ac:dyDescent="0.3">
      <c r="B42" s="3" t="s">
        <v>39</v>
      </c>
      <c r="C42" s="3" t="s">
        <v>48</v>
      </c>
      <c r="D42" s="3" t="s">
        <v>49</v>
      </c>
      <c r="E42" s="3" t="s">
        <v>50</v>
      </c>
      <c r="F42" s="4" t="s">
        <v>51</v>
      </c>
    </row>
    <row r="43" spans="2:6" ht="15" thickBot="1" x14ac:dyDescent="0.3">
      <c r="B43" s="5">
        <v>27698</v>
      </c>
      <c r="C43" s="5">
        <v>2</v>
      </c>
      <c r="D43" s="10">
        <v>3</v>
      </c>
      <c r="E43" s="21"/>
      <c r="F43" s="11">
        <f t="shared" ref="F43" si="7">C43*D43*E43</f>
        <v>0</v>
      </c>
    </row>
    <row r="44" spans="2:6" ht="15" thickBot="1" x14ac:dyDescent="0.3">
      <c r="B44" s="49" t="s">
        <v>4</v>
      </c>
      <c r="C44" s="50"/>
      <c r="D44" s="50"/>
      <c r="E44" s="50"/>
      <c r="F44" s="51"/>
    </row>
    <row r="45" spans="2:6" ht="54.75" thickBot="1" x14ac:dyDescent="0.3">
      <c r="B45" s="3" t="s">
        <v>40</v>
      </c>
      <c r="C45" s="3" t="s">
        <v>52</v>
      </c>
      <c r="D45" s="3" t="s">
        <v>49</v>
      </c>
      <c r="E45" s="3" t="s">
        <v>50</v>
      </c>
      <c r="F45" s="27" t="s">
        <v>51</v>
      </c>
    </row>
    <row r="46" spans="2:6" ht="15" thickBot="1" x14ac:dyDescent="0.3">
      <c r="B46" s="5">
        <v>109057</v>
      </c>
      <c r="C46" s="5">
        <v>2</v>
      </c>
      <c r="D46" s="10">
        <v>12</v>
      </c>
      <c r="E46" s="21"/>
      <c r="F46" s="11">
        <f t="shared" ref="F46" si="8">C46*D46*E46</f>
        <v>0</v>
      </c>
    </row>
    <row r="47" spans="2:6" ht="15" thickBot="1" x14ac:dyDescent="0.3">
      <c r="B47" s="49" t="s">
        <v>5</v>
      </c>
      <c r="C47" s="50"/>
      <c r="D47" s="50"/>
      <c r="E47" s="50"/>
      <c r="F47" s="51"/>
    </row>
    <row r="48" spans="2:6" ht="54.75" thickBot="1" x14ac:dyDescent="0.3">
      <c r="B48" s="3" t="s">
        <v>40</v>
      </c>
      <c r="C48" s="3" t="s">
        <v>52</v>
      </c>
      <c r="D48" s="3" t="s">
        <v>49</v>
      </c>
      <c r="E48" s="3" t="s">
        <v>50</v>
      </c>
      <c r="F48" s="27" t="s">
        <v>51</v>
      </c>
    </row>
    <row r="49" spans="2:7" ht="15" thickBot="1" x14ac:dyDescent="0.3">
      <c r="B49" s="5">
        <v>107808</v>
      </c>
      <c r="C49" s="5">
        <v>2</v>
      </c>
      <c r="D49" s="10">
        <v>12</v>
      </c>
      <c r="E49" s="21"/>
      <c r="F49" s="11">
        <f t="shared" ref="F49" si="9">C49*D49*E49</f>
        <v>0</v>
      </c>
    </row>
    <row r="50" spans="2:7" ht="15" thickBot="1" x14ac:dyDescent="0.3">
      <c r="B50" s="49" t="s">
        <v>6</v>
      </c>
      <c r="C50" s="50"/>
      <c r="D50" s="50"/>
      <c r="E50" s="50"/>
      <c r="F50" s="51"/>
    </row>
    <row r="51" spans="2:7" ht="54.75" thickBot="1" x14ac:dyDescent="0.3">
      <c r="B51" s="3" t="s">
        <v>41</v>
      </c>
      <c r="C51" s="3" t="s">
        <v>53</v>
      </c>
      <c r="D51" s="3" t="s">
        <v>49</v>
      </c>
      <c r="E51" s="3" t="s">
        <v>50</v>
      </c>
      <c r="F51" s="27" t="s">
        <v>51</v>
      </c>
    </row>
    <row r="52" spans="2:7" ht="15" thickBot="1" x14ac:dyDescent="0.3">
      <c r="B52" s="5">
        <v>79924</v>
      </c>
      <c r="C52" s="5">
        <v>2</v>
      </c>
      <c r="D52" s="10">
        <v>9</v>
      </c>
      <c r="E52" s="21"/>
      <c r="F52" s="11">
        <f t="shared" ref="F52" si="10">C52*D52*E52</f>
        <v>0</v>
      </c>
    </row>
    <row r="53" spans="2:7" x14ac:dyDescent="0.25">
      <c r="C53" s="12"/>
      <c r="D53" s="12"/>
      <c r="E53" s="12"/>
      <c r="F53" s="12"/>
      <c r="G53" s="12"/>
    </row>
    <row r="54" spans="2:7" ht="15" thickBot="1" x14ac:dyDescent="0.3">
      <c r="C54" s="12"/>
      <c r="D54" s="12"/>
      <c r="E54" s="12"/>
      <c r="F54" s="12"/>
      <c r="G54" s="12"/>
    </row>
    <row r="55" spans="2:7" ht="18.75" customHeight="1" thickBot="1" x14ac:dyDescent="0.3">
      <c r="B55" s="52" t="s">
        <v>9</v>
      </c>
      <c r="C55" s="53"/>
      <c r="D55" s="53"/>
      <c r="E55" s="53"/>
      <c r="F55" s="54"/>
    </row>
    <row r="56" spans="2:7" ht="15" customHeight="1" thickBot="1" x14ac:dyDescent="0.3">
      <c r="B56" s="56" t="s">
        <v>2</v>
      </c>
      <c r="C56" s="57"/>
      <c r="D56" s="57"/>
      <c r="E56" s="57"/>
      <c r="F56" s="58"/>
    </row>
    <row r="57" spans="2:7" ht="15" thickBot="1" x14ac:dyDescent="0.3">
      <c r="B57" s="49" t="s">
        <v>3</v>
      </c>
      <c r="C57" s="50"/>
      <c r="D57" s="50"/>
      <c r="E57" s="50"/>
      <c r="F57" s="51"/>
    </row>
    <row r="58" spans="2:7" ht="68.25" thickBot="1" x14ac:dyDescent="0.3">
      <c r="B58" s="3" t="s">
        <v>39</v>
      </c>
      <c r="C58" s="3" t="s">
        <v>48</v>
      </c>
      <c r="D58" s="3" t="s">
        <v>49</v>
      </c>
      <c r="E58" s="3" t="s">
        <v>50</v>
      </c>
      <c r="F58" s="27" t="s">
        <v>51</v>
      </c>
    </row>
    <row r="59" spans="2:7" ht="15" thickBot="1" x14ac:dyDescent="0.3">
      <c r="B59" s="61">
        <v>198126</v>
      </c>
      <c r="C59" s="5">
        <v>71</v>
      </c>
      <c r="D59" s="61">
        <v>3</v>
      </c>
      <c r="E59" s="21"/>
      <c r="F59" s="11">
        <f t="shared" ref="F59" si="11">C59*D59*E59</f>
        <v>0</v>
      </c>
    </row>
    <row r="60" spans="2:7" ht="68.25" thickBot="1" x14ac:dyDescent="0.3">
      <c r="B60" s="62"/>
      <c r="C60" s="3" t="s">
        <v>58</v>
      </c>
      <c r="D60" s="62"/>
      <c r="E60" s="3" t="s">
        <v>56</v>
      </c>
      <c r="F60" s="36" t="s">
        <v>57</v>
      </c>
    </row>
    <row r="61" spans="2:7" ht="15" thickBot="1" x14ac:dyDescent="0.3">
      <c r="B61" s="63"/>
      <c r="C61" s="5">
        <v>2</v>
      </c>
      <c r="D61" s="63"/>
      <c r="E61" s="21"/>
      <c r="F61" s="11">
        <f>C61*D59*E61</f>
        <v>0</v>
      </c>
    </row>
    <row r="62" spans="2:7" ht="15" thickBot="1" x14ac:dyDescent="0.3">
      <c r="B62" s="49" t="s">
        <v>4</v>
      </c>
      <c r="C62" s="50"/>
      <c r="D62" s="50"/>
      <c r="E62" s="50"/>
      <c r="F62" s="51"/>
    </row>
    <row r="63" spans="2:7" ht="54.75" thickBot="1" x14ac:dyDescent="0.3">
      <c r="B63" s="3" t="s">
        <v>40</v>
      </c>
      <c r="C63" s="3" t="s">
        <v>52</v>
      </c>
      <c r="D63" s="3" t="s">
        <v>49</v>
      </c>
      <c r="E63" s="3" t="s">
        <v>50</v>
      </c>
      <c r="F63" s="27" t="s">
        <v>51</v>
      </c>
    </row>
    <row r="64" spans="2:7" ht="15" thickBot="1" x14ac:dyDescent="0.3">
      <c r="B64" s="56" t="s">
        <v>35</v>
      </c>
      <c r="C64" s="57"/>
      <c r="D64" s="57"/>
      <c r="E64" s="57"/>
      <c r="F64" s="58"/>
    </row>
    <row r="65" spans="2:7" ht="15" thickBot="1" x14ac:dyDescent="0.3">
      <c r="B65" s="61">
        <v>246817</v>
      </c>
      <c r="C65" s="5">
        <v>71</v>
      </c>
      <c r="D65" s="61">
        <v>4</v>
      </c>
      <c r="E65" s="21"/>
      <c r="F65" s="11">
        <f t="shared" ref="F65:F70" si="12">C65*D65*E65</f>
        <v>0</v>
      </c>
    </row>
    <row r="66" spans="2:7" ht="68.25" thickBot="1" x14ac:dyDescent="0.3">
      <c r="B66" s="62"/>
      <c r="C66" s="3" t="s">
        <v>58</v>
      </c>
      <c r="D66" s="62"/>
      <c r="E66" s="3" t="s">
        <v>56</v>
      </c>
      <c r="F66" s="36" t="s">
        <v>57</v>
      </c>
    </row>
    <row r="67" spans="2:7" ht="15" thickBot="1" x14ac:dyDescent="0.3">
      <c r="B67" s="63"/>
      <c r="C67" s="5">
        <v>2</v>
      </c>
      <c r="D67" s="63"/>
      <c r="E67" s="21"/>
      <c r="F67" s="11">
        <f>C67*D65*E67</f>
        <v>0</v>
      </c>
    </row>
    <row r="68" spans="2:7" ht="54.75" thickBot="1" x14ac:dyDescent="0.3">
      <c r="B68" s="3" t="s">
        <v>40</v>
      </c>
      <c r="C68" s="3" t="s">
        <v>52</v>
      </c>
      <c r="D68" s="3" t="s">
        <v>49</v>
      </c>
      <c r="E68" s="3" t="s">
        <v>50</v>
      </c>
      <c r="F68" s="36" t="s">
        <v>51</v>
      </c>
    </row>
    <row r="69" spans="2:7" ht="15" thickBot="1" x14ac:dyDescent="0.3">
      <c r="B69" s="56" t="s">
        <v>36</v>
      </c>
      <c r="C69" s="57"/>
      <c r="D69" s="57"/>
      <c r="E69" s="57"/>
      <c r="F69" s="58"/>
    </row>
    <row r="70" spans="2:7" ht="15" thickBot="1" x14ac:dyDescent="0.3">
      <c r="B70" s="61">
        <v>571997</v>
      </c>
      <c r="C70" s="5">
        <v>72</v>
      </c>
      <c r="D70" s="61">
        <v>8</v>
      </c>
      <c r="E70" s="21"/>
      <c r="F70" s="11">
        <f t="shared" si="12"/>
        <v>0</v>
      </c>
    </row>
    <row r="71" spans="2:7" ht="68.25" thickBot="1" x14ac:dyDescent="0.3">
      <c r="B71" s="62"/>
      <c r="C71" s="3" t="s">
        <v>58</v>
      </c>
      <c r="D71" s="62"/>
      <c r="E71" s="3" t="s">
        <v>56</v>
      </c>
      <c r="F71" s="36" t="s">
        <v>57</v>
      </c>
    </row>
    <row r="72" spans="2:7" ht="15" thickBot="1" x14ac:dyDescent="0.3">
      <c r="B72" s="63"/>
      <c r="C72" s="5">
        <v>2</v>
      </c>
      <c r="D72" s="63"/>
      <c r="E72" s="21"/>
      <c r="F72" s="11">
        <f>C72*D70*E72</f>
        <v>0</v>
      </c>
    </row>
    <row r="73" spans="2:7" ht="15" thickBot="1" x14ac:dyDescent="0.3">
      <c r="B73" s="49" t="s">
        <v>5</v>
      </c>
      <c r="C73" s="50"/>
      <c r="D73" s="50"/>
      <c r="E73" s="50"/>
      <c r="F73" s="51"/>
    </row>
    <row r="74" spans="2:7" ht="54.75" thickBot="1" x14ac:dyDescent="0.3">
      <c r="B74" s="3" t="s">
        <v>40</v>
      </c>
      <c r="C74" s="3" t="s">
        <v>52</v>
      </c>
      <c r="D74" s="3" t="s">
        <v>49</v>
      </c>
      <c r="E74" s="3" t="s">
        <v>50</v>
      </c>
      <c r="F74" s="27" t="s">
        <v>51</v>
      </c>
    </row>
    <row r="75" spans="2:7" ht="15" thickBot="1" x14ac:dyDescent="0.3">
      <c r="B75" s="56" t="s">
        <v>35</v>
      </c>
      <c r="C75" s="57"/>
      <c r="D75" s="57"/>
      <c r="E75" s="57"/>
      <c r="F75" s="58"/>
    </row>
    <row r="76" spans="2:7" ht="15" thickBot="1" x14ac:dyDescent="0.3">
      <c r="B76" s="61">
        <v>253969</v>
      </c>
      <c r="C76" s="40">
        <v>72</v>
      </c>
      <c r="D76" s="61">
        <v>4</v>
      </c>
      <c r="E76" s="21"/>
      <c r="F76" s="41">
        <f t="shared" ref="F76" si="13">C76*D76*E76</f>
        <v>0</v>
      </c>
    </row>
    <row r="77" spans="2:7" ht="68.25" thickBot="1" x14ac:dyDescent="0.3">
      <c r="B77" s="62"/>
      <c r="C77" s="3" t="s">
        <v>58</v>
      </c>
      <c r="D77" s="62"/>
      <c r="E77" s="3" t="s">
        <v>56</v>
      </c>
      <c r="F77" s="36" t="s">
        <v>57</v>
      </c>
    </row>
    <row r="78" spans="2:7" ht="15" thickBot="1" x14ac:dyDescent="0.3">
      <c r="B78" s="63"/>
      <c r="C78" s="5">
        <v>2</v>
      </c>
      <c r="D78" s="63"/>
      <c r="E78" s="21"/>
      <c r="F78" s="11">
        <f>C78*D76*E78</f>
        <v>0</v>
      </c>
      <c r="G78" s="23"/>
    </row>
    <row r="79" spans="2:7" ht="54.75" thickBot="1" x14ac:dyDescent="0.3">
      <c r="B79" s="3" t="s">
        <v>40</v>
      </c>
      <c r="C79" s="3" t="s">
        <v>52</v>
      </c>
      <c r="D79" s="3" t="s">
        <v>49</v>
      </c>
      <c r="E79" s="3" t="s">
        <v>50</v>
      </c>
      <c r="F79" s="36" t="s">
        <v>51</v>
      </c>
    </row>
    <row r="80" spans="2:7" ht="15" thickBot="1" x14ac:dyDescent="0.3">
      <c r="B80" s="56" t="s">
        <v>36</v>
      </c>
      <c r="C80" s="57"/>
      <c r="D80" s="57"/>
      <c r="E80" s="57"/>
      <c r="F80" s="58"/>
    </row>
    <row r="81" spans="2:6" ht="15" thickBot="1" x14ac:dyDescent="0.3">
      <c r="B81" s="61">
        <v>587689</v>
      </c>
      <c r="C81" s="40">
        <v>73</v>
      </c>
      <c r="D81" s="61">
        <v>8</v>
      </c>
      <c r="E81" s="21"/>
      <c r="F81" s="41">
        <f t="shared" ref="F81" si="14">C81*D81*E81</f>
        <v>0</v>
      </c>
    </row>
    <row r="82" spans="2:6" ht="68.25" thickBot="1" x14ac:dyDescent="0.3">
      <c r="B82" s="62"/>
      <c r="C82" s="3" t="s">
        <v>58</v>
      </c>
      <c r="D82" s="62"/>
      <c r="E82" s="3" t="s">
        <v>56</v>
      </c>
      <c r="F82" s="36" t="s">
        <v>57</v>
      </c>
    </row>
    <row r="83" spans="2:6" ht="15" thickBot="1" x14ac:dyDescent="0.3">
      <c r="B83" s="63"/>
      <c r="C83" s="5">
        <v>2</v>
      </c>
      <c r="D83" s="63"/>
      <c r="E83" s="21"/>
      <c r="F83" s="11">
        <f>C83*D81*E83</f>
        <v>0</v>
      </c>
    </row>
    <row r="84" spans="2:6" ht="15" thickBot="1" x14ac:dyDescent="0.3">
      <c r="B84" s="49" t="s">
        <v>6</v>
      </c>
      <c r="C84" s="50"/>
      <c r="D84" s="50"/>
      <c r="E84" s="50"/>
      <c r="F84" s="51"/>
    </row>
    <row r="85" spans="2:6" ht="54.75" thickBot="1" x14ac:dyDescent="0.3">
      <c r="B85" s="3" t="s">
        <v>41</v>
      </c>
      <c r="C85" s="3" t="s">
        <v>53</v>
      </c>
      <c r="D85" s="3" t="s">
        <v>49</v>
      </c>
      <c r="E85" s="3" t="s">
        <v>50</v>
      </c>
      <c r="F85" s="27" t="s">
        <v>51</v>
      </c>
    </row>
    <row r="86" spans="2:6" ht="15" thickBot="1" x14ac:dyDescent="0.3">
      <c r="B86" s="56" t="s">
        <v>35</v>
      </c>
      <c r="C86" s="57"/>
      <c r="D86" s="57"/>
      <c r="E86" s="57"/>
      <c r="F86" s="58"/>
    </row>
    <row r="87" spans="2:6" ht="15" thickBot="1" x14ac:dyDescent="0.3">
      <c r="B87" s="61">
        <v>261330</v>
      </c>
      <c r="C87" s="40">
        <v>73</v>
      </c>
      <c r="D87" s="64">
        <v>4</v>
      </c>
      <c r="E87" s="21"/>
      <c r="F87" s="41">
        <f t="shared" ref="F87" si="15">C87*D87*E87</f>
        <v>0</v>
      </c>
    </row>
    <row r="88" spans="2:6" ht="68.25" thickBot="1" x14ac:dyDescent="0.3">
      <c r="B88" s="62"/>
      <c r="C88" s="3" t="s">
        <v>58</v>
      </c>
      <c r="D88" s="65"/>
      <c r="E88" s="3" t="s">
        <v>56</v>
      </c>
      <c r="F88" s="36" t="s">
        <v>57</v>
      </c>
    </row>
    <row r="89" spans="2:6" ht="15" thickBot="1" x14ac:dyDescent="0.3">
      <c r="B89" s="63"/>
      <c r="C89" s="5">
        <v>2</v>
      </c>
      <c r="D89" s="66"/>
      <c r="E89" s="21"/>
      <c r="F89" s="11">
        <f>C89*D87*E89</f>
        <v>0</v>
      </c>
    </row>
    <row r="90" spans="2:6" ht="54.75" thickBot="1" x14ac:dyDescent="0.3">
      <c r="B90" s="3" t="s">
        <v>41</v>
      </c>
      <c r="C90" s="3" t="s">
        <v>53</v>
      </c>
      <c r="D90" s="3" t="s">
        <v>49</v>
      </c>
      <c r="E90" s="3" t="s">
        <v>50</v>
      </c>
      <c r="F90" s="36" t="s">
        <v>51</v>
      </c>
    </row>
    <row r="91" spans="2:6" ht="15" thickBot="1" x14ac:dyDescent="0.3">
      <c r="B91" s="56" t="s">
        <v>36</v>
      </c>
      <c r="C91" s="57"/>
      <c r="D91" s="57"/>
      <c r="E91" s="57"/>
      <c r="F91" s="58"/>
    </row>
    <row r="92" spans="2:6" ht="15" thickBot="1" x14ac:dyDescent="0.3">
      <c r="B92" s="61">
        <v>388959</v>
      </c>
      <c r="C92" s="38">
        <v>76</v>
      </c>
      <c r="D92" s="61">
        <v>5</v>
      </c>
      <c r="E92" s="21"/>
      <c r="F92" s="39">
        <f t="shared" ref="F92" si="16">C92*D92*E92</f>
        <v>0</v>
      </c>
    </row>
    <row r="93" spans="2:6" ht="68.25" thickBot="1" x14ac:dyDescent="0.3">
      <c r="B93" s="62"/>
      <c r="C93" s="3" t="s">
        <v>58</v>
      </c>
      <c r="D93" s="62"/>
      <c r="E93" s="3" t="s">
        <v>56</v>
      </c>
      <c r="F93" s="36" t="s">
        <v>57</v>
      </c>
    </row>
    <row r="94" spans="2:6" ht="15" thickBot="1" x14ac:dyDescent="0.3">
      <c r="B94" s="63"/>
      <c r="C94" s="5">
        <v>2</v>
      </c>
      <c r="D94" s="63"/>
      <c r="E94" s="21"/>
      <c r="F94" s="11">
        <f>C94*D92*E94</f>
        <v>0</v>
      </c>
    </row>
    <row r="95" spans="2:6" ht="15" thickBot="1" x14ac:dyDescent="0.3"/>
    <row r="96" spans="2:6" ht="45" customHeight="1" thickBot="1" x14ac:dyDescent="0.3">
      <c r="B96" s="52" t="s">
        <v>22</v>
      </c>
      <c r="C96" s="53"/>
      <c r="D96" s="53"/>
      <c r="E96" s="53"/>
      <c r="F96" s="54"/>
    </row>
    <row r="97" spans="2:6" ht="15" customHeight="1" thickBot="1" x14ac:dyDescent="0.3">
      <c r="B97" s="56" t="s">
        <v>2</v>
      </c>
      <c r="C97" s="57"/>
      <c r="D97" s="57"/>
      <c r="E97" s="57"/>
      <c r="F97" s="58"/>
    </row>
    <row r="98" spans="2:6" ht="15" thickBot="1" x14ac:dyDescent="0.3">
      <c r="B98" s="49" t="s">
        <v>3</v>
      </c>
      <c r="C98" s="50"/>
      <c r="D98" s="50"/>
      <c r="E98" s="50"/>
      <c r="F98" s="51"/>
    </row>
    <row r="99" spans="2:6" ht="68.25" thickBot="1" x14ac:dyDescent="0.3">
      <c r="B99" s="3" t="s">
        <v>39</v>
      </c>
      <c r="C99" s="3" t="s">
        <v>48</v>
      </c>
      <c r="D99" s="3" t="s">
        <v>49</v>
      </c>
      <c r="E99" s="3" t="s">
        <v>50</v>
      </c>
      <c r="F99" s="27" t="s">
        <v>51</v>
      </c>
    </row>
    <row r="100" spans="2:6" ht="15" thickBot="1" x14ac:dyDescent="0.3">
      <c r="B100" s="42" t="s">
        <v>54</v>
      </c>
      <c r="C100" s="5">
        <v>8</v>
      </c>
      <c r="D100" s="10">
        <v>3</v>
      </c>
      <c r="E100" s="21"/>
      <c r="F100" s="11">
        <f t="shared" ref="F100" si="17">C100*D100*E100</f>
        <v>0</v>
      </c>
    </row>
    <row r="101" spans="2:6" ht="15" thickBot="1" x14ac:dyDescent="0.3">
      <c r="B101" s="49" t="s">
        <v>4</v>
      </c>
      <c r="C101" s="50"/>
      <c r="D101" s="50"/>
      <c r="E101" s="50"/>
      <c r="F101" s="51"/>
    </row>
    <row r="102" spans="2:6" ht="54.75" thickBot="1" x14ac:dyDescent="0.3">
      <c r="B102" s="3" t="s">
        <v>40</v>
      </c>
      <c r="C102" s="3" t="s">
        <v>52</v>
      </c>
      <c r="D102" s="3" t="s">
        <v>49</v>
      </c>
      <c r="E102" s="3" t="s">
        <v>50</v>
      </c>
      <c r="F102" s="27" t="s">
        <v>51</v>
      </c>
    </row>
    <row r="103" spans="2:6" ht="15" thickBot="1" x14ac:dyDescent="0.3">
      <c r="B103" s="42" t="s">
        <v>54</v>
      </c>
      <c r="C103" s="5">
        <v>8</v>
      </c>
      <c r="D103" s="10">
        <v>12</v>
      </c>
      <c r="E103" s="21"/>
      <c r="F103" s="11">
        <f t="shared" ref="F103" si="18">C103*D103*E103</f>
        <v>0</v>
      </c>
    </row>
    <row r="104" spans="2:6" ht="15" thickBot="1" x14ac:dyDescent="0.3">
      <c r="B104" s="49" t="s">
        <v>5</v>
      </c>
      <c r="C104" s="50"/>
      <c r="D104" s="50"/>
      <c r="E104" s="50"/>
      <c r="F104" s="51"/>
    </row>
    <row r="105" spans="2:6" ht="54.75" thickBot="1" x14ac:dyDescent="0.3">
      <c r="B105" s="3" t="s">
        <v>40</v>
      </c>
      <c r="C105" s="3" t="s">
        <v>52</v>
      </c>
      <c r="D105" s="3" t="s">
        <v>49</v>
      </c>
      <c r="E105" s="3" t="s">
        <v>50</v>
      </c>
      <c r="F105" s="27" t="s">
        <v>51</v>
      </c>
    </row>
    <row r="106" spans="2:6" ht="15" thickBot="1" x14ac:dyDescent="0.3">
      <c r="B106" s="42" t="s">
        <v>54</v>
      </c>
      <c r="C106" s="5">
        <v>8</v>
      </c>
      <c r="D106" s="10">
        <v>12</v>
      </c>
      <c r="E106" s="21"/>
      <c r="F106" s="11">
        <f t="shared" ref="F106" si="19">C106*D106*E106</f>
        <v>0</v>
      </c>
    </row>
    <row r="107" spans="2:6" ht="15" thickBot="1" x14ac:dyDescent="0.3">
      <c r="B107" s="49" t="s">
        <v>6</v>
      </c>
      <c r="C107" s="50"/>
      <c r="D107" s="50"/>
      <c r="E107" s="50"/>
      <c r="F107" s="51"/>
    </row>
    <row r="108" spans="2:6" ht="54.75" thickBot="1" x14ac:dyDescent="0.3">
      <c r="B108" s="3" t="s">
        <v>41</v>
      </c>
      <c r="C108" s="3" t="s">
        <v>53</v>
      </c>
      <c r="D108" s="3" t="s">
        <v>49</v>
      </c>
      <c r="E108" s="3" t="s">
        <v>50</v>
      </c>
      <c r="F108" s="25" t="s">
        <v>43</v>
      </c>
    </row>
    <row r="109" spans="2:6" ht="15" thickBot="1" x14ac:dyDescent="0.3">
      <c r="B109" s="42" t="s">
        <v>54</v>
      </c>
      <c r="C109" s="5">
        <v>8</v>
      </c>
      <c r="D109" s="10">
        <v>9</v>
      </c>
      <c r="E109" s="21"/>
      <c r="F109" s="11">
        <f t="shared" ref="F109" si="20">C109*D109*E109</f>
        <v>0</v>
      </c>
    </row>
    <row r="111" spans="2:6" ht="15" thickBot="1" x14ac:dyDescent="0.3"/>
    <row r="112" spans="2:6" ht="18.75" customHeight="1" thickBot="1" x14ac:dyDescent="0.3">
      <c r="B112" s="52" t="s">
        <v>23</v>
      </c>
      <c r="C112" s="53"/>
      <c r="D112" s="53"/>
      <c r="E112" s="53"/>
      <c r="F112" s="54"/>
    </row>
    <row r="113" spans="2:6" ht="15" customHeight="1" thickBot="1" x14ac:dyDescent="0.3">
      <c r="B113" s="56" t="s">
        <v>2</v>
      </c>
      <c r="C113" s="57"/>
      <c r="D113" s="57"/>
      <c r="E113" s="57"/>
      <c r="F113" s="58"/>
    </row>
    <row r="114" spans="2:6" ht="15" thickBot="1" x14ac:dyDescent="0.3">
      <c r="B114" s="49" t="s">
        <v>3</v>
      </c>
      <c r="C114" s="50"/>
      <c r="D114" s="50"/>
      <c r="E114" s="50"/>
      <c r="F114" s="51"/>
    </row>
    <row r="115" spans="2:6" ht="68.25" thickBot="1" x14ac:dyDescent="0.3">
      <c r="B115" s="3" t="s">
        <v>39</v>
      </c>
      <c r="C115" s="3" t="s">
        <v>48</v>
      </c>
      <c r="D115" s="3" t="s">
        <v>49</v>
      </c>
      <c r="E115" s="3" t="s">
        <v>50</v>
      </c>
      <c r="F115" s="27" t="s">
        <v>51</v>
      </c>
    </row>
    <row r="116" spans="2:6" ht="15" thickBot="1" x14ac:dyDescent="0.3">
      <c r="B116" s="5">
        <v>50638</v>
      </c>
      <c r="C116" s="5">
        <v>17</v>
      </c>
      <c r="D116" s="10">
        <v>3</v>
      </c>
      <c r="E116" s="21"/>
      <c r="F116" s="11">
        <f t="shared" ref="F116" si="21">C116*D116*E116</f>
        <v>0</v>
      </c>
    </row>
    <row r="117" spans="2:6" ht="15" thickBot="1" x14ac:dyDescent="0.3">
      <c r="B117" s="49" t="s">
        <v>4</v>
      </c>
      <c r="C117" s="50"/>
      <c r="D117" s="50"/>
      <c r="E117" s="50"/>
      <c r="F117" s="51"/>
    </row>
    <row r="118" spans="2:6" ht="54.75" thickBot="1" x14ac:dyDescent="0.3">
      <c r="B118" s="3" t="s">
        <v>40</v>
      </c>
      <c r="C118" s="3" t="s">
        <v>52</v>
      </c>
      <c r="D118" s="3" t="s">
        <v>49</v>
      </c>
      <c r="E118" s="3" t="s">
        <v>50</v>
      </c>
      <c r="F118" s="27" t="s">
        <v>51</v>
      </c>
    </row>
    <row r="119" spans="2:6" ht="15" thickBot="1" x14ac:dyDescent="0.3">
      <c r="B119" s="5">
        <v>224916</v>
      </c>
      <c r="C119" s="5">
        <v>17</v>
      </c>
      <c r="D119" s="10">
        <v>12</v>
      </c>
      <c r="E119" s="21"/>
      <c r="F119" s="11">
        <f t="shared" ref="F119" si="22">C119*D119*E119</f>
        <v>0</v>
      </c>
    </row>
    <row r="120" spans="2:6" ht="15" thickBot="1" x14ac:dyDescent="0.3">
      <c r="B120" s="49" t="s">
        <v>5</v>
      </c>
      <c r="C120" s="50"/>
      <c r="D120" s="50"/>
      <c r="E120" s="50"/>
      <c r="F120" s="51"/>
    </row>
    <row r="121" spans="2:6" ht="54.75" thickBot="1" x14ac:dyDescent="0.3">
      <c r="B121" s="3" t="s">
        <v>40</v>
      </c>
      <c r="C121" s="3" t="s">
        <v>52</v>
      </c>
      <c r="D121" s="3" t="s">
        <v>49</v>
      </c>
      <c r="E121" s="3" t="s">
        <v>50</v>
      </c>
      <c r="F121" s="27" t="s">
        <v>51</v>
      </c>
    </row>
    <row r="122" spans="2:6" ht="15" thickBot="1" x14ac:dyDescent="0.3">
      <c r="B122" s="5">
        <v>241996</v>
      </c>
      <c r="C122" s="5">
        <v>17</v>
      </c>
      <c r="D122" s="10">
        <v>12</v>
      </c>
      <c r="E122" s="21"/>
      <c r="F122" s="11">
        <f t="shared" ref="F122" si="23">C122*D122*E122</f>
        <v>0</v>
      </c>
    </row>
    <row r="123" spans="2:6" ht="15" thickBot="1" x14ac:dyDescent="0.3">
      <c r="B123" s="49" t="s">
        <v>6</v>
      </c>
      <c r="C123" s="50"/>
      <c r="D123" s="50"/>
      <c r="E123" s="50"/>
      <c r="F123" s="51"/>
    </row>
    <row r="124" spans="2:6" ht="54.75" thickBot="1" x14ac:dyDescent="0.3">
      <c r="B124" s="3" t="s">
        <v>41</v>
      </c>
      <c r="C124" s="3" t="s">
        <v>53</v>
      </c>
      <c r="D124" s="3" t="s">
        <v>49</v>
      </c>
      <c r="E124" s="3" t="s">
        <v>50</v>
      </c>
      <c r="F124" s="27" t="s">
        <v>51</v>
      </c>
    </row>
    <row r="125" spans="2:6" ht="15" thickBot="1" x14ac:dyDescent="0.3">
      <c r="B125" s="5">
        <v>198865</v>
      </c>
      <c r="C125" s="5">
        <v>17</v>
      </c>
      <c r="D125" s="10">
        <v>9</v>
      </c>
      <c r="E125" s="21"/>
      <c r="F125" s="11">
        <f t="shared" ref="F125" si="24">C125*D125*E125</f>
        <v>0</v>
      </c>
    </row>
    <row r="127" spans="2:6" ht="15" thickBot="1" x14ac:dyDescent="0.3"/>
    <row r="128" spans="2:6" ht="18.75" customHeight="1" thickBot="1" x14ac:dyDescent="0.3">
      <c r="B128" s="52" t="s">
        <v>24</v>
      </c>
      <c r="C128" s="53"/>
      <c r="D128" s="53"/>
      <c r="E128" s="53"/>
      <c r="F128" s="54"/>
    </row>
    <row r="129" spans="2:6" ht="15" customHeight="1" thickBot="1" x14ac:dyDescent="0.3">
      <c r="B129" s="56" t="s">
        <v>2</v>
      </c>
      <c r="C129" s="57"/>
      <c r="D129" s="57"/>
      <c r="E129" s="57"/>
      <c r="F129" s="58"/>
    </row>
    <row r="130" spans="2:6" ht="15" thickBot="1" x14ac:dyDescent="0.3">
      <c r="B130" s="49" t="s">
        <v>3</v>
      </c>
      <c r="C130" s="50"/>
      <c r="D130" s="50"/>
      <c r="E130" s="50"/>
      <c r="F130" s="51"/>
    </row>
    <row r="131" spans="2:6" ht="68.25" thickBot="1" x14ac:dyDescent="0.3">
      <c r="B131" s="3" t="s">
        <v>39</v>
      </c>
      <c r="C131" s="3" t="s">
        <v>48</v>
      </c>
      <c r="D131" s="3" t="s">
        <v>49</v>
      </c>
      <c r="E131" s="3" t="s">
        <v>50</v>
      </c>
      <c r="F131" s="27" t="s">
        <v>51</v>
      </c>
    </row>
    <row r="132" spans="2:6" ht="15" thickBot="1" x14ac:dyDescent="0.3">
      <c r="B132" s="5">
        <v>5786</v>
      </c>
      <c r="C132" s="5">
        <v>7</v>
      </c>
      <c r="D132" s="10">
        <v>3</v>
      </c>
      <c r="E132" s="21"/>
      <c r="F132" s="11">
        <f t="shared" ref="F132" si="25">C132*D132*E132</f>
        <v>0</v>
      </c>
    </row>
    <row r="133" spans="2:6" ht="15" thickBot="1" x14ac:dyDescent="0.3">
      <c r="B133" s="49" t="s">
        <v>4</v>
      </c>
      <c r="C133" s="50"/>
      <c r="D133" s="50"/>
      <c r="E133" s="50"/>
      <c r="F133" s="51"/>
    </row>
    <row r="134" spans="2:6" ht="54.75" thickBot="1" x14ac:dyDescent="0.3">
      <c r="B134" s="3" t="s">
        <v>40</v>
      </c>
      <c r="C134" s="3" t="s">
        <v>52</v>
      </c>
      <c r="D134" s="3" t="s">
        <v>49</v>
      </c>
      <c r="E134" s="3" t="s">
        <v>50</v>
      </c>
      <c r="F134" s="27" t="s">
        <v>51</v>
      </c>
    </row>
    <row r="135" spans="2:6" ht="15" thickBot="1" x14ac:dyDescent="0.3">
      <c r="B135" s="5">
        <v>20369</v>
      </c>
      <c r="C135" s="5">
        <v>7</v>
      </c>
      <c r="D135" s="10">
        <v>12</v>
      </c>
      <c r="E135" s="21"/>
      <c r="F135" s="11">
        <f t="shared" ref="F135" si="26">C135*D135*E135</f>
        <v>0</v>
      </c>
    </row>
    <row r="136" spans="2:6" ht="15" thickBot="1" x14ac:dyDescent="0.3">
      <c r="B136" s="49" t="s">
        <v>5</v>
      </c>
      <c r="C136" s="50"/>
      <c r="D136" s="50"/>
      <c r="E136" s="50"/>
      <c r="F136" s="51"/>
    </row>
    <row r="137" spans="2:6" ht="54.75" thickBot="1" x14ac:dyDescent="0.3">
      <c r="B137" s="3" t="s">
        <v>40</v>
      </c>
      <c r="C137" s="3" t="s">
        <v>52</v>
      </c>
      <c r="D137" s="3" t="s">
        <v>49</v>
      </c>
      <c r="E137" s="3" t="s">
        <v>50</v>
      </c>
      <c r="F137" s="27" t="s">
        <v>51</v>
      </c>
    </row>
    <row r="138" spans="2:6" ht="15" thickBot="1" x14ac:dyDescent="0.3">
      <c r="B138" s="5">
        <v>19633</v>
      </c>
      <c r="C138" s="5">
        <v>7</v>
      </c>
      <c r="D138" s="10">
        <v>12</v>
      </c>
      <c r="E138" s="21"/>
      <c r="F138" s="11">
        <f t="shared" ref="F138" si="27">C138*D138*E138</f>
        <v>0</v>
      </c>
    </row>
    <row r="139" spans="2:6" ht="15" thickBot="1" x14ac:dyDescent="0.3">
      <c r="B139" s="49" t="s">
        <v>6</v>
      </c>
      <c r="C139" s="50"/>
      <c r="D139" s="50"/>
      <c r="E139" s="50"/>
      <c r="F139" s="51"/>
    </row>
    <row r="140" spans="2:6" ht="54.75" thickBot="1" x14ac:dyDescent="0.3">
      <c r="B140" s="3" t="s">
        <v>41</v>
      </c>
      <c r="C140" s="3" t="s">
        <v>53</v>
      </c>
      <c r="D140" s="3" t="s">
        <v>49</v>
      </c>
      <c r="E140" s="3" t="s">
        <v>50</v>
      </c>
      <c r="F140" s="27" t="s">
        <v>51</v>
      </c>
    </row>
    <row r="141" spans="2:6" ht="15" thickBot="1" x14ac:dyDescent="0.3">
      <c r="B141" s="5">
        <v>13839</v>
      </c>
      <c r="C141" s="5">
        <v>7</v>
      </c>
      <c r="D141" s="10">
        <v>9</v>
      </c>
      <c r="E141" s="21"/>
      <c r="F141" s="11">
        <f t="shared" ref="F141" si="28">C141*D141*E141</f>
        <v>0</v>
      </c>
    </row>
    <row r="143" spans="2:6" ht="15" thickBot="1" x14ac:dyDescent="0.3"/>
    <row r="144" spans="2:6" ht="18.75" customHeight="1" thickBot="1" x14ac:dyDescent="0.3">
      <c r="B144" s="52" t="s">
        <v>25</v>
      </c>
      <c r="C144" s="53"/>
      <c r="D144" s="53"/>
      <c r="E144" s="53"/>
      <c r="F144" s="54"/>
    </row>
    <row r="145" spans="2:7" ht="15" customHeight="1" thickBot="1" x14ac:dyDescent="0.3">
      <c r="B145" s="56" t="s">
        <v>2</v>
      </c>
      <c r="C145" s="57"/>
      <c r="D145" s="57"/>
      <c r="E145" s="57"/>
      <c r="F145" s="58"/>
    </row>
    <row r="146" spans="2:7" ht="15" thickBot="1" x14ac:dyDescent="0.3">
      <c r="B146" s="49" t="s">
        <v>3</v>
      </c>
      <c r="C146" s="50"/>
      <c r="D146" s="50"/>
      <c r="E146" s="50"/>
      <c r="F146" s="51"/>
    </row>
    <row r="147" spans="2:7" ht="68.25" thickBot="1" x14ac:dyDescent="0.3">
      <c r="B147" s="3" t="s">
        <v>39</v>
      </c>
      <c r="C147" s="3" t="s">
        <v>48</v>
      </c>
      <c r="D147" s="3" t="s">
        <v>49</v>
      </c>
      <c r="E147" s="3" t="s">
        <v>50</v>
      </c>
      <c r="F147" s="27" t="s">
        <v>51</v>
      </c>
    </row>
    <row r="148" spans="2:7" ht="15" thickBot="1" x14ac:dyDescent="0.3">
      <c r="B148" s="5">
        <v>19264</v>
      </c>
      <c r="C148" s="5">
        <v>12</v>
      </c>
      <c r="D148" s="10">
        <v>3</v>
      </c>
      <c r="E148" s="21"/>
      <c r="F148" s="11">
        <f t="shared" ref="F148" si="29">C148*D148*E148</f>
        <v>0</v>
      </c>
    </row>
    <row r="149" spans="2:7" ht="15" thickBot="1" x14ac:dyDescent="0.3">
      <c r="B149" s="49" t="s">
        <v>4</v>
      </c>
      <c r="C149" s="50"/>
      <c r="D149" s="50"/>
      <c r="E149" s="50"/>
      <c r="F149" s="51"/>
    </row>
    <row r="150" spans="2:7" ht="54.75" thickBot="1" x14ac:dyDescent="0.3">
      <c r="B150" s="3" t="s">
        <v>40</v>
      </c>
      <c r="C150" s="3" t="s">
        <v>52</v>
      </c>
      <c r="D150" s="3" t="s">
        <v>49</v>
      </c>
      <c r="E150" s="3" t="s">
        <v>50</v>
      </c>
      <c r="F150" s="27" t="s">
        <v>51</v>
      </c>
    </row>
    <row r="151" spans="2:7" ht="15" thickBot="1" x14ac:dyDescent="0.3">
      <c r="B151" s="5">
        <v>69649</v>
      </c>
      <c r="C151" s="5">
        <v>12</v>
      </c>
      <c r="D151" s="10">
        <v>12</v>
      </c>
      <c r="E151" s="21"/>
      <c r="F151" s="11">
        <f t="shared" ref="F151" si="30">C151*D151*E151</f>
        <v>0</v>
      </c>
    </row>
    <row r="152" spans="2:7" ht="15" thickBot="1" x14ac:dyDescent="0.3">
      <c r="B152" s="49" t="s">
        <v>5</v>
      </c>
      <c r="C152" s="50"/>
      <c r="D152" s="50"/>
      <c r="E152" s="50"/>
      <c r="F152" s="51"/>
    </row>
    <row r="153" spans="2:7" ht="54.75" thickBot="1" x14ac:dyDescent="0.3">
      <c r="B153" s="3" t="s">
        <v>40</v>
      </c>
      <c r="C153" s="3" t="s">
        <v>52</v>
      </c>
      <c r="D153" s="3" t="s">
        <v>49</v>
      </c>
      <c r="E153" s="3" t="s">
        <v>50</v>
      </c>
      <c r="F153" s="27" t="s">
        <v>51</v>
      </c>
    </row>
    <row r="154" spans="2:7" ht="15" thickBot="1" x14ac:dyDescent="0.3">
      <c r="B154" s="5">
        <v>72462</v>
      </c>
      <c r="C154" s="5">
        <v>12</v>
      </c>
      <c r="D154" s="10">
        <v>12</v>
      </c>
      <c r="E154" s="21"/>
      <c r="F154" s="11">
        <f t="shared" ref="F154" si="31">C154*D154*E154</f>
        <v>0</v>
      </c>
    </row>
    <row r="155" spans="2:7" ht="15" thickBot="1" x14ac:dyDescent="0.3">
      <c r="B155" s="49" t="s">
        <v>6</v>
      </c>
      <c r="C155" s="50"/>
      <c r="D155" s="50"/>
      <c r="E155" s="50"/>
      <c r="F155" s="51"/>
    </row>
    <row r="156" spans="2:7" ht="54.75" thickBot="1" x14ac:dyDescent="0.3">
      <c r="B156" s="3" t="s">
        <v>41</v>
      </c>
      <c r="C156" s="3" t="s">
        <v>53</v>
      </c>
      <c r="D156" s="3" t="s">
        <v>49</v>
      </c>
      <c r="E156" s="3" t="s">
        <v>50</v>
      </c>
      <c r="F156" s="27" t="s">
        <v>51</v>
      </c>
    </row>
    <row r="157" spans="2:7" ht="15" thickBot="1" x14ac:dyDescent="0.3">
      <c r="B157" s="5">
        <v>53260</v>
      </c>
      <c r="C157" s="5">
        <v>12</v>
      </c>
      <c r="D157" s="10">
        <v>9</v>
      </c>
      <c r="E157" s="21"/>
      <c r="F157" s="11">
        <f t="shared" ref="F157" si="32">C157*D157*E157</f>
        <v>0</v>
      </c>
    </row>
    <row r="159" spans="2:7" ht="15" thickBot="1" x14ac:dyDescent="0.3"/>
    <row r="160" spans="2:7" ht="18.75" customHeight="1" thickBot="1" x14ac:dyDescent="0.3">
      <c r="B160" s="52" t="s">
        <v>37</v>
      </c>
      <c r="C160" s="53"/>
      <c r="D160" s="53"/>
      <c r="E160" s="53"/>
      <c r="F160" s="53"/>
      <c r="G160" s="54"/>
    </row>
    <row r="161" spans="2:9" ht="43.5" thickBot="1" x14ac:dyDescent="0.3">
      <c r="B161" s="13" t="s">
        <v>10</v>
      </c>
      <c r="C161" s="13" t="s">
        <v>11</v>
      </c>
      <c r="D161" s="13" t="s">
        <v>12</v>
      </c>
      <c r="E161" s="13" t="s">
        <v>13</v>
      </c>
      <c r="F161" s="13" t="s">
        <v>14</v>
      </c>
      <c r="G161" s="22" t="s">
        <v>38</v>
      </c>
    </row>
    <row r="162" spans="2:9" x14ac:dyDescent="0.25">
      <c r="B162" s="14" t="s">
        <v>15</v>
      </c>
      <c r="C162" s="30">
        <f>E11</f>
        <v>0</v>
      </c>
      <c r="D162" s="30">
        <f>E14</f>
        <v>0</v>
      </c>
      <c r="E162" s="30">
        <f>E17</f>
        <v>0</v>
      </c>
      <c r="F162" s="30">
        <f>E20</f>
        <v>0</v>
      </c>
      <c r="G162" s="31">
        <f>SUM(C162:F162)</f>
        <v>0</v>
      </c>
    </row>
    <row r="163" spans="2:9" x14ac:dyDescent="0.25">
      <c r="B163" s="15" t="s">
        <v>16</v>
      </c>
      <c r="C163" s="32">
        <f>E27</f>
        <v>0</v>
      </c>
      <c r="D163" s="32">
        <f>E30</f>
        <v>0</v>
      </c>
      <c r="E163" s="32">
        <f>E33</f>
        <v>0</v>
      </c>
      <c r="F163" s="32">
        <f>E36</f>
        <v>0</v>
      </c>
      <c r="G163" s="33">
        <f t="shared" ref="G163:G168" si="33">SUM(C163:F163)</f>
        <v>0</v>
      </c>
    </row>
    <row r="164" spans="2:9" x14ac:dyDescent="0.25">
      <c r="B164" s="15" t="s">
        <v>17</v>
      </c>
      <c r="C164" s="32">
        <f>F43</f>
        <v>0</v>
      </c>
      <c r="D164" s="32">
        <f>F46</f>
        <v>0</v>
      </c>
      <c r="E164" s="32">
        <f>F49</f>
        <v>0</v>
      </c>
      <c r="F164" s="32">
        <f>F52</f>
        <v>0</v>
      </c>
      <c r="G164" s="33">
        <f t="shared" si="33"/>
        <v>0</v>
      </c>
    </row>
    <row r="165" spans="2:9" x14ac:dyDescent="0.25">
      <c r="B165" s="15" t="s">
        <v>18</v>
      </c>
      <c r="C165" s="32">
        <f>F59+F61+F100</f>
        <v>0</v>
      </c>
      <c r="D165" s="32">
        <f>F65+F67+F70+F72+F103</f>
        <v>0</v>
      </c>
      <c r="E165" s="32">
        <f>F76+F78+F81+F83+F106</f>
        <v>0</v>
      </c>
      <c r="F165" s="32">
        <f>F87+F89+F92+F94+F109</f>
        <v>0</v>
      </c>
      <c r="G165" s="33">
        <f t="shared" si="33"/>
        <v>0</v>
      </c>
    </row>
    <row r="166" spans="2:9" x14ac:dyDescent="0.25">
      <c r="B166" s="15" t="s">
        <v>19</v>
      </c>
      <c r="C166" s="32">
        <f>F116</f>
        <v>0</v>
      </c>
      <c r="D166" s="32">
        <f>F119</f>
        <v>0</v>
      </c>
      <c r="E166" s="32">
        <f>F122</f>
        <v>0</v>
      </c>
      <c r="F166" s="32">
        <f>F125</f>
        <v>0</v>
      </c>
      <c r="G166" s="33">
        <f t="shared" si="33"/>
        <v>0</v>
      </c>
    </row>
    <row r="167" spans="2:9" x14ac:dyDescent="0.25">
      <c r="B167" s="15" t="s">
        <v>20</v>
      </c>
      <c r="C167" s="32">
        <f>F132</f>
        <v>0</v>
      </c>
      <c r="D167" s="32">
        <f>F135</f>
        <v>0</v>
      </c>
      <c r="E167" s="32">
        <f>F138</f>
        <v>0</v>
      </c>
      <c r="F167" s="32">
        <f>F141</f>
        <v>0</v>
      </c>
      <c r="G167" s="33">
        <f t="shared" si="33"/>
        <v>0</v>
      </c>
    </row>
    <row r="168" spans="2:9" ht="15" thickBot="1" x14ac:dyDescent="0.3">
      <c r="B168" s="16" t="s">
        <v>21</v>
      </c>
      <c r="C168" s="34">
        <f>F148</f>
        <v>0</v>
      </c>
      <c r="D168" s="34">
        <f>F151</f>
        <v>0</v>
      </c>
      <c r="E168" s="34">
        <f>F154</f>
        <v>0</v>
      </c>
      <c r="F168" s="34">
        <f>F157</f>
        <v>0</v>
      </c>
      <c r="G168" s="35">
        <f t="shared" si="33"/>
        <v>0</v>
      </c>
    </row>
    <row r="169" spans="2:9" ht="39" thickBot="1" x14ac:dyDescent="0.3">
      <c r="B169" s="28" t="s">
        <v>47</v>
      </c>
      <c r="C169" s="29">
        <f>SUM(C162:C168)</f>
        <v>0</v>
      </c>
      <c r="D169" s="29">
        <f>SUM(D162:D168)</f>
        <v>0</v>
      </c>
      <c r="E169" s="29">
        <f>SUM(E162:E168)</f>
        <v>0</v>
      </c>
      <c r="F169" s="29">
        <f>SUM(F162:F168)</f>
        <v>0</v>
      </c>
      <c r="G169" s="29">
        <f>SUM(G162:G168)</f>
        <v>0</v>
      </c>
    </row>
    <row r="170" spans="2:9" ht="15" thickBot="1" x14ac:dyDescent="0.3">
      <c r="C170" s="43">
        <f>C169-F61</f>
        <v>0</v>
      </c>
      <c r="D170" s="43">
        <f>D169-F67-F72</f>
        <v>0</v>
      </c>
      <c r="E170" s="43">
        <f>E169-F78-F83</f>
        <v>0</v>
      </c>
      <c r="F170" s="43">
        <f>F169-F89-F94</f>
        <v>0</v>
      </c>
      <c r="G170" s="43">
        <f>G169-F61-F67-F72-F78-F83-F89-F94</f>
        <v>0</v>
      </c>
    </row>
    <row r="171" spans="2:9" ht="51.75" thickBot="1" x14ac:dyDescent="0.3">
      <c r="B171" s="28" t="s">
        <v>55</v>
      </c>
      <c r="C171" s="29">
        <f>C170-(C170/(1.16))</f>
        <v>0</v>
      </c>
      <c r="D171" s="29">
        <f>D170-(D170/(1.16))</f>
        <v>0</v>
      </c>
      <c r="E171" s="29">
        <f>E170-(E170/(1.16))</f>
        <v>0</v>
      </c>
      <c r="F171" s="29">
        <f>F170-(F170/(1.16))</f>
        <v>0</v>
      </c>
      <c r="G171" s="29">
        <f>G170-(G170/(1.16))</f>
        <v>0</v>
      </c>
      <c r="I171" s="24"/>
    </row>
    <row r="172" spans="2:9" ht="15" thickBot="1" x14ac:dyDescent="0.3"/>
    <row r="173" spans="2:9" ht="21" thickBot="1" x14ac:dyDescent="0.3">
      <c r="B173" s="67" t="s">
        <v>46</v>
      </c>
      <c r="C173" s="68"/>
      <c r="D173" s="68"/>
      <c r="E173" s="69"/>
      <c r="F173" s="70">
        <f>SUM(G162:G168)</f>
        <v>0</v>
      </c>
      <c r="G173" s="71"/>
    </row>
    <row r="174" spans="2:9" ht="15" thickBot="1" x14ac:dyDescent="0.3"/>
    <row r="175" spans="2:9" ht="15" customHeight="1" thickBot="1" x14ac:dyDescent="0.3">
      <c r="B175" s="72" t="s">
        <v>44</v>
      </c>
      <c r="C175" s="73"/>
      <c r="D175" s="73"/>
      <c r="E175" s="73"/>
      <c r="F175" s="73"/>
      <c r="G175" s="74"/>
      <c r="I175" s="26"/>
    </row>
    <row r="176" spans="2:9" ht="15" customHeight="1" thickBot="1" x14ac:dyDescent="0.3">
      <c r="B176" s="44" t="s">
        <v>32</v>
      </c>
      <c r="C176" s="13" t="s">
        <v>11</v>
      </c>
      <c r="D176" s="13" t="s">
        <v>12</v>
      </c>
      <c r="E176" s="13" t="s">
        <v>13</v>
      </c>
      <c r="F176" s="13" t="s">
        <v>14</v>
      </c>
      <c r="G176" s="13" t="s">
        <v>45</v>
      </c>
      <c r="I176" s="26"/>
    </row>
    <row r="177" spans="2:9" ht="15.75" customHeight="1" thickBot="1" x14ac:dyDescent="0.3">
      <c r="B177" s="45"/>
      <c r="C177" s="17">
        <v>1319964003</v>
      </c>
      <c r="D177" s="17">
        <v>7955501975</v>
      </c>
      <c r="E177" s="17">
        <v>8301030602</v>
      </c>
      <c r="F177" s="17">
        <v>7155577649</v>
      </c>
      <c r="G177" s="17">
        <f>SUM(C177:F177)</f>
        <v>24732074229</v>
      </c>
      <c r="I177" s="23"/>
    </row>
    <row r="178" spans="2:9" ht="10.5" customHeight="1" thickBot="1" x14ac:dyDescent="0.3">
      <c r="D178" s="24"/>
      <c r="E178" s="24"/>
      <c r="F178" s="24"/>
      <c r="G178" s="24"/>
      <c r="H178" s="24"/>
    </row>
    <row r="179" spans="2:9" ht="366" customHeight="1" thickBot="1" x14ac:dyDescent="0.3">
      <c r="B179" s="46" t="s">
        <v>60</v>
      </c>
      <c r="C179" s="47"/>
      <c r="D179" s="47"/>
      <c r="E179" s="47"/>
      <c r="F179" s="47"/>
      <c r="G179" s="48"/>
    </row>
    <row r="181" spans="2:9" ht="16.5" x14ac:dyDescent="0.25">
      <c r="B181" s="18" t="s">
        <v>26</v>
      </c>
    </row>
    <row r="182" spans="2:9" ht="16.5" x14ac:dyDescent="0.25">
      <c r="B182" s="18"/>
    </row>
    <row r="183" spans="2:9" ht="16.5" x14ac:dyDescent="0.25">
      <c r="B183" s="55" t="s">
        <v>27</v>
      </c>
      <c r="C183" s="55"/>
      <c r="D183" s="19"/>
      <c r="E183" s="19"/>
    </row>
    <row r="184" spans="2:9" ht="16.5" x14ac:dyDescent="0.25">
      <c r="B184" s="18" t="s">
        <v>28</v>
      </c>
    </row>
    <row r="185" spans="2:9" ht="16.5" x14ac:dyDescent="0.25">
      <c r="B185" s="18"/>
    </row>
    <row r="186" spans="2:9" ht="16.5" x14ac:dyDescent="0.25">
      <c r="B186" s="55" t="s">
        <v>27</v>
      </c>
      <c r="C186" s="55"/>
      <c r="D186" s="37"/>
    </row>
    <row r="187" spans="2:9" ht="16.5" x14ac:dyDescent="0.25">
      <c r="B187" s="37" t="s">
        <v>29</v>
      </c>
      <c r="C187" s="37"/>
    </row>
    <row r="188" spans="2:9" ht="16.5" x14ac:dyDescent="0.25">
      <c r="B188" s="37"/>
      <c r="C188" s="37"/>
    </row>
    <row r="189" spans="2:9" ht="16.5" x14ac:dyDescent="0.25">
      <c r="B189" s="18" t="s">
        <v>30</v>
      </c>
      <c r="C189" s="55" t="s">
        <v>27</v>
      </c>
      <c r="D189" s="55"/>
      <c r="E189" s="19"/>
    </row>
    <row r="190" spans="2:9" ht="16.5" x14ac:dyDescent="0.25">
      <c r="B190" s="18"/>
      <c r="C190" s="37"/>
      <c r="D190" s="37"/>
      <c r="E190" s="20"/>
    </row>
    <row r="191" spans="2:9" ht="16.5" x14ac:dyDescent="0.25">
      <c r="B191" s="18" t="s">
        <v>31</v>
      </c>
      <c r="C191" s="55" t="s">
        <v>27</v>
      </c>
      <c r="D191" s="55"/>
      <c r="E191" s="19"/>
    </row>
  </sheetData>
  <sheetProtection password="F7F0" sheet="1" objects="1" scenarios="1"/>
  <mergeCells count="80">
    <mergeCell ref="D65:D67"/>
    <mergeCell ref="B65:B67"/>
    <mergeCell ref="D70:D72"/>
    <mergeCell ref="B70:B72"/>
    <mergeCell ref="D76:D78"/>
    <mergeCell ref="B76:B78"/>
    <mergeCell ref="B69:F69"/>
    <mergeCell ref="B73:F73"/>
    <mergeCell ref="B75:F75"/>
    <mergeCell ref="B144:F144"/>
    <mergeCell ref="B145:F145"/>
    <mergeCell ref="B173:E173"/>
    <mergeCell ref="F173:G173"/>
    <mergeCell ref="B175:G175"/>
    <mergeCell ref="B129:F129"/>
    <mergeCell ref="B130:F130"/>
    <mergeCell ref="B133:F133"/>
    <mergeCell ref="B136:F136"/>
    <mergeCell ref="B139:F139"/>
    <mergeCell ref="B101:F101"/>
    <mergeCell ref="B117:F117"/>
    <mergeCell ref="B120:F120"/>
    <mergeCell ref="B123:F123"/>
    <mergeCell ref="B128:F128"/>
    <mergeCell ref="B104:F104"/>
    <mergeCell ref="B107:F107"/>
    <mergeCell ref="B112:F112"/>
    <mergeCell ref="B113:F113"/>
    <mergeCell ref="B114:F114"/>
    <mergeCell ref="B80:F80"/>
    <mergeCell ref="B98:F98"/>
    <mergeCell ref="B81:B83"/>
    <mergeCell ref="D81:D83"/>
    <mergeCell ref="B87:B89"/>
    <mergeCell ref="D87:D89"/>
    <mergeCell ref="D92:D94"/>
    <mergeCell ref="B92:B94"/>
    <mergeCell ref="B91:F91"/>
    <mergeCell ref="B96:F96"/>
    <mergeCell ref="B97:F97"/>
    <mergeCell ref="C25:E25"/>
    <mergeCell ref="C34:E34"/>
    <mergeCell ref="C31:E31"/>
    <mergeCell ref="C28:E28"/>
    <mergeCell ref="B64:F64"/>
    <mergeCell ref="D59:D61"/>
    <mergeCell ref="B59:B61"/>
    <mergeCell ref="C12:E12"/>
    <mergeCell ref="C15:E15"/>
    <mergeCell ref="C18:E18"/>
    <mergeCell ref="C23:E23"/>
    <mergeCell ref="C24:E24"/>
    <mergeCell ref="C9:E9"/>
    <mergeCell ref="C7:E7"/>
    <mergeCell ref="C8:E8"/>
    <mergeCell ref="C5:E5"/>
    <mergeCell ref="C6:E6"/>
    <mergeCell ref="C191:D191"/>
    <mergeCell ref="C189:D189"/>
    <mergeCell ref="B186:C186"/>
    <mergeCell ref="B183:C183"/>
    <mergeCell ref="B39:F39"/>
    <mergeCell ref="B40:F40"/>
    <mergeCell ref="B41:F41"/>
    <mergeCell ref="B44:F44"/>
    <mergeCell ref="B47:F47"/>
    <mergeCell ref="B50:F50"/>
    <mergeCell ref="B55:F55"/>
    <mergeCell ref="B56:F56"/>
    <mergeCell ref="B57:F57"/>
    <mergeCell ref="B62:F62"/>
    <mergeCell ref="B84:F84"/>
    <mergeCell ref="B86:F86"/>
    <mergeCell ref="B176:B177"/>
    <mergeCell ref="B179:G179"/>
    <mergeCell ref="B146:F146"/>
    <mergeCell ref="B149:F149"/>
    <mergeCell ref="B152:F152"/>
    <mergeCell ref="B155:F155"/>
    <mergeCell ref="B160:G160"/>
  </mergeCells>
  <dataValidations count="1">
    <dataValidation type="whole" operator="greaterThanOrEqual" allowBlank="1" showInputMessage="1" showErrorMessage="1" sqref="E154 E151 E148 E157 E141 E138 E135 E132 E125 E122 E119 E116 E109 E106 E103 E100 E87 E67 E72 E76 E65 E94 D11 E52 E49 E46 E43 D36 D33 D30 D27 D20 D17 D14 E59 E61 E70 E92 E83 E81 E78 E89">
      <formula1>1</formula1>
    </dataValidation>
  </dataValidations>
  <printOptions horizontalCentered="1" verticalCentered="1"/>
  <pageMargins left="0.70866141732283472" right="0.70866141732283472" top="0.74803149606299213" bottom="0.74803149606299213" header="0.31496062992125984" footer="0.31496062992125984"/>
  <pageSetup scale="57" orientation="portrait" r:id="rId1"/>
  <rowBreaks count="3" manualBreakCount="3">
    <brk id="53" min="1" max="8" man="1"/>
    <brk id="126" min="1" max="8" man="1"/>
    <brk id="1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Eduardo Bonilla</dc:creator>
  <cp:lastModifiedBy>Katerynne Morales Roa</cp:lastModifiedBy>
  <cp:lastPrinted>2015-05-25T14:21:39Z</cp:lastPrinted>
  <dcterms:created xsi:type="dcterms:W3CDTF">2015-03-27T19:38:13Z</dcterms:created>
  <dcterms:modified xsi:type="dcterms:W3CDTF">2015-06-01T22:59:13Z</dcterms:modified>
</cp:coreProperties>
</file>