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ichi.hyono\Documents\Desktop\招へい書類\G6_コロンビア\"/>
    </mc:Choice>
  </mc:AlternateContent>
  <xr:revisionPtr revIDLastSave="0" documentId="13_ncr:1_{7683FBB9-B51D-4088-A7F4-D7638529C923}" xr6:coauthVersionLast="47" xr6:coauthVersionMax="47" xr10:uidLastSave="{00000000-0000-0000-0000-000000000000}"/>
  <bookViews>
    <workbookView xWindow="6672" yWindow="-16032" windowWidth="22056" windowHeight="14580" xr2:uid="{00000000-000D-0000-FFFF-FFFF00000000}"/>
  </bookViews>
  <sheets>
    <sheet name="RegistrationForm" sheetId="1" r:id="rId1"/>
  </sheets>
  <definedNames>
    <definedName name="_xlnm._FilterDatabase" localSheetId="0" hidden="1">RegistrationForm!$F$245:$G$278</definedName>
    <definedName name="Argentina" localSheetId="0">RegistrationForm!$B$531:$B$547</definedName>
    <definedName name="ASEAN" localSheetId="0">RegistrationForm!$L$197:$L$217</definedName>
    <definedName name="Bangladesh" localSheetId="0">RegistrationForm!$C$531:$C$547</definedName>
    <definedName name="Bhutan" localSheetId="0">RegistrationForm!$D$531:$D$547</definedName>
    <definedName name="Brazil" localSheetId="0">RegistrationForm!$E$531:$E$547</definedName>
    <definedName name="Brunei" localSheetId="0">RegistrationForm!$F$531:$F$547</definedName>
    <definedName name="Cambodia" localSheetId="0">RegistrationForm!$G$531:$G$547</definedName>
    <definedName name="Chile" localSheetId="0">RegistrationForm!$H$531:$H$547</definedName>
    <definedName name="China" localSheetId="0">RegistrationForm!$I$531:$I$547</definedName>
    <definedName name="Choose_an_option" localSheetId="0">RegistrationForm!$AX$531:$AX$547</definedName>
    <definedName name="Colombia" localSheetId="0">RegistrationForm!$J$531:$J$547</definedName>
    <definedName name="Country" localSheetId="0">RegistrationForm!$C$530:$AV$530</definedName>
    <definedName name="Date" localSheetId="0">RegistrationForm!$B$453:$B$515</definedName>
    <definedName name="DOBD" localSheetId="0">RegistrationForm!$B$387:$B$449</definedName>
    <definedName name="DOBM" localSheetId="0">RegistrationForm!$A$387:$A$411</definedName>
    <definedName name="Egypt" localSheetId="0">RegistrationForm!$L$531:$L$547</definedName>
    <definedName name="Expire" localSheetId="0">RegistrationForm!$A$351:$A$383</definedName>
    <definedName name="Fiji" localSheetId="0">RegistrationForm!$M$531:$M$547</definedName>
    <definedName name="Ghana" localSheetId="0">RegistrationForm!$N$531:$N$547</definedName>
    <definedName name="Grade" localSheetId="0">RegistrationForm!$A$519:$A$527</definedName>
    <definedName name="Group" localSheetId="0">RegistrationForm!$A$117:$A$129</definedName>
    <definedName name="Group1" localSheetId="0">RegistrationForm!$A$197:$A$211</definedName>
    <definedName name="Group2" localSheetId="0">RegistrationForm!$B$197:$B$211</definedName>
    <definedName name="Group3" localSheetId="0">RegistrationForm!$C$197:$C$211</definedName>
    <definedName name="Group4" localSheetId="0">RegistrationForm!$D$197:$D$211</definedName>
    <definedName name="Group5" localSheetId="0">RegistrationForm!$E$197:$E$211</definedName>
    <definedName name="Group6" localSheetId="0">RegistrationForm!$F$197:$F$211</definedName>
    <definedName name="Group7" localSheetId="0">RegistrationForm!$G$197:$G$211</definedName>
    <definedName name="Group8" localSheetId="0">RegistrationForm!$H$197:$H$211</definedName>
    <definedName name="India" localSheetId="0">RegistrationForm!$O$531:$O$547</definedName>
    <definedName name="Indonesia" localSheetId="0">RegistrationForm!$P$531:$P$547</definedName>
    <definedName name="JAN" localSheetId="0">RegistrationForm!$A$454:$A$464</definedName>
    <definedName name="Kazakhstan" localSheetId="0">RegistrationForm!$Q$531:$Q$547</definedName>
    <definedName name="Kenya" localSheetId="0">RegistrationForm!$R$531:$R$547</definedName>
    <definedName name="Korea" localSheetId="0">RegistrationForm!$T$531:$T$547</definedName>
    <definedName name="Kyrgyz" localSheetId="0">RegistrationForm!$S$531:$S$547</definedName>
    <definedName name="Laos" localSheetId="0">RegistrationForm!$U$531:$U$547</definedName>
    <definedName name="Malaysia" localSheetId="0">RegistrationForm!$V$531:$V$547</definedName>
    <definedName name="Maldives" localSheetId="0">RegistrationForm!$W$531:$W$547</definedName>
    <definedName name="Marshall_Islands" localSheetId="0">RegistrationForm!$X$531:$X$547</definedName>
    <definedName name="Mexico" localSheetId="0">RegistrationForm!$Y$531:$Y$547</definedName>
    <definedName name="Micronesia" localSheetId="0">RegistrationForm!$Z$531:$Z$547</definedName>
    <definedName name="Mongolia" localSheetId="0">RegistrationForm!$AA$531:$AA$547</definedName>
    <definedName name="Month" localSheetId="0">RegistrationForm!$A$453:$A$477</definedName>
    <definedName name="Myanmar" localSheetId="0">RegistrationForm!$AB$531:$AB$547</definedName>
    <definedName name="NAList" localSheetId="0">RegistrationForm!$A$550:$A$551</definedName>
    <definedName name="Nationality" localSheetId="0">RegistrationForm!$C$138:$C$193</definedName>
    <definedName name="Nepal" localSheetId="0">RegistrationForm!$AC$531:$AC$547</definedName>
    <definedName name="Nigeria" localSheetId="0">RegistrationForm!$AD$531:$AD$547</definedName>
    <definedName name="Number" localSheetId="0">RegistrationForm!$K$204</definedName>
    <definedName name="Pakistan" localSheetId="0">RegistrationForm!$AE$531:$AE$547</definedName>
    <definedName name="Palau" localSheetId="0">RegistrationForm!$AF$531:$AF$547</definedName>
    <definedName name="Papua_New_Guinea" localSheetId="0">RegistrationForm!$AG$531:$AG$547</definedName>
    <definedName name="Peru" localSheetId="0">RegistrationForm!$AH$531:$AH$547</definedName>
    <definedName name="Philippines" localSheetId="0">RegistrationForm!$AI$531:$AI$547</definedName>
    <definedName name="_xlnm.Print_Area" localSheetId="0">RegistrationForm!$A$1:$H$58</definedName>
    <definedName name="Religion" localSheetId="0">RegistrationForm!$A$555:$A$567</definedName>
    <definedName name="Samoa" localSheetId="0">RegistrationForm!$AJ$531:$AJ$547</definedName>
    <definedName name="Singapore" localSheetId="0">RegistrationForm!$AK$531:$AK$547</definedName>
    <definedName name="Solomon_Islands" localSheetId="0">RegistrationForm!$AL$531:$AL$547</definedName>
    <definedName name="South_Africa" localSheetId="0">RegistrationForm!$AM$531:$AM$547</definedName>
    <definedName name="Sri_Lanka" localSheetId="0">RegistrationForm!$AN$531:$AN$547</definedName>
    <definedName name="Surname" localSheetId="0">RegistrationForm!$A$550:$A$551</definedName>
    <definedName name="Taiwan" localSheetId="0">RegistrationForm!$AO$531:$AO$547</definedName>
    <definedName name="Tajikistan" localSheetId="0">RegistrationForm!$AP$531:$AP$547</definedName>
    <definedName name="Thailand" localSheetId="0">RegistrationForm!$AQ$531:$AQ$547</definedName>
    <definedName name="Timor_Leste" localSheetId="0">RegistrationForm!$AR$531:$AR$547</definedName>
    <definedName name="Tonga" localSheetId="0">RegistrationForm!$AS$531:$AS$547</definedName>
    <definedName name="Turkmenistan" localSheetId="0">RegistrationForm!$AT$531:$AT$547</definedName>
    <definedName name="Uzbekistan" localSheetId="0">RegistrationForm!$AU$531:$AU$547</definedName>
    <definedName name="Vietnam" localSheetId="0">RegistrationForm!$AV$531:$AV$547</definedName>
    <definedName name="Year" localSheetId="0">RegistrationForm!$A$217:$A$347</definedName>
    <definedName name="Zambia" localSheetId="0">RegistrationForm!$AW$531:$AW$547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I54" i="1" s="1"/>
  <c r="B4" i="1"/>
  <c r="D4" i="1" s="1"/>
  <c r="G4" i="1"/>
  <c r="A1" i="1"/>
  <c r="I10" i="1"/>
  <c r="F17" i="1"/>
  <c r="E17" i="1"/>
  <c r="D17" i="1"/>
  <c r="B15" i="1"/>
  <c r="C15" i="1"/>
  <c r="D15" i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370" i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H21" i="1"/>
  <c r="I7" i="1"/>
  <c r="B7" i="1"/>
  <c r="E18" i="1" l="1"/>
  <c r="I15" i="1"/>
  <c r="K17" i="1"/>
  <c r="C19" i="1"/>
  <c r="G19" i="1"/>
  <c r="J7" i="1"/>
  <c r="G18" i="1"/>
  <c r="E15" i="1" l="1"/>
  <c r="G2" i="1"/>
  <c r="I13" i="1"/>
  <c r="G13" i="1" s="1"/>
</calcChain>
</file>

<file path=xl/sharedStrings.xml><?xml version="1.0" encoding="utf-8"?>
<sst xmlns="http://schemas.openxmlformats.org/spreadsheetml/2006/main" count="1325" uniqueCount="415">
  <si>
    <t>(For JST Office Use Only)</t>
    <phoneticPr fontId="3"/>
  </si>
  <si>
    <t>Before submission, please make sure that all the fields are NOT SHADING.</t>
    <phoneticPr fontId="3"/>
  </si>
  <si>
    <t>Participating Group</t>
    <phoneticPr fontId="3"/>
  </si>
  <si>
    <t>Period</t>
    <phoneticPr fontId="3"/>
  </si>
  <si>
    <t>Personal Information:</t>
    <phoneticPr fontId="3"/>
  </si>
  <si>
    <t>JST</t>
    <phoneticPr fontId="3"/>
  </si>
  <si>
    <t>↓OCI</t>
    <phoneticPr fontId="3"/>
  </si>
  <si>
    <t>↓Country &amp; OCI</t>
    <phoneticPr fontId="3"/>
  </si>
  <si>
    <t>Country / Region</t>
    <phoneticPr fontId="3"/>
  </si>
  <si>
    <t>OCI</t>
    <phoneticPr fontId="3"/>
  </si>
  <si>
    <t>Choose an option</t>
  </si>
  <si>
    <r>
      <rPr>
        <b/>
        <sz val="11"/>
        <rFont val="ＭＳ Ｐゴシック"/>
        <family val="3"/>
        <charset val="128"/>
      </rPr>
      <t>姓</t>
    </r>
    <r>
      <rPr>
        <b/>
        <sz val="11"/>
        <rFont val="Arial"/>
        <family val="2"/>
      </rPr>
      <t>(</t>
    </r>
    <r>
      <rPr>
        <b/>
        <sz val="11"/>
        <rFont val="ＭＳ Ｐゴシック"/>
        <family val="3"/>
        <charset val="128"/>
      </rPr>
      <t>中文）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For China only</t>
    </r>
    <rPh sb="0" eb="1">
      <t>セイ</t>
    </rPh>
    <rPh sb="2" eb="3">
      <t>チュウ</t>
    </rPh>
    <rPh sb="3" eb="4">
      <t>ブン</t>
    </rPh>
    <phoneticPr fontId="3"/>
  </si>
  <si>
    <r>
      <rPr>
        <b/>
        <sz val="11"/>
        <rFont val="ＭＳ Ｐゴシック"/>
        <family val="3"/>
        <charset val="128"/>
      </rPr>
      <t>名（中文）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For China only</t>
    </r>
    <r>
      <rPr>
        <b/>
        <sz val="11"/>
        <rFont val="Arial"/>
        <family val="2"/>
      </rPr>
      <t xml:space="preserve"> (If not applicable, please </t>
    </r>
    <r>
      <rPr>
        <b/>
        <sz val="11"/>
        <color indexed="10"/>
        <rFont val="Arial"/>
        <family val="2"/>
      </rPr>
      <t>choose</t>
    </r>
    <r>
      <rPr>
        <b/>
        <sz val="11"/>
        <rFont val="Arial"/>
        <family val="2"/>
      </rPr>
      <t xml:space="preserve"> N/A)</t>
    </r>
    <rPh sb="0" eb="1">
      <t>メイ</t>
    </rPh>
    <rPh sb="2" eb="3">
      <t>チュウ</t>
    </rPh>
    <rPh sb="3" eb="4">
      <t>ブン</t>
    </rPh>
    <phoneticPr fontId="12"/>
  </si>
  <si>
    <t>Date of Birth</t>
    <phoneticPr fontId="3"/>
  </si>
  <si>
    <t>Age</t>
    <phoneticPr fontId="12"/>
  </si>
  <si>
    <r>
      <t>Nationality</t>
    </r>
    <r>
      <rPr>
        <b/>
        <sz val="11"/>
        <rFont val="ＭＳ Ｐゴシック"/>
        <family val="3"/>
        <charset val="128"/>
      </rPr>
      <t>・</t>
    </r>
    <r>
      <rPr>
        <b/>
        <sz val="11"/>
        <rFont val="Arial"/>
        <family val="2"/>
      </rPr>
      <t>Region</t>
    </r>
    <phoneticPr fontId="3"/>
  </si>
  <si>
    <t>If Other, please specify here</t>
    <phoneticPr fontId="3"/>
  </si>
  <si>
    <t>←Nationality</t>
    <phoneticPr fontId="3"/>
  </si>
  <si>
    <t>Year</t>
    <phoneticPr fontId="3"/>
  </si>
  <si>
    <t>Month</t>
    <phoneticPr fontId="3"/>
  </si>
  <si>
    <t>Date</t>
    <phoneticPr fontId="3"/>
  </si>
  <si>
    <t>Native Language</t>
    <phoneticPr fontId="3"/>
  </si>
  <si>
    <t>←Date of Birth</t>
    <phoneticPr fontId="3"/>
  </si>
  <si>
    <t>Passport Information</t>
    <phoneticPr fontId="3"/>
  </si>
  <si>
    <t>Passport Number</t>
    <phoneticPr fontId="3"/>
  </si>
  <si>
    <t>Date of Expiry</t>
    <phoneticPr fontId="3"/>
  </si>
  <si>
    <t>Passport Type</t>
    <phoneticPr fontId="3"/>
  </si>
  <si>
    <t>E-Passport</t>
    <phoneticPr fontId="3"/>
  </si>
  <si>
    <t>↓Passport Type</t>
    <phoneticPr fontId="3"/>
  </si>
  <si>
    <t>↓E Passport</t>
    <phoneticPr fontId="3"/>
  </si>
  <si>
    <t>↓PPT有効期限</t>
    <phoneticPr fontId="3"/>
  </si>
  <si>
    <t>Visa Application</t>
    <phoneticPr fontId="3"/>
  </si>
  <si>
    <t>Location of Japanese Consulate 
for Visa Application</t>
    <phoneticPr fontId="3"/>
  </si>
  <si>
    <t>←Visa Application</t>
    <phoneticPr fontId="3"/>
  </si>
  <si>
    <t xml:space="preserve">Date of Entry into Japan </t>
    <phoneticPr fontId="3"/>
  </si>
  <si>
    <t>Date of Departure from Japan</t>
    <phoneticPr fontId="12"/>
  </si>
  <si>
    <t>School</t>
    <phoneticPr fontId="3"/>
  </si>
  <si>
    <t>Name</t>
    <phoneticPr fontId="3"/>
  </si>
  <si>
    <r>
      <rPr>
        <b/>
        <sz val="11"/>
        <rFont val="Arial"/>
        <family val="2"/>
      </rPr>
      <t>Grade</t>
    </r>
    <r>
      <rPr>
        <sz val="11"/>
        <rFont val="Arial"/>
        <family val="2"/>
      </rPr>
      <t xml:space="preserve">
</t>
    </r>
    <r>
      <rPr>
        <b/>
        <sz val="9"/>
        <rFont val="Arial"/>
        <family val="2"/>
      </rPr>
      <t>(As of the date of arrival in Japan)</t>
    </r>
    <phoneticPr fontId="3"/>
  </si>
  <si>
    <t>Address</t>
    <phoneticPr fontId="3"/>
  </si>
  <si>
    <t>City</t>
  </si>
  <si>
    <r>
      <t xml:space="preserve">State/Province
(If not applicable, 
please </t>
    </r>
    <r>
      <rPr>
        <b/>
        <sz val="11"/>
        <color indexed="10"/>
        <rFont val="Arial"/>
        <family val="2"/>
      </rPr>
      <t>choose</t>
    </r>
    <r>
      <rPr>
        <b/>
        <sz val="11"/>
        <rFont val="Arial"/>
        <family val="2"/>
      </rPr>
      <t xml:space="preserve"> N/A)</t>
    </r>
    <phoneticPr fontId="3"/>
  </si>
  <si>
    <r>
      <t xml:space="preserve">Postal Code
(If not applicable, please </t>
    </r>
    <r>
      <rPr>
        <b/>
        <sz val="11"/>
        <color indexed="10"/>
        <rFont val="Arial"/>
        <family val="2"/>
      </rPr>
      <t>choose</t>
    </r>
    <r>
      <rPr>
        <b/>
        <sz val="11"/>
        <rFont val="Arial"/>
        <family val="2"/>
      </rPr>
      <t xml:space="preserve"> N/A)</t>
    </r>
    <phoneticPr fontId="3"/>
  </si>
  <si>
    <t xml:space="preserve">Affiliated Institute
</t>
    <phoneticPr fontId="3"/>
  </si>
  <si>
    <t>Name of Organization/ School</t>
    <phoneticPr fontId="3"/>
  </si>
  <si>
    <r>
      <t xml:space="preserve">Department/ Section (If not applicable, please </t>
    </r>
    <r>
      <rPr>
        <b/>
        <sz val="11"/>
        <color indexed="10"/>
        <rFont val="Arial"/>
        <family val="2"/>
      </rPr>
      <t>choose</t>
    </r>
    <r>
      <rPr>
        <b/>
        <sz val="11"/>
        <color indexed="8"/>
        <rFont val="Arial"/>
        <family val="2"/>
      </rPr>
      <t xml:space="preserve"> N/A)</t>
    </r>
    <phoneticPr fontId="3"/>
  </si>
  <si>
    <t>Job Title</t>
    <phoneticPr fontId="3"/>
  </si>
  <si>
    <t>Office Address</t>
    <phoneticPr fontId="3"/>
  </si>
  <si>
    <t>Phone</t>
    <phoneticPr fontId="3"/>
  </si>
  <si>
    <t>E-mail</t>
    <phoneticPr fontId="3"/>
  </si>
  <si>
    <t>Residence</t>
    <phoneticPr fontId="3"/>
  </si>
  <si>
    <t>Phone/Mobile</t>
    <phoneticPr fontId="3"/>
  </si>
  <si>
    <t>Contact Person in Emergency</t>
    <phoneticPr fontId="3"/>
  </si>
  <si>
    <t>Name</t>
    <phoneticPr fontId="3"/>
  </si>
  <si>
    <t>Relationship</t>
    <phoneticPr fontId="3"/>
  </si>
  <si>
    <t>←Relationship</t>
    <phoneticPr fontId="3"/>
  </si>
  <si>
    <t>Address</t>
    <phoneticPr fontId="3"/>
  </si>
  <si>
    <t xml:space="preserve">Please choose one and enter the numbers below
</t>
    <phoneticPr fontId="3"/>
  </si>
  <si>
    <r>
      <t xml:space="preserve">E-mail
 (If not applicable, please </t>
    </r>
    <r>
      <rPr>
        <b/>
        <sz val="11"/>
        <color indexed="10"/>
        <rFont val="Arial"/>
        <family val="2"/>
      </rPr>
      <t>choose</t>
    </r>
    <r>
      <rPr>
        <b/>
        <sz val="11"/>
        <rFont val="Arial"/>
        <family val="2"/>
      </rPr>
      <t xml:space="preserve"> N/A)</t>
    </r>
    <phoneticPr fontId="3"/>
  </si>
  <si>
    <t>←Phone and Mobile</t>
    <phoneticPr fontId="3"/>
  </si>
  <si>
    <t>Mobile</t>
    <phoneticPr fontId="3"/>
  </si>
  <si>
    <t xml:space="preserve">Academic Awards/ Recognition 
(International, Regional, National, School level)
</t>
    <phoneticPr fontId="3"/>
  </si>
  <si>
    <t>←Academic Awards</t>
    <phoneticPr fontId="3"/>
  </si>
  <si>
    <r>
      <rPr>
        <sz val="11"/>
        <color indexed="8"/>
        <rFont val="Arial"/>
        <family val="2"/>
      </rPr>
      <t xml:space="preserve">If available, please specify
</t>
    </r>
    <r>
      <rPr>
        <sz val="11"/>
        <color indexed="8"/>
        <rFont val="ＭＳ Ｐゴシック"/>
        <family val="3"/>
        <charset val="128"/>
      </rPr>
      <t>【</t>
    </r>
    <r>
      <rPr>
        <sz val="11"/>
        <color indexed="8"/>
        <rFont val="Arial"/>
        <family val="2"/>
      </rPr>
      <t>e.g.</t>
    </r>
    <r>
      <rPr>
        <sz val="11"/>
        <color indexed="8"/>
        <rFont val="ＭＳ Ｐゴシック"/>
        <family val="3"/>
        <charset val="128"/>
      </rPr>
      <t>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・</t>
    </r>
    <r>
      <rPr>
        <sz val="11"/>
        <color indexed="8"/>
        <rFont val="Arial"/>
        <family val="2"/>
      </rPr>
      <t xml:space="preserve">Winner of International science contest                                   </t>
    </r>
    <r>
      <rPr>
        <sz val="11"/>
        <color indexed="8"/>
        <rFont val="ＭＳ Ｐゴシック"/>
        <family val="3"/>
        <charset val="128"/>
      </rPr>
      <t>・</t>
    </r>
    <r>
      <rPr>
        <sz val="11"/>
        <color indexed="8"/>
        <rFont val="Arial"/>
        <family val="2"/>
      </rPr>
      <t>Runner up in regional English proficiency competition</t>
    </r>
    <r>
      <rPr>
        <sz val="11"/>
        <color indexed="8"/>
        <rFont val="ＭＳ Ｐゴシック"/>
        <family val="3"/>
        <charset val="128"/>
      </rPr>
      <t xml:space="preserve">　
</t>
    </r>
    <r>
      <rPr>
        <sz val="11"/>
        <color indexed="8"/>
        <rFont val="Arial"/>
        <family val="2"/>
      </rPr>
      <t xml:space="preserve">            </t>
    </r>
    <r>
      <rPr>
        <sz val="11"/>
        <color indexed="8"/>
        <rFont val="ＭＳ Ｐゴシック"/>
        <family val="3"/>
        <charset val="128"/>
      </rPr>
      <t>・</t>
    </r>
    <r>
      <rPr>
        <sz val="11"/>
        <color indexed="8"/>
        <rFont val="Arial"/>
        <family val="2"/>
      </rPr>
      <t xml:space="preserve">Won 1st place in national mathematics competition               </t>
    </r>
    <r>
      <rPr>
        <sz val="11"/>
        <color indexed="8"/>
        <rFont val="ＭＳ Ｐゴシック"/>
        <family val="3"/>
        <charset val="128"/>
      </rPr>
      <t>・</t>
    </r>
    <r>
      <rPr>
        <sz val="11"/>
        <color indexed="8"/>
        <rFont val="Arial"/>
        <family val="2"/>
      </rPr>
      <t>Bronze medal at Inter School English speech contest</t>
    </r>
    <phoneticPr fontId="3"/>
  </si>
  <si>
    <r>
      <rPr>
        <sz val="14"/>
        <color indexed="8"/>
        <rFont val="ＭＳ Ｐゴシック"/>
        <family val="3"/>
        <charset val="128"/>
      </rPr>
      <t>①</t>
    </r>
    <phoneticPr fontId="3"/>
  </si>
  <si>
    <r>
      <rPr>
        <sz val="14"/>
        <color indexed="8"/>
        <rFont val="ＭＳ Ｐゴシック"/>
        <family val="3"/>
        <charset val="128"/>
      </rPr>
      <t>②</t>
    </r>
    <phoneticPr fontId="3"/>
  </si>
  <si>
    <r>
      <rPr>
        <sz val="14"/>
        <color indexed="8"/>
        <rFont val="ＭＳ Ｐゴシック"/>
        <family val="3"/>
        <charset val="128"/>
      </rPr>
      <t>③</t>
    </r>
    <phoneticPr fontId="3"/>
  </si>
  <si>
    <t>English Proficiency</t>
    <phoneticPr fontId="3"/>
  </si>
  <si>
    <t>←English Proficiency</t>
    <phoneticPr fontId="3"/>
  </si>
  <si>
    <t>Field(s) of interest in Science and Technology</t>
    <phoneticPr fontId="3"/>
  </si>
  <si>
    <t>← Field</t>
    <phoneticPr fontId="3"/>
  </si>
  <si>
    <r>
      <t xml:space="preserve">If available, please specify 
</t>
    </r>
    <r>
      <rPr>
        <sz val="12"/>
        <color indexed="8"/>
        <rFont val="ＭＳ Ｐゴシック"/>
        <family val="3"/>
        <charset val="128"/>
      </rPr>
      <t>【</t>
    </r>
    <r>
      <rPr>
        <sz val="12"/>
        <color indexed="8"/>
        <rFont val="Arial"/>
        <family val="2"/>
      </rPr>
      <t>e.g</t>
    </r>
    <r>
      <rPr>
        <sz val="12"/>
        <color indexed="8"/>
        <rFont val="ＭＳ Ｐゴシック"/>
        <family val="3"/>
        <charset val="128"/>
      </rPr>
      <t>】</t>
    </r>
    <r>
      <rPr>
        <sz val="12"/>
        <color indexed="8"/>
        <rFont val="Arial"/>
        <family val="2"/>
      </rPr>
      <t xml:space="preserve"> Materials Science, Enviromental Management, Biomedical Engineering, Robotics</t>
    </r>
    <phoneticPr fontId="3"/>
  </si>
  <si>
    <t>Field(s) of background / interest in Science and Technology</t>
    <phoneticPr fontId="3"/>
  </si>
  <si>
    <r>
      <rPr>
        <sz val="12"/>
        <color indexed="8"/>
        <rFont val="ＭＳ Ｐゴシック"/>
        <family val="3"/>
        <charset val="128"/>
      </rPr>
      <t>【</t>
    </r>
    <r>
      <rPr>
        <sz val="12"/>
        <color indexed="8"/>
        <rFont val="Arial"/>
        <family val="2"/>
      </rPr>
      <t>e.g</t>
    </r>
    <r>
      <rPr>
        <sz val="12"/>
        <color indexed="8"/>
        <rFont val="ＭＳ Ｐゴシック"/>
        <family val="3"/>
        <charset val="128"/>
      </rPr>
      <t>】</t>
    </r>
    <r>
      <rPr>
        <sz val="12"/>
        <color indexed="8"/>
        <rFont val="Arial"/>
        <family val="2"/>
      </rPr>
      <t xml:space="preserve"> Materials Science, Enviromental Management, Biomedical Engineering, Robotics</t>
    </r>
    <phoneticPr fontId="3"/>
  </si>
  <si>
    <t>Religion</t>
    <phoneticPr fontId="3"/>
  </si>
  <si>
    <t>←Religion</t>
    <phoneticPr fontId="3"/>
  </si>
  <si>
    <r>
      <t xml:space="preserve">Food Restrictions
</t>
    </r>
    <r>
      <rPr>
        <b/>
        <sz val="9"/>
        <rFont val="Arial"/>
        <family val="2"/>
      </rPr>
      <t>Please note that not all dietary requirements can be met.</t>
    </r>
    <phoneticPr fontId="3"/>
  </si>
  <si>
    <t>Please do not tick the boxes below.  The ticks shall be deemed invalid.</t>
    <phoneticPr fontId="3"/>
  </si>
  <si>
    <t>←Food Restriction</t>
    <phoneticPr fontId="3"/>
  </si>
  <si>
    <t>Due to
(Reasons)</t>
    <phoneticPr fontId="3"/>
  </si>
  <si>
    <t>←Reason of food restriction</t>
    <phoneticPr fontId="3"/>
  </si>
  <si>
    <r>
      <t xml:space="preserve">I am </t>
    </r>
    <r>
      <rPr>
        <b/>
        <u val="double"/>
        <sz val="11"/>
        <rFont val="Arial"/>
        <family val="2"/>
      </rPr>
      <t>not</t>
    </r>
    <r>
      <rPr>
        <b/>
        <sz val="11"/>
        <rFont val="Arial"/>
        <family val="2"/>
      </rPr>
      <t xml:space="preserve"> able to eat </t>
    </r>
    <phoneticPr fontId="3"/>
  </si>
  <si>
    <r>
      <rPr>
        <sz val="12"/>
        <color indexed="10"/>
        <rFont val="Arial"/>
        <family val="2"/>
      </rPr>
      <t xml:space="preserve">                                                                     </t>
    </r>
    <r>
      <rPr>
        <b/>
        <sz val="18"/>
        <color indexed="10"/>
        <rFont val="Arial"/>
        <family val="2"/>
      </rPr>
      <t xml:space="preserve"> Please make sure that all the fields are NOT SHADING.</t>
    </r>
    <phoneticPr fontId="3"/>
  </si>
  <si>
    <t>↑Pork</t>
    <phoneticPr fontId="3"/>
  </si>
  <si>
    <t>↑Beef</t>
    <phoneticPr fontId="3"/>
  </si>
  <si>
    <t>↑Chicken</t>
    <phoneticPr fontId="3"/>
  </si>
  <si>
    <t>↑Mutton/
　　Lamb</t>
    <phoneticPr fontId="3"/>
  </si>
  <si>
    <t>↑Shrimp</t>
    <phoneticPr fontId="3"/>
  </si>
  <si>
    <t>↑Crab</t>
    <phoneticPr fontId="3"/>
  </si>
  <si>
    <t>↑Shellfish</t>
    <phoneticPr fontId="3"/>
  </si>
  <si>
    <t>↑Fish</t>
    <phoneticPr fontId="3"/>
  </si>
  <si>
    <t>↑Egg</t>
    <phoneticPr fontId="3"/>
  </si>
  <si>
    <t>↑Dairy
　 Products</t>
    <phoneticPr fontId="3"/>
  </si>
  <si>
    <t>↑Other</t>
    <phoneticPr fontId="3"/>
  </si>
  <si>
    <t>Group</t>
    <phoneticPr fontId="3"/>
  </si>
  <si>
    <t>Group &amp; Period</t>
    <phoneticPr fontId="3"/>
  </si>
  <si>
    <t>Date of Entry</t>
    <phoneticPr fontId="3"/>
  </si>
  <si>
    <t>Date of Departure</t>
    <phoneticPr fontId="3"/>
  </si>
  <si>
    <t>Group6</t>
  </si>
  <si>
    <t>Group5</t>
  </si>
  <si>
    <t>Group4</t>
  </si>
  <si>
    <t>Group3</t>
  </si>
  <si>
    <t>Group2</t>
  </si>
  <si>
    <t>Group1</t>
  </si>
  <si>
    <t>Number</t>
    <phoneticPr fontId="3"/>
  </si>
  <si>
    <t>(will be entered automatically)</t>
    <phoneticPr fontId="3"/>
  </si>
  <si>
    <t>Country/ Region</t>
    <phoneticPr fontId="3"/>
  </si>
  <si>
    <t>For JST Office Use Only</t>
  </si>
  <si>
    <t>Nationality</t>
    <phoneticPr fontId="12"/>
  </si>
  <si>
    <t>Choose an option</t>
    <phoneticPr fontId="3"/>
  </si>
  <si>
    <t>Argentina</t>
    <phoneticPr fontId="3"/>
  </si>
  <si>
    <t>ARG</t>
    <phoneticPr fontId="3"/>
  </si>
  <si>
    <t>Argentina</t>
  </si>
  <si>
    <t>Bangladesh</t>
  </si>
  <si>
    <t>BGD</t>
  </si>
  <si>
    <t>Brazil</t>
    <phoneticPr fontId="3"/>
  </si>
  <si>
    <t>BRA</t>
  </si>
  <si>
    <t>Brazil</t>
  </si>
  <si>
    <t>Brunei</t>
    <phoneticPr fontId="3"/>
  </si>
  <si>
    <t>BRN</t>
  </si>
  <si>
    <t>Brunei Darussalam</t>
  </si>
  <si>
    <t>Cambodia</t>
  </si>
  <si>
    <t>KHM</t>
  </si>
  <si>
    <t>Chile</t>
    <phoneticPr fontId="3"/>
  </si>
  <si>
    <t>CHL</t>
    <phoneticPr fontId="3"/>
  </si>
  <si>
    <t>Chile</t>
  </si>
  <si>
    <t>China</t>
  </si>
  <si>
    <t>CHN</t>
  </si>
  <si>
    <t>COL</t>
  </si>
  <si>
    <t>Fiji</t>
  </si>
  <si>
    <t>FJI</t>
  </si>
  <si>
    <t>India</t>
    <phoneticPr fontId="3"/>
  </si>
  <si>
    <t>IND</t>
  </si>
  <si>
    <t>India</t>
  </si>
  <si>
    <t>Indonesia</t>
  </si>
  <si>
    <t>IDN</t>
  </si>
  <si>
    <t>Korea</t>
    <phoneticPr fontId="3"/>
  </si>
  <si>
    <t>KOR</t>
  </si>
  <si>
    <t>Korea</t>
  </si>
  <si>
    <t>Laos</t>
  </si>
  <si>
    <t>LAO</t>
  </si>
  <si>
    <t>Malaysia</t>
  </si>
  <si>
    <t>MYS</t>
  </si>
  <si>
    <t>Mexico</t>
  </si>
  <si>
    <t>MEX</t>
  </si>
  <si>
    <t>Mongolia</t>
  </si>
  <si>
    <t>MNG</t>
  </si>
  <si>
    <t>Myanmar</t>
  </si>
  <si>
    <t>MMR</t>
  </si>
  <si>
    <t>Nepal</t>
  </si>
  <si>
    <t>NPL</t>
  </si>
  <si>
    <t>Pakistan</t>
  </si>
  <si>
    <t>PAK</t>
  </si>
  <si>
    <t>Peru</t>
    <phoneticPr fontId="3"/>
  </si>
  <si>
    <t>PER</t>
    <phoneticPr fontId="3"/>
  </si>
  <si>
    <t>Peru</t>
  </si>
  <si>
    <t>Philippines</t>
  </si>
  <si>
    <t>PHL</t>
  </si>
  <si>
    <t>Samoa</t>
    <phoneticPr fontId="3"/>
  </si>
  <si>
    <t>WSM</t>
  </si>
  <si>
    <t>Samoa</t>
  </si>
  <si>
    <t>Singapore</t>
    <phoneticPr fontId="3"/>
  </si>
  <si>
    <t>SGP</t>
  </si>
  <si>
    <t>Singapore</t>
  </si>
  <si>
    <t>Solomon_Islands</t>
    <phoneticPr fontId="3"/>
  </si>
  <si>
    <t>SLB</t>
  </si>
  <si>
    <t>Solomon Islands</t>
  </si>
  <si>
    <t>Sri_Lanka</t>
    <phoneticPr fontId="3"/>
  </si>
  <si>
    <t>LKA</t>
  </si>
  <si>
    <t>Sri Lanka</t>
  </si>
  <si>
    <t>Taiwan</t>
    <phoneticPr fontId="3"/>
  </si>
  <si>
    <t>TWN</t>
  </si>
  <si>
    <t>Taiwan</t>
  </si>
  <si>
    <t>Tajikistan</t>
  </si>
  <si>
    <t>TJK</t>
  </si>
  <si>
    <t>Thailand</t>
  </si>
  <si>
    <t>THA</t>
  </si>
  <si>
    <t>TLS</t>
  </si>
  <si>
    <t>Tonga</t>
  </si>
  <si>
    <t>TON</t>
  </si>
  <si>
    <t>Turkmenistan</t>
  </si>
  <si>
    <t>TKM</t>
  </si>
  <si>
    <t>Uzbekistan</t>
  </si>
  <si>
    <t>UZB</t>
  </si>
  <si>
    <t>Vietnam</t>
    <phoneticPr fontId="3"/>
  </si>
  <si>
    <t>VNM</t>
  </si>
  <si>
    <t>Vietnam</t>
  </si>
  <si>
    <t>India1</t>
    <phoneticPr fontId="3"/>
  </si>
  <si>
    <t>Other</t>
    <phoneticPr fontId="3"/>
  </si>
  <si>
    <t>―</t>
  </si>
  <si>
    <t>Date of Birth (YEAR)</t>
    <phoneticPr fontId="3"/>
  </si>
  <si>
    <t>Expire</t>
    <phoneticPr fontId="3"/>
  </si>
  <si>
    <t>Date of Expiry (Year)</t>
    <phoneticPr fontId="3"/>
  </si>
  <si>
    <t>DOBM</t>
    <phoneticPr fontId="3"/>
  </si>
  <si>
    <t>DOBD</t>
    <phoneticPr fontId="3"/>
  </si>
  <si>
    <t>Date of Birth (Month/Date)</t>
    <phoneticPr fontId="3"/>
  </si>
  <si>
    <t>Date</t>
    <phoneticPr fontId="3"/>
  </si>
  <si>
    <t>Date of Expiry (Month/Date)</t>
    <phoneticPr fontId="3"/>
  </si>
  <si>
    <t>Month</t>
  </si>
  <si>
    <t>Date</t>
  </si>
  <si>
    <t>Grade</t>
    <phoneticPr fontId="3"/>
  </si>
  <si>
    <t>Grade12</t>
    <phoneticPr fontId="3"/>
  </si>
  <si>
    <t>Grade11</t>
    <phoneticPr fontId="3"/>
  </si>
  <si>
    <t>Grade10</t>
    <phoneticPr fontId="3"/>
  </si>
  <si>
    <t>Grade9</t>
    <phoneticPr fontId="3"/>
  </si>
  <si>
    <t>Choose 
an option</t>
    <phoneticPr fontId="3"/>
  </si>
  <si>
    <t>Country</t>
    <phoneticPr fontId="3"/>
  </si>
  <si>
    <t>Cambodia</t>
    <phoneticPr fontId="3"/>
  </si>
  <si>
    <t>Mexico</t>
    <phoneticPr fontId="3"/>
  </si>
  <si>
    <t>Myanmar</t>
    <phoneticPr fontId="3"/>
  </si>
  <si>
    <t>Nepal</t>
    <phoneticPr fontId="3"/>
  </si>
  <si>
    <t>Pakistan</t>
    <phoneticPr fontId="3"/>
  </si>
  <si>
    <t>Philippines</t>
    <phoneticPr fontId="3"/>
  </si>
  <si>
    <t>Tajikistan</t>
    <phoneticPr fontId="3"/>
  </si>
  <si>
    <t>Thailand</t>
    <phoneticPr fontId="3"/>
  </si>
  <si>
    <t>Timor_Leste</t>
    <phoneticPr fontId="3"/>
  </si>
  <si>
    <t>Tonga</t>
    <phoneticPr fontId="3"/>
  </si>
  <si>
    <t>Turkmenistan</t>
    <phoneticPr fontId="3"/>
  </si>
  <si>
    <t>Uzbekistan</t>
    <phoneticPr fontId="3"/>
  </si>
  <si>
    <t>Choose_an_option</t>
    <phoneticPr fontId="3"/>
  </si>
  <si>
    <t>Location of Japanese consulate</t>
    <phoneticPr fontId="3"/>
  </si>
  <si>
    <t>Dhaka</t>
    <phoneticPr fontId="3"/>
  </si>
  <si>
    <t>―</t>
    <phoneticPr fontId="12"/>
  </si>
  <si>
    <t xml:space="preserve"> Phnom Penh</t>
    <phoneticPr fontId="3"/>
  </si>
  <si>
    <t xml:space="preserve"> Beijing</t>
    <phoneticPr fontId="3"/>
  </si>
  <si>
    <t>Bogota</t>
    <phoneticPr fontId="3"/>
  </si>
  <si>
    <t>Suva</t>
    <phoneticPr fontId="3"/>
  </si>
  <si>
    <t>Vientiane</t>
    <phoneticPr fontId="3"/>
  </si>
  <si>
    <t>Ulaanbaatar</t>
    <phoneticPr fontId="3"/>
  </si>
  <si>
    <t>Yangon</t>
    <phoneticPr fontId="3"/>
  </si>
  <si>
    <t>Kathmandu</t>
    <phoneticPr fontId="3"/>
  </si>
  <si>
    <t>Apia</t>
    <phoneticPr fontId="3"/>
  </si>
  <si>
    <t>Honiara</t>
    <phoneticPr fontId="3"/>
  </si>
  <si>
    <t>Colombo</t>
    <phoneticPr fontId="3"/>
  </si>
  <si>
    <t>Dushanbe</t>
    <phoneticPr fontId="3"/>
  </si>
  <si>
    <t>Dili</t>
    <phoneticPr fontId="3"/>
  </si>
  <si>
    <t>Nuku' alofa</t>
    <phoneticPr fontId="3"/>
  </si>
  <si>
    <t>Ashgabat</t>
    <phoneticPr fontId="3"/>
  </si>
  <si>
    <t>Tashkent</t>
    <phoneticPr fontId="3"/>
  </si>
  <si>
    <t>Lima</t>
    <phoneticPr fontId="3"/>
  </si>
  <si>
    <t>―</t>
    <phoneticPr fontId="3"/>
  </si>
  <si>
    <t>Chongqing</t>
    <phoneticPr fontId="3"/>
  </si>
  <si>
    <t>Dalian</t>
    <phoneticPr fontId="3"/>
  </si>
  <si>
    <t>Yangon</t>
    <phoneticPr fontId="12"/>
  </si>
  <si>
    <t>Kathmandu</t>
    <phoneticPr fontId="12"/>
  </si>
  <si>
    <t>Apia</t>
    <phoneticPr fontId="12"/>
  </si>
  <si>
    <t>Honiara</t>
    <phoneticPr fontId="12"/>
  </si>
  <si>
    <t>Colombo</t>
    <phoneticPr fontId="12"/>
  </si>
  <si>
    <t>Dushanbe</t>
    <phoneticPr fontId="12"/>
  </si>
  <si>
    <t>Dili</t>
    <phoneticPr fontId="12"/>
  </si>
  <si>
    <t>Nuku' alofa</t>
    <phoneticPr fontId="12"/>
  </si>
  <si>
    <t>Ashgabat</t>
    <phoneticPr fontId="12"/>
  </si>
  <si>
    <t>Tashkent</t>
    <phoneticPr fontId="12"/>
  </si>
  <si>
    <t>Lima</t>
    <phoneticPr fontId="12"/>
  </si>
  <si>
    <t>Brasilia</t>
  </si>
  <si>
    <t>Guangzhou</t>
    <phoneticPr fontId="3"/>
  </si>
  <si>
    <t>Bengaluru</t>
    <phoneticPr fontId="3"/>
  </si>
  <si>
    <t>Denpasar</t>
    <phoneticPr fontId="3"/>
  </si>
  <si>
    <t>Curitiba</t>
  </si>
  <si>
    <t>Hong Kong</t>
    <phoneticPr fontId="3"/>
  </si>
  <si>
    <t>Chennai</t>
    <phoneticPr fontId="3"/>
  </si>
  <si>
    <t>Jakarta</t>
    <phoneticPr fontId="3"/>
  </si>
  <si>
    <t>Manaus</t>
  </si>
  <si>
    <t>Qingdao</t>
    <phoneticPr fontId="3"/>
  </si>
  <si>
    <t>Kolkata</t>
    <phoneticPr fontId="3"/>
  </si>
  <si>
    <t>Makassar</t>
    <phoneticPr fontId="3"/>
  </si>
  <si>
    <t>Kota Kinabalu</t>
    <phoneticPr fontId="3"/>
  </si>
  <si>
    <t>Davao</t>
    <phoneticPr fontId="3"/>
  </si>
  <si>
    <t>Rio de Janeiro</t>
  </si>
  <si>
    <t>Shanghai</t>
    <phoneticPr fontId="3"/>
  </si>
  <si>
    <t>Mumbai</t>
    <phoneticPr fontId="3"/>
  </si>
  <si>
    <t>Medan</t>
    <phoneticPr fontId="3"/>
  </si>
  <si>
    <t>Kuala Lumpur</t>
    <phoneticPr fontId="3"/>
  </si>
  <si>
    <t>Islamabad</t>
    <phoneticPr fontId="3"/>
  </si>
  <si>
    <t>Metro Manila</t>
    <phoneticPr fontId="3"/>
  </si>
  <si>
    <t>Taipei</t>
    <phoneticPr fontId="3"/>
  </si>
  <si>
    <t>Chiang Mai</t>
    <phoneticPr fontId="3"/>
  </si>
  <si>
    <t>Hanoi</t>
    <phoneticPr fontId="3"/>
  </si>
  <si>
    <t>Sao Paulo</t>
  </si>
  <si>
    <t>Shenyang</t>
    <phoneticPr fontId="3"/>
  </si>
  <si>
    <t>New Delhi</t>
    <phoneticPr fontId="3"/>
  </si>
  <si>
    <t>Surabaya</t>
    <phoneticPr fontId="3"/>
  </si>
  <si>
    <t>Penang</t>
    <phoneticPr fontId="3"/>
  </si>
  <si>
    <t>Cebu</t>
    <phoneticPr fontId="12"/>
  </si>
  <si>
    <t>Takao</t>
    <phoneticPr fontId="3"/>
  </si>
  <si>
    <t>Bangkok</t>
    <phoneticPr fontId="3"/>
  </si>
  <si>
    <t>Ho Chi Minh</t>
    <phoneticPr fontId="3"/>
  </si>
  <si>
    <t>Surname</t>
    <phoneticPr fontId="3"/>
  </si>
  <si>
    <t>Given Name</t>
    <phoneticPr fontId="3"/>
  </si>
  <si>
    <t>Middle Name</t>
    <phoneticPr fontId="3"/>
  </si>
  <si>
    <t>E-mail</t>
  </si>
  <si>
    <t>N/A</t>
    <phoneticPr fontId="3"/>
  </si>
  <si>
    <t>Religion</t>
    <phoneticPr fontId="3"/>
  </si>
  <si>
    <t>None</t>
  </si>
  <si>
    <t>Buddhist</t>
  </si>
  <si>
    <t>Christian</t>
  </si>
  <si>
    <t>Hindu</t>
  </si>
  <si>
    <t>Muslim</t>
  </si>
  <si>
    <t>Other</t>
  </si>
  <si>
    <r>
      <t>Surname</t>
    </r>
    <r>
      <rPr>
        <b/>
        <sz val="9"/>
        <rFont val="Arial"/>
        <family val="2"/>
      </rPr>
      <t xml:space="preserve"> 
(in English exactly as shown in </t>
    </r>
    <r>
      <rPr>
        <b/>
        <u/>
        <sz val="9"/>
        <rFont val="Arial"/>
        <family val="2"/>
      </rPr>
      <t>PASSPORT</t>
    </r>
    <r>
      <rPr>
        <b/>
        <sz val="9"/>
        <rFont val="Arial"/>
        <family val="2"/>
      </rPr>
      <t>)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 *If not applicable, please </t>
    </r>
    <r>
      <rPr>
        <b/>
        <sz val="10"/>
        <color indexed="10"/>
        <rFont val="Arial"/>
        <family val="2"/>
      </rPr>
      <t>choose</t>
    </r>
    <r>
      <rPr>
        <b/>
        <sz val="10"/>
        <rFont val="Arial"/>
        <family val="2"/>
      </rPr>
      <t xml:space="preserve"> N/A</t>
    </r>
    <phoneticPr fontId="3"/>
  </si>
  <si>
    <r>
      <t>Given Name</t>
    </r>
    <r>
      <rPr>
        <b/>
        <sz val="9"/>
        <rFont val="Arial"/>
        <family val="2"/>
      </rPr>
      <t xml:space="preserve">
(in English exactly as shown in </t>
    </r>
    <r>
      <rPr>
        <b/>
        <u/>
        <sz val="9"/>
        <rFont val="Arial"/>
        <family val="2"/>
      </rPr>
      <t>PASSPORT</t>
    </r>
    <r>
      <rPr>
        <b/>
        <sz val="9"/>
        <rFont val="Arial"/>
        <family val="2"/>
      </rPr>
      <t>)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 *If not applicable, please </t>
    </r>
    <r>
      <rPr>
        <b/>
        <sz val="10"/>
        <color indexed="10"/>
        <rFont val="Arial"/>
        <family val="2"/>
      </rPr>
      <t>choose</t>
    </r>
    <r>
      <rPr>
        <b/>
        <sz val="10"/>
        <rFont val="Arial"/>
        <family val="2"/>
      </rPr>
      <t xml:space="preserve"> N/A</t>
    </r>
    <phoneticPr fontId="3"/>
  </si>
  <si>
    <r>
      <t>Middle Name</t>
    </r>
    <r>
      <rPr>
        <b/>
        <sz val="9"/>
        <color indexed="8"/>
        <rFont val="Arial"/>
        <family val="2"/>
      </rPr>
      <t xml:space="preserve">
(in English exactly as shown in </t>
    </r>
    <r>
      <rPr>
        <b/>
        <u/>
        <sz val="9"/>
        <color indexed="8"/>
        <rFont val="Arial"/>
        <family val="2"/>
      </rPr>
      <t>PASSPORT</t>
    </r>
    <r>
      <rPr>
        <b/>
        <sz val="9"/>
        <color indexed="8"/>
        <rFont val="Arial"/>
        <family val="2"/>
      </rPr>
      <t>)</t>
    </r>
    <r>
      <rPr>
        <b/>
        <sz val="11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 xml:space="preserve">*If not applicable, please </t>
    </r>
    <r>
      <rPr>
        <b/>
        <sz val="10"/>
        <color indexed="10"/>
        <rFont val="Arial"/>
        <family val="2"/>
      </rPr>
      <t>choose</t>
    </r>
    <r>
      <rPr>
        <b/>
        <sz val="10"/>
        <color indexed="8"/>
        <rFont val="Arial"/>
        <family val="2"/>
      </rPr>
      <t xml:space="preserve"> N/A</t>
    </r>
    <phoneticPr fontId="3"/>
  </si>
  <si>
    <t>If Other, please specify here</t>
    <phoneticPr fontId="2"/>
  </si>
  <si>
    <t>Group6</t>
    <phoneticPr fontId="2"/>
  </si>
  <si>
    <t>Group5</t>
    <phoneticPr fontId="2"/>
  </si>
  <si>
    <t>Group4</t>
    <phoneticPr fontId="2"/>
  </si>
  <si>
    <t>Group3</t>
    <phoneticPr fontId="2"/>
  </si>
  <si>
    <t>Group2</t>
    <phoneticPr fontId="2"/>
  </si>
  <si>
    <t>Group1</t>
    <phoneticPr fontId="2"/>
  </si>
  <si>
    <t>MMM DD,YYYY</t>
  </si>
  <si>
    <t>Egypt</t>
    <phoneticPr fontId="2"/>
  </si>
  <si>
    <t>EGY</t>
    <phoneticPr fontId="2"/>
  </si>
  <si>
    <t>Kenya</t>
    <phoneticPr fontId="2"/>
  </si>
  <si>
    <t>KEN</t>
    <phoneticPr fontId="2"/>
  </si>
  <si>
    <t>Cyprus</t>
    <phoneticPr fontId="2"/>
  </si>
  <si>
    <t>CYP</t>
    <phoneticPr fontId="2"/>
  </si>
  <si>
    <t>South Africa</t>
    <phoneticPr fontId="2"/>
  </si>
  <si>
    <t>ZAF</t>
    <phoneticPr fontId="2"/>
  </si>
  <si>
    <t>Argentina</t>
    <phoneticPr fontId="2"/>
  </si>
  <si>
    <t>Korea</t>
    <phoneticPr fontId="2"/>
  </si>
  <si>
    <t>Peru</t>
    <phoneticPr fontId="2"/>
  </si>
  <si>
    <t>Malaysia</t>
    <phoneticPr fontId="2"/>
  </si>
  <si>
    <t>Cambodia</t>
    <phoneticPr fontId="2"/>
  </si>
  <si>
    <t>Brunei</t>
    <phoneticPr fontId="2"/>
  </si>
  <si>
    <t>India</t>
    <phoneticPr fontId="2"/>
  </si>
  <si>
    <t>Thailand</t>
    <phoneticPr fontId="2"/>
  </si>
  <si>
    <t>Philippines</t>
    <phoneticPr fontId="2"/>
  </si>
  <si>
    <t>Singapore</t>
    <phoneticPr fontId="2"/>
  </si>
  <si>
    <t>Laos</t>
    <phoneticPr fontId="2"/>
  </si>
  <si>
    <t>Vietnam</t>
    <phoneticPr fontId="2"/>
  </si>
  <si>
    <t>China</t>
    <phoneticPr fontId="2"/>
  </si>
  <si>
    <t>Cyprus</t>
    <phoneticPr fontId="3"/>
  </si>
  <si>
    <t>South_Africa</t>
    <phoneticPr fontId="3"/>
  </si>
  <si>
    <t>Cairo</t>
    <phoneticPr fontId="2"/>
  </si>
  <si>
    <t>Nairobi</t>
    <phoneticPr fontId="2"/>
  </si>
  <si>
    <t>Pretoria </t>
  </si>
  <si>
    <t>South_Africa</t>
    <phoneticPr fontId="2"/>
  </si>
  <si>
    <t>Timor-Leste</t>
    <phoneticPr fontId="3"/>
  </si>
  <si>
    <t>Nepal</t>
    <phoneticPr fontId="2"/>
  </si>
  <si>
    <t>Karachi</t>
    <phoneticPr fontId="3"/>
  </si>
  <si>
    <t>Student</t>
  </si>
  <si>
    <t>Colombia</t>
    <phoneticPr fontId="2"/>
  </si>
  <si>
    <t>Colombia</t>
    <phoneticPr fontId="3"/>
  </si>
  <si>
    <t>Cape Town</t>
    <phoneticPr fontId="12"/>
  </si>
  <si>
    <t>Cebu</t>
    <phoneticPr fontId="3"/>
  </si>
  <si>
    <t>Gender</t>
    <phoneticPr fontId="2"/>
  </si>
  <si>
    <t>00</t>
    <phoneticPr fontId="2"/>
  </si>
  <si>
    <t>Gender</t>
    <phoneticPr fontId="3"/>
  </si>
  <si>
    <t>Mr.</t>
    <phoneticPr fontId="2"/>
  </si>
  <si>
    <t>Ms.</t>
    <phoneticPr fontId="2"/>
  </si>
  <si>
    <t>Prefer not to answer</t>
    <phoneticPr fontId="2"/>
  </si>
  <si>
    <t>←Gender</t>
    <phoneticPr fontId="3"/>
  </si>
  <si>
    <t>None of the above</t>
    <phoneticPr fontId="2"/>
  </si>
  <si>
    <t>April 14 to April 20, 2024</t>
    <phoneticPr fontId="2"/>
  </si>
  <si>
    <t>May 19 to May 25, 2024</t>
    <phoneticPr fontId="2"/>
  </si>
  <si>
    <t>June 16 to June 22, 2024</t>
    <phoneticPr fontId="2"/>
  </si>
  <si>
    <t>October 20 to October 26, 2024</t>
    <phoneticPr fontId="2"/>
  </si>
  <si>
    <t>November 10 to November 16, 2024</t>
    <phoneticPr fontId="2"/>
  </si>
  <si>
    <t>December 1 to December 7, 2024</t>
    <phoneticPr fontId="2"/>
  </si>
  <si>
    <t>Zambia</t>
    <phoneticPr fontId="2"/>
  </si>
  <si>
    <t>ZMB</t>
    <phoneticPr fontId="2"/>
  </si>
  <si>
    <t xml:space="preserve">	Zambia</t>
    <phoneticPr fontId="2"/>
  </si>
  <si>
    <t>Ghana</t>
    <phoneticPr fontId="2"/>
  </si>
  <si>
    <t>GHA</t>
    <phoneticPr fontId="2"/>
  </si>
  <si>
    <t>NGA</t>
    <phoneticPr fontId="2"/>
  </si>
  <si>
    <t>Nigeria</t>
    <phoneticPr fontId="2"/>
  </si>
  <si>
    <t>China</t>
    <phoneticPr fontId="3"/>
  </si>
  <si>
    <t>Bhutan</t>
    <phoneticPr fontId="2"/>
  </si>
  <si>
    <t>BTN</t>
    <phoneticPr fontId="2"/>
  </si>
  <si>
    <t>KGZ</t>
    <phoneticPr fontId="2"/>
  </si>
  <si>
    <t>Kyrgyz</t>
  </si>
  <si>
    <t>Kyrgyz</t>
    <phoneticPr fontId="2"/>
  </si>
  <si>
    <t>Maldives</t>
    <phoneticPr fontId="2"/>
  </si>
  <si>
    <t>MDV</t>
    <phoneticPr fontId="2"/>
  </si>
  <si>
    <t>Kazakhstan</t>
  </si>
  <si>
    <t>Kazakhstan</t>
    <phoneticPr fontId="2"/>
  </si>
  <si>
    <t>Bangladesh</t>
    <phoneticPr fontId="2"/>
  </si>
  <si>
    <t>Papua New Guinea</t>
    <phoneticPr fontId="2"/>
  </si>
  <si>
    <t>PNG</t>
    <phoneticPr fontId="2"/>
  </si>
  <si>
    <t>Indonesia</t>
    <phoneticPr fontId="2"/>
  </si>
  <si>
    <t>Marshall Islands</t>
    <phoneticPr fontId="2"/>
  </si>
  <si>
    <t>MHL</t>
    <phoneticPr fontId="2"/>
  </si>
  <si>
    <t>Palau</t>
    <phoneticPr fontId="2"/>
  </si>
  <si>
    <t>PLW</t>
    <phoneticPr fontId="2"/>
  </si>
  <si>
    <t>Micronesia</t>
    <phoneticPr fontId="2"/>
  </si>
  <si>
    <t>FSM</t>
    <phoneticPr fontId="2"/>
  </si>
  <si>
    <t>Micronesia</t>
    <phoneticPr fontId="3"/>
  </si>
  <si>
    <t>COL</t>
    <phoneticPr fontId="2"/>
  </si>
  <si>
    <t>Pohnpei</t>
    <phoneticPr fontId="3"/>
  </si>
  <si>
    <t>Pohnpei</t>
    <phoneticPr fontId="12"/>
  </si>
  <si>
    <t>Palau</t>
    <phoneticPr fontId="3"/>
  </si>
  <si>
    <t>Papua_New_Guinea</t>
    <phoneticPr fontId="3"/>
  </si>
  <si>
    <t>Koror</t>
    <phoneticPr fontId="3"/>
  </si>
  <si>
    <t>NCD</t>
    <phoneticPr fontId="3"/>
  </si>
  <si>
    <t>Koror</t>
    <phoneticPr fontId="12"/>
  </si>
  <si>
    <t>NCD</t>
    <phoneticPr fontId="12"/>
  </si>
  <si>
    <t>KAZ</t>
  </si>
  <si>
    <t>Accra</t>
    <phoneticPr fontId="2"/>
  </si>
  <si>
    <t>Abuja</t>
    <phoneticPr fontId="2"/>
  </si>
  <si>
    <t>Zambia</t>
    <phoneticPr fontId="3"/>
  </si>
  <si>
    <t>Lusaka</t>
    <phoneticPr fontId="12"/>
  </si>
  <si>
    <t>Astana City</t>
  </si>
  <si>
    <t>Bishkek</t>
  </si>
  <si>
    <t> Majuro</t>
  </si>
  <si>
    <t>Bhutan</t>
    <phoneticPr fontId="3"/>
  </si>
  <si>
    <t>Maldives</t>
    <phoneticPr fontId="3"/>
  </si>
  <si>
    <t>Marshall_Islands</t>
    <phoneticPr fontId="2"/>
  </si>
  <si>
    <t>New Delhi</t>
  </si>
  <si>
    <t>Malé</t>
  </si>
  <si>
    <t>Papua_New_Guinea</t>
    <phoneticPr fontId="2"/>
  </si>
  <si>
    <t>No</t>
  </si>
  <si>
    <t>Cyprus</t>
    <phoneticPr fontId="2"/>
  </si>
  <si>
    <r>
      <t xml:space="preserve">State/Province
</t>
    </r>
    <r>
      <rPr>
        <sz val="11"/>
        <rFont val="Arial"/>
        <family val="2"/>
      </rPr>
      <t xml:space="preserve">(If not applicable, 
please </t>
    </r>
    <r>
      <rPr>
        <sz val="11"/>
        <color indexed="10"/>
        <rFont val="Arial"/>
        <family val="2"/>
      </rPr>
      <t>choose</t>
    </r>
    <r>
      <rPr>
        <sz val="11"/>
        <rFont val="Arial"/>
        <family val="2"/>
      </rPr>
      <t xml:space="preserve"> N/A)</t>
    </r>
    <phoneticPr fontId="3"/>
  </si>
  <si>
    <r>
      <t xml:space="preserve">Postal Code
</t>
    </r>
    <r>
      <rPr>
        <sz val="11"/>
        <rFont val="Arial"/>
        <family val="2"/>
      </rPr>
      <t xml:space="preserve">(If not applicable, please </t>
    </r>
    <r>
      <rPr>
        <sz val="11"/>
        <color indexed="10"/>
        <rFont val="Arial"/>
        <family val="2"/>
      </rPr>
      <t>choose</t>
    </r>
    <r>
      <rPr>
        <sz val="11"/>
        <rFont val="Arial"/>
        <family val="2"/>
      </rPr>
      <t xml:space="preserve"> N/A)</t>
    </r>
    <phoneticPr fontId="3"/>
  </si>
  <si>
    <r>
      <t xml:space="preserve">Residential Address
</t>
    </r>
    <r>
      <rPr>
        <sz val="11"/>
        <rFont val="Arial"/>
        <family val="2"/>
      </rPr>
      <t>(This address should be the same as the address in the "Your current residential address" field of your visa application form.)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</si>
</sst>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2016&quot;000"/>
    <numFmt numFmtId="177" formatCode="00"/>
    <numFmt numFmtId="178" formatCode="mmmm\ dd\,\ yyyy"/>
    <numFmt numFmtId="179" formatCode="mmmm\ d\,\ yyyy"/>
  </numFmts>
  <fonts count="63" x14ac:knownFonts="1">
    <font>
      <sz val="11"/>
      <color theme="1"/>
      <name val="游ゴシック"/>
      <family val="3"/>
      <charset val="128"/>
      <scheme val="minor"/>
    </font>
    <font>
      <b/>
      <sz val="18"/>
      <name val="Arial"/>
      <family val="2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ＭＳ Ｐゴシック"/>
      <family val="3"/>
      <charset val="128"/>
    </font>
    <font>
      <sz val="6"/>
      <name val="メイリオ"/>
      <family val="3"/>
      <charset val="128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4"/>
      <color indexed="8"/>
      <name val="Arial"/>
      <family val="2"/>
    </font>
    <font>
      <sz val="14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12"/>
      <color indexed="8"/>
      <name val="ＭＳ Ｐゴシック"/>
      <family val="3"/>
      <charset val="128"/>
    </font>
    <font>
      <b/>
      <u val="double"/>
      <sz val="11"/>
      <name val="Arial"/>
      <family val="2"/>
    </font>
    <font>
      <sz val="12"/>
      <color indexed="10"/>
      <name val="Arial"/>
      <family val="2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sz val="11"/>
      <name val="メイリオ"/>
      <family val="3"/>
      <charset val="128"/>
    </font>
    <font>
      <b/>
      <u/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0"/>
      <name val="Arial"/>
      <family val="2"/>
    </font>
    <font>
      <b/>
      <sz val="8"/>
      <color rgb="FF002060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b/>
      <sz val="11"/>
      <color theme="0" tint="-0.34998626667073579"/>
      <name val="Arial"/>
      <family val="2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Arial"/>
      <family val="2"/>
    </font>
    <font>
      <b/>
      <sz val="11"/>
      <color rgb="FFFF0000"/>
      <name val="メイリオ"/>
      <family val="3"/>
      <charset val="128"/>
    </font>
    <font>
      <b/>
      <sz val="18"/>
      <color theme="1"/>
      <name val="Arial"/>
      <family val="2"/>
    </font>
    <font>
      <sz val="12"/>
      <color rgb="FFFF0000"/>
      <name val="Arial"/>
      <family val="2"/>
    </font>
    <font>
      <sz val="11"/>
      <color theme="0"/>
      <name val="Arial"/>
      <family val="2"/>
    </font>
    <font>
      <sz val="14"/>
      <color theme="1"/>
      <name val="SimSun"/>
    </font>
    <font>
      <b/>
      <sz val="11"/>
      <color rgb="FF002060"/>
      <name val="Arial"/>
      <family val="2"/>
    </font>
    <font>
      <b/>
      <u/>
      <sz val="16"/>
      <color rgb="FFFF0000"/>
      <name val="Arial"/>
      <family val="2"/>
    </font>
    <font>
      <b/>
      <u/>
      <sz val="14"/>
      <color theme="1"/>
      <name val="Arial"/>
      <family val="2"/>
    </font>
    <font>
      <sz val="14"/>
      <color theme="0"/>
      <name val="Arial"/>
      <family val="2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</font>
    <font>
      <sz val="11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263">
    <xf numFmtId="0" fontId="0" fillId="0" borderId="0" xfId="0">
      <alignment vertical="center"/>
    </xf>
    <xf numFmtId="0" fontId="34" fillId="0" borderId="0" xfId="1" applyFont="1">
      <alignment vertical="center"/>
    </xf>
    <xf numFmtId="0" fontId="4" fillId="0" borderId="1" xfId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3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37" fillId="0" borderId="0" xfId="1" applyFont="1" applyAlignment="1">
      <alignment horizontal="center" vertical="center"/>
    </xf>
    <xf numFmtId="0" fontId="35" fillId="3" borderId="0" xfId="1" applyFont="1" applyFill="1" applyProtection="1">
      <alignment vertical="center"/>
      <protection locked="0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0" fontId="38" fillId="2" borderId="2" xfId="1" applyFont="1" applyFill="1" applyBorder="1" applyAlignment="1" applyProtection="1">
      <alignment horizontal="center" vertical="center"/>
      <protection hidden="1"/>
    </xf>
    <xf numFmtId="0" fontId="10" fillId="2" borderId="2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35" fillId="3" borderId="0" xfId="1" applyFont="1" applyFill="1" applyAlignment="1" applyProtection="1">
      <alignment vertical="center" wrapText="1"/>
      <protection locked="0"/>
    </xf>
    <xf numFmtId="0" fontId="7" fillId="2" borderId="2" xfId="1" applyFont="1" applyFill="1" applyBorder="1">
      <alignment vertical="center"/>
    </xf>
    <xf numFmtId="0" fontId="13" fillId="2" borderId="3" xfId="1" applyFont="1" applyFill="1" applyBorder="1" applyAlignment="1">
      <alignment vertical="center" wrapText="1"/>
    </xf>
    <xf numFmtId="0" fontId="39" fillId="4" borderId="2" xfId="1" applyFont="1" applyFill="1" applyBorder="1" applyAlignment="1">
      <alignment horizontal="left" vertical="center" wrapText="1" indent="2"/>
    </xf>
    <xf numFmtId="0" fontId="7" fillId="2" borderId="2" xfId="1" applyFont="1" applyFill="1" applyBorder="1" applyAlignment="1">
      <alignment vertical="center" wrapText="1"/>
    </xf>
    <xf numFmtId="0" fontId="8" fillId="0" borderId="2" xfId="1" applyFont="1" applyBorder="1" applyAlignment="1" applyProtection="1">
      <alignment vertical="center" wrapText="1"/>
      <protection locked="0"/>
    </xf>
    <xf numFmtId="0" fontId="8" fillId="5" borderId="2" xfId="1" applyFont="1" applyFill="1" applyBorder="1" applyAlignment="1" applyProtection="1">
      <alignment vertical="center" wrapText="1"/>
      <protection locked="0"/>
    </xf>
    <xf numFmtId="49" fontId="8" fillId="0" borderId="2" xfId="1" applyNumberFormat="1" applyFont="1" applyBorder="1" applyAlignment="1" applyProtection="1">
      <alignment horizontal="left" vertical="center" wrapText="1"/>
      <protection locked="0"/>
    </xf>
    <xf numFmtId="0" fontId="35" fillId="0" borderId="0" xfId="1" applyFont="1" applyAlignment="1" applyProtection="1">
      <alignment vertical="center" wrapText="1"/>
      <protection locked="0"/>
    </xf>
    <xf numFmtId="0" fontId="18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38" fillId="0" borderId="4" xfId="1" applyFont="1" applyBorder="1" applyAlignment="1" applyProtection="1">
      <alignment horizontal="center" vertical="center" wrapText="1"/>
      <protection locked="0"/>
    </xf>
    <xf numFmtId="0" fontId="35" fillId="6" borderId="0" xfId="1" applyFont="1" applyFill="1" applyAlignment="1" applyProtection="1">
      <alignment horizontal="center" vertical="center"/>
      <protection locked="0"/>
    </xf>
    <xf numFmtId="0" fontId="35" fillId="0" borderId="0" xfId="1" applyFont="1" applyProtection="1">
      <alignment vertical="center"/>
      <protection locked="0"/>
    </xf>
    <xf numFmtId="0" fontId="35" fillId="6" borderId="0" xfId="2" applyFont="1" applyFill="1" applyAlignment="1" applyProtection="1">
      <alignment horizontal="center" vertical="center"/>
      <protection locked="0"/>
    </xf>
    <xf numFmtId="0" fontId="35" fillId="7" borderId="0" xfId="1" applyFont="1" applyFill="1" applyProtection="1">
      <alignment vertical="center"/>
      <protection locked="0"/>
    </xf>
    <xf numFmtId="0" fontId="35" fillId="6" borderId="0" xfId="1" applyFont="1" applyFill="1" applyProtection="1">
      <alignment vertical="center"/>
      <protection locked="0"/>
    </xf>
    <xf numFmtId="0" fontId="34" fillId="7" borderId="0" xfId="1" applyFont="1" applyFill="1" applyProtection="1">
      <alignment vertical="center"/>
      <protection locked="0"/>
    </xf>
    <xf numFmtId="0" fontId="40" fillId="7" borderId="0" xfId="1" applyFont="1" applyFill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41" fillId="0" borderId="2" xfId="1" applyFont="1" applyBorder="1" applyAlignment="1" applyProtection="1">
      <alignment horizontal="left" vertical="center" wrapText="1"/>
      <protection locked="0"/>
    </xf>
    <xf numFmtId="0" fontId="41" fillId="5" borderId="1" xfId="1" applyFont="1" applyFill="1" applyBorder="1" applyAlignment="1" applyProtection="1">
      <alignment horizontal="left" vertical="center" wrapText="1"/>
      <protection locked="0"/>
    </xf>
    <xf numFmtId="49" fontId="41" fillId="0" borderId="5" xfId="1" applyNumberFormat="1" applyFont="1" applyBorder="1" applyAlignment="1" applyProtection="1">
      <alignment vertical="center" wrapText="1"/>
      <protection locked="0"/>
    </xf>
    <xf numFmtId="176" fontId="35" fillId="0" borderId="0" xfId="1" applyNumberFormat="1" applyFont="1" applyProtection="1">
      <alignment vertical="center"/>
      <protection locked="0"/>
    </xf>
    <xf numFmtId="0" fontId="42" fillId="0" borderId="0" xfId="1" applyFont="1" applyProtection="1">
      <alignment vertical="center"/>
      <protection locked="0"/>
    </xf>
    <xf numFmtId="14" fontId="35" fillId="3" borderId="0" xfId="1" applyNumberFormat="1" applyFont="1" applyFill="1" applyProtection="1">
      <alignment vertical="center"/>
      <protection locked="0"/>
    </xf>
    <xf numFmtId="0" fontId="42" fillId="0" borderId="0" xfId="1" applyFont="1" applyAlignment="1" applyProtection="1">
      <protection locked="0"/>
    </xf>
    <xf numFmtId="0" fontId="35" fillId="5" borderId="0" xfId="1" applyFont="1" applyFill="1" applyAlignment="1" applyProtection="1">
      <alignment vertical="center" wrapText="1"/>
      <protection locked="0"/>
    </xf>
    <xf numFmtId="0" fontId="34" fillId="3" borderId="0" xfId="1" applyFont="1" applyFill="1" applyProtection="1">
      <alignment vertical="center"/>
      <protection locked="0"/>
    </xf>
    <xf numFmtId="0" fontId="34" fillId="3" borderId="0" xfId="1" applyFont="1" applyFill="1" applyAlignment="1" applyProtection="1">
      <alignment vertical="center" wrapText="1"/>
      <protection locked="0"/>
    </xf>
    <xf numFmtId="0" fontId="42" fillId="0" borderId="0" xfId="1" applyFont="1" applyAlignment="1" applyProtection="1">
      <alignment vertical="top"/>
      <protection locked="0"/>
    </xf>
    <xf numFmtId="0" fontId="42" fillId="0" borderId="0" xfId="1" applyFont="1" applyAlignment="1" applyProtection="1">
      <alignment vertical="top" wrapText="1"/>
      <protection locked="0"/>
    </xf>
    <xf numFmtId="0" fontId="43" fillId="0" borderId="0" xfId="2" applyFont="1" applyProtection="1">
      <alignment vertical="center"/>
      <protection locked="0"/>
    </xf>
    <xf numFmtId="0" fontId="44" fillId="0" borderId="0" xfId="2" applyFont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left" vertical="center"/>
      <protection locked="0"/>
    </xf>
    <xf numFmtId="0" fontId="34" fillId="0" borderId="0" xfId="1" applyFont="1" applyProtection="1">
      <alignment vertical="center"/>
      <protection locked="0"/>
    </xf>
    <xf numFmtId="0" fontId="46" fillId="0" borderId="3" xfId="1" applyFont="1" applyBorder="1" applyAlignment="1" applyProtection="1">
      <alignment horizontal="left" vertical="center" wrapText="1"/>
      <protection locked="0"/>
    </xf>
    <xf numFmtId="0" fontId="32" fillId="0" borderId="0" xfId="1" applyProtection="1">
      <alignment vertical="center"/>
      <protection locked="0"/>
    </xf>
    <xf numFmtId="15" fontId="47" fillId="0" borderId="0" xfId="1" applyNumberFormat="1" applyFont="1" applyAlignment="1" applyProtection="1">
      <alignment horizontal="right" vertical="center"/>
      <protection locked="0"/>
    </xf>
    <xf numFmtId="0" fontId="32" fillId="0" borderId="0" xfId="2" applyFont="1" applyProtection="1">
      <alignment vertical="center"/>
      <protection locked="0"/>
    </xf>
    <xf numFmtId="0" fontId="44" fillId="0" borderId="0" xfId="2" applyFont="1" applyAlignment="1" applyProtection="1">
      <alignment horizontal="left" vertical="center"/>
      <protection locked="0"/>
    </xf>
    <xf numFmtId="0" fontId="34" fillId="0" borderId="0" xfId="2" applyProtection="1">
      <alignment vertical="center"/>
      <protection locked="0"/>
    </xf>
    <xf numFmtId="0" fontId="4" fillId="2" borderId="1" xfId="1" applyFont="1" applyFill="1" applyBorder="1" applyAlignment="1">
      <alignment horizontal="left" vertical="center" indent="1"/>
    </xf>
    <xf numFmtId="0" fontId="35" fillId="8" borderId="0" xfId="1" applyFont="1" applyFill="1">
      <alignment vertical="center"/>
    </xf>
    <xf numFmtId="0" fontId="35" fillId="6" borderId="0" xfId="1" applyFont="1" applyFill="1" applyAlignment="1">
      <alignment horizontal="center" vertical="center"/>
    </xf>
    <xf numFmtId="0" fontId="35" fillId="5" borderId="0" xfId="1" applyFont="1" applyFill="1">
      <alignment vertical="center"/>
    </xf>
    <xf numFmtId="0" fontId="35" fillId="6" borderId="0" xfId="1" applyFont="1" applyFill="1">
      <alignment vertical="center"/>
    </xf>
    <xf numFmtId="0" fontId="35" fillId="6" borderId="0" xfId="2" quotePrefix="1" applyFont="1" applyFill="1">
      <alignment vertical="center"/>
    </xf>
    <xf numFmtId="179" fontId="43" fillId="7" borderId="0" xfId="2" applyNumberFormat="1" applyFont="1" applyFill="1">
      <alignment vertical="center"/>
    </xf>
    <xf numFmtId="179" fontId="48" fillId="7" borderId="0" xfId="2" applyNumberFormat="1" applyFont="1" applyFill="1">
      <alignment vertical="center"/>
    </xf>
    <xf numFmtId="0" fontId="49" fillId="7" borderId="0" xfId="2" applyFont="1" applyFill="1">
      <alignment vertical="center"/>
    </xf>
    <xf numFmtId="0" fontId="33" fillId="0" borderId="0" xfId="2" applyFont="1">
      <alignment vertical="center"/>
    </xf>
    <xf numFmtId="0" fontId="32" fillId="0" borderId="0" xfId="2" applyFont="1">
      <alignment vertical="center"/>
    </xf>
    <xf numFmtId="0" fontId="43" fillId="0" borderId="0" xfId="2" applyFont="1">
      <alignment vertical="center"/>
    </xf>
    <xf numFmtId="0" fontId="44" fillId="0" borderId="0" xfId="2" applyFont="1">
      <alignment vertical="center"/>
    </xf>
    <xf numFmtId="0" fontId="35" fillId="0" borderId="0" xfId="2" applyFont="1">
      <alignment vertical="center"/>
    </xf>
    <xf numFmtId="0" fontId="44" fillId="0" borderId="0" xfId="2" applyFont="1" applyAlignment="1">
      <alignment horizontal="left" vertical="center"/>
    </xf>
    <xf numFmtId="0" fontId="48" fillId="0" borderId="0" xfId="2" applyFont="1" applyAlignment="1">
      <alignment horizontal="right" vertical="center"/>
    </xf>
    <xf numFmtId="0" fontId="32" fillId="0" borderId="0" xfId="1">
      <alignment vertical="center"/>
    </xf>
    <xf numFmtId="178" fontId="43" fillId="0" borderId="0" xfId="2" applyNumberFormat="1" applyFont="1">
      <alignment vertical="center"/>
    </xf>
    <xf numFmtId="0" fontId="35" fillId="6" borderId="0" xfId="2" applyFont="1" applyFill="1" applyAlignment="1">
      <alignment horizontal="center" vertical="center"/>
    </xf>
    <xf numFmtId="0" fontId="34" fillId="0" borderId="0" xfId="2">
      <alignment vertical="center"/>
    </xf>
    <xf numFmtId="0" fontId="38" fillId="0" borderId="0" xfId="1" applyFont="1">
      <alignment vertical="center"/>
    </xf>
    <xf numFmtId="0" fontId="26" fillId="7" borderId="0" xfId="1" applyFont="1" applyFill="1">
      <alignment vertical="center"/>
    </xf>
    <xf numFmtId="0" fontId="43" fillId="7" borderId="0" xfId="1" applyFont="1" applyFill="1">
      <alignment vertical="center"/>
    </xf>
    <xf numFmtId="0" fontId="43" fillId="7" borderId="0" xfId="2" applyFont="1" applyFill="1">
      <alignment vertical="center"/>
    </xf>
    <xf numFmtId="0" fontId="35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8" fillId="0" borderId="0" xfId="2" applyFont="1">
      <alignment vertical="center"/>
    </xf>
    <xf numFmtId="0" fontId="34" fillId="0" borderId="0" xfId="2" applyAlignment="1">
      <alignment vertical="center" wrapText="1"/>
    </xf>
    <xf numFmtId="0" fontId="45" fillId="0" borderId="0" xfId="2" applyFont="1" applyAlignment="1">
      <alignment horizontal="left" vertical="center"/>
    </xf>
    <xf numFmtId="0" fontId="44" fillId="0" borderId="0" xfId="2" applyFont="1" applyAlignment="1">
      <alignment horizontal="center" vertical="center"/>
    </xf>
    <xf numFmtId="179" fontId="43" fillId="0" borderId="0" xfId="2" applyNumberFormat="1" applyFont="1">
      <alignment vertical="center"/>
    </xf>
    <xf numFmtId="0" fontId="40" fillId="7" borderId="0" xfId="1" applyFont="1" applyFill="1">
      <alignment vertical="center"/>
    </xf>
    <xf numFmtId="0" fontId="50" fillId="0" borderId="0" xfId="2" applyFont="1">
      <alignment vertical="center"/>
    </xf>
    <xf numFmtId="0" fontId="34" fillId="7" borderId="0" xfId="1" applyFont="1" applyFill="1" applyAlignment="1">
      <alignment horizontal="center" vertical="center"/>
    </xf>
    <xf numFmtId="0" fontId="34" fillId="7" borderId="0" xfId="2" applyFill="1" applyAlignment="1">
      <alignment horizontal="center" vertical="center"/>
    </xf>
    <xf numFmtId="0" fontId="43" fillId="7" borderId="0" xfId="2" applyFont="1" applyFill="1" applyAlignment="1">
      <alignment horizontal="center" vertical="center" wrapText="1"/>
    </xf>
    <xf numFmtId="0" fontId="35" fillId="6" borderId="0" xfId="2" applyFont="1" applyFill="1">
      <alignment vertical="center"/>
    </xf>
    <xf numFmtId="0" fontId="43" fillId="7" borderId="0" xfId="2" applyFont="1" applyFill="1" applyAlignment="1">
      <alignment horizontal="left" vertical="center"/>
    </xf>
    <xf numFmtId="0" fontId="33" fillId="6" borderId="0" xfId="2" applyFont="1" applyFill="1">
      <alignment vertical="center"/>
    </xf>
    <xf numFmtId="49" fontId="43" fillId="7" borderId="0" xfId="2" applyNumberFormat="1" applyFont="1" applyFill="1">
      <alignment vertical="center"/>
    </xf>
    <xf numFmtId="0" fontId="51" fillId="7" borderId="0" xfId="2" applyFont="1" applyFill="1">
      <alignment vertical="center"/>
    </xf>
    <xf numFmtId="0" fontId="43" fillId="7" borderId="0" xfId="2" applyFont="1" applyFill="1" applyAlignment="1">
      <alignment horizontal="center" vertical="center"/>
    </xf>
    <xf numFmtId="14" fontId="35" fillId="3" borderId="0" xfId="1" applyNumberFormat="1" applyFont="1" applyFill="1">
      <alignment vertical="center"/>
    </xf>
    <xf numFmtId="179" fontId="48" fillId="0" borderId="0" xfId="2" applyNumberFormat="1" applyFont="1">
      <alignment vertical="center"/>
    </xf>
    <xf numFmtId="179" fontId="48" fillId="0" borderId="0" xfId="2" applyNumberFormat="1" applyFont="1" applyAlignment="1">
      <alignment horizontal="right" vertical="center"/>
    </xf>
    <xf numFmtId="0" fontId="35" fillId="7" borderId="0" xfId="2" quotePrefix="1" applyFont="1" applyFill="1" applyAlignment="1">
      <alignment horizontal="center" vertical="center"/>
    </xf>
    <xf numFmtId="0" fontId="43" fillId="0" borderId="0" xfId="1" applyFont="1">
      <alignment vertical="center"/>
    </xf>
    <xf numFmtId="0" fontId="40" fillId="0" borderId="0" xfId="1" applyFont="1" applyProtection="1">
      <alignment vertical="center"/>
      <protection locked="0"/>
    </xf>
    <xf numFmtId="0" fontId="40" fillId="0" borderId="0" xfId="1" applyFont="1">
      <alignment vertical="center"/>
    </xf>
    <xf numFmtId="179" fontId="48" fillId="7" borderId="0" xfId="2" applyNumberFormat="1" applyFont="1" applyFill="1" applyAlignment="1">
      <alignment vertical="center" shrinkToFit="1"/>
    </xf>
    <xf numFmtId="0" fontId="43" fillId="7" borderId="0" xfId="2" applyFont="1" applyFill="1" applyAlignment="1">
      <alignment vertical="center" shrinkToFit="1"/>
    </xf>
    <xf numFmtId="0" fontId="34" fillId="7" borderId="0" xfId="2" applyFill="1" applyAlignment="1">
      <alignment horizontal="left" vertical="center"/>
    </xf>
    <xf numFmtId="0" fontId="34" fillId="7" borderId="0" xfId="2" applyFill="1">
      <alignment vertical="center"/>
    </xf>
    <xf numFmtId="0" fontId="40" fillId="7" borderId="0" xfId="2" applyFont="1" applyFill="1">
      <alignment vertical="center"/>
    </xf>
    <xf numFmtId="0" fontId="35" fillId="6" borderId="0" xfId="2" applyFont="1" applyFill="1" applyAlignment="1">
      <alignment horizontal="center" vertical="center" wrapText="1" shrinkToFit="1"/>
    </xf>
    <xf numFmtId="0" fontId="49" fillId="6" borderId="0" xfId="2" applyFont="1" applyFill="1" applyAlignment="1">
      <alignment horizontal="center" vertical="center" wrapText="1" shrinkToFit="1"/>
    </xf>
    <xf numFmtId="0" fontId="35" fillId="6" borderId="0" xfId="1" applyFont="1" applyFill="1" applyAlignment="1">
      <alignment horizontal="center" vertical="center" wrapText="1" shrinkToFit="1"/>
    </xf>
    <xf numFmtId="0" fontId="35" fillId="6" borderId="0" xfId="2" applyFont="1" applyFill="1" applyAlignment="1">
      <alignment horizontal="center" vertical="center" shrinkToFit="1"/>
    </xf>
    <xf numFmtId="0" fontId="35" fillId="0" borderId="0" xfId="1" applyFont="1" applyAlignment="1">
      <alignment horizontal="center" vertical="center" wrapText="1" shrinkToFit="1"/>
    </xf>
    <xf numFmtId="0" fontId="34" fillId="7" borderId="0" xfId="2" applyFill="1" applyAlignment="1">
      <alignment horizontal="left" vertical="center" shrinkToFit="1"/>
    </xf>
    <xf numFmtId="0" fontId="8" fillId="0" borderId="7" xfId="1" applyFont="1" applyBorder="1" applyAlignment="1" applyProtection="1">
      <alignment horizontal="center" vertical="center" wrapText="1"/>
      <protection locked="0"/>
    </xf>
    <xf numFmtId="49" fontId="35" fillId="6" borderId="0" xfId="2" applyNumberFormat="1" applyFont="1" applyFill="1" applyAlignment="1" applyProtection="1">
      <alignment horizontal="center" vertical="center"/>
      <protection locked="0"/>
    </xf>
    <xf numFmtId="0" fontId="35" fillId="6" borderId="0" xfId="2" applyFont="1" applyFill="1" applyAlignment="1">
      <alignment vertical="center" wrapText="1"/>
    </xf>
    <xf numFmtId="0" fontId="35" fillId="6" borderId="0" xfId="2" applyFont="1" applyFill="1" applyAlignment="1">
      <alignment vertical="center" shrinkToFit="1"/>
    </xf>
    <xf numFmtId="0" fontId="35" fillId="6" borderId="0" xfId="2" applyFont="1" applyFill="1" applyAlignment="1">
      <alignment horizontal="left" vertical="center"/>
    </xf>
    <xf numFmtId="0" fontId="61" fillId="7" borderId="0" xfId="1" applyFont="1" applyFill="1" applyProtection="1">
      <alignment vertical="center"/>
      <protection locked="0"/>
    </xf>
    <xf numFmtId="0" fontId="35" fillId="3" borderId="0" xfId="1" applyFont="1" applyFill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56" fillId="0" borderId="3" xfId="1" applyFont="1" applyBorder="1" applyAlignment="1">
      <alignment horizontal="center" vertical="center" wrapText="1"/>
    </xf>
    <xf numFmtId="0" fontId="57" fillId="0" borderId="0" xfId="1" applyFont="1" applyAlignment="1">
      <alignment horizontal="center" vertical="center" wrapText="1"/>
    </xf>
    <xf numFmtId="0" fontId="58" fillId="0" borderId="0" xfId="1" applyFont="1" applyAlignment="1">
      <alignment horizontal="center" vertical="center" wrapText="1"/>
    </xf>
    <xf numFmtId="0" fontId="58" fillId="0" borderId="15" xfId="1" applyFont="1" applyBorder="1" applyAlignment="1">
      <alignment horizontal="center" vertical="center" wrapText="1"/>
    </xf>
    <xf numFmtId="0" fontId="59" fillId="10" borderId="1" xfId="1" applyFont="1" applyFill="1" applyBorder="1" applyAlignment="1">
      <alignment horizontal="center" vertical="center"/>
    </xf>
    <xf numFmtId="0" fontId="59" fillId="10" borderId="3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36" fillId="0" borderId="1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7" fillId="2" borderId="2" xfId="1" applyFont="1" applyFill="1" applyBorder="1" applyAlignment="1">
      <alignment vertical="center" wrapText="1"/>
    </xf>
    <xf numFmtId="0" fontId="35" fillId="2" borderId="2" xfId="1" applyFont="1" applyFill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38" fillId="0" borderId="1" xfId="1" applyFont="1" applyBorder="1" applyAlignment="1" applyProtection="1">
      <alignment horizontal="left" vertical="center" wrapText="1"/>
      <protection locked="0"/>
    </xf>
    <xf numFmtId="0" fontId="38" fillId="0" borderId="3" xfId="1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36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0" borderId="2" xfId="1" applyFont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55" fillId="0" borderId="2" xfId="1" applyFont="1" applyBorder="1" applyProtection="1">
      <alignment vertical="center"/>
      <protection locked="0"/>
    </xf>
    <xf numFmtId="0" fontId="55" fillId="0" borderId="6" xfId="1" applyFont="1" applyBorder="1" applyProtection="1">
      <alignment vertical="center"/>
      <protection locked="0"/>
    </xf>
    <xf numFmtId="0" fontId="55" fillId="0" borderId="8" xfId="1" applyFont="1" applyBorder="1" applyProtection="1">
      <alignment vertical="center"/>
      <protection locked="0"/>
    </xf>
    <xf numFmtId="0" fontId="55" fillId="0" borderId="9" xfId="1" applyFont="1" applyBorder="1" applyProtection="1">
      <alignment vertical="center"/>
      <protection locked="0"/>
    </xf>
    <xf numFmtId="0" fontId="55" fillId="0" borderId="3" xfId="1" applyFont="1" applyBorder="1" applyProtection="1">
      <alignment vertical="center"/>
      <protection locked="0"/>
    </xf>
    <xf numFmtId="0" fontId="7" fillId="2" borderId="7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1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 shrinkToFit="1"/>
    </xf>
    <xf numFmtId="0" fontId="7" fillId="2" borderId="14" xfId="1" applyFont="1" applyFill="1" applyBorder="1" applyAlignment="1">
      <alignment vertical="center" wrapText="1" shrinkToFit="1"/>
    </xf>
    <xf numFmtId="0" fontId="7" fillId="2" borderId="7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>
      <alignment vertical="center"/>
    </xf>
    <xf numFmtId="0" fontId="7" fillId="2" borderId="12" xfId="1" applyFont="1" applyFill="1" applyBorder="1">
      <alignment vertical="center"/>
    </xf>
    <xf numFmtId="14" fontId="8" fillId="0" borderId="6" xfId="1" applyNumberFormat="1" applyFont="1" applyBorder="1" applyAlignment="1">
      <alignment horizontal="center" vertical="center" wrapText="1"/>
    </xf>
    <xf numFmtId="14" fontId="8" fillId="0" borderId="12" xfId="1" applyNumberFormat="1" applyFont="1" applyBorder="1" applyAlignment="1">
      <alignment horizontal="center" vertical="center" wrapText="1"/>
    </xf>
    <xf numFmtId="178" fontId="7" fillId="2" borderId="6" xfId="1" applyNumberFormat="1" applyFont="1" applyFill="1" applyBorder="1" applyAlignment="1">
      <alignment vertical="center" wrapText="1"/>
    </xf>
    <xf numFmtId="178" fontId="7" fillId="2" borderId="12" xfId="1" applyNumberFormat="1" applyFont="1" applyFill="1" applyBorder="1" applyAlignment="1">
      <alignment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3" borderId="0" xfId="1" applyFont="1" applyFill="1" applyAlignment="1" applyProtection="1">
      <alignment horizontal="center" vertical="center"/>
      <protection hidden="1"/>
    </xf>
    <xf numFmtId="0" fontId="42" fillId="0" borderId="0" xfId="1" applyFont="1" applyAlignment="1" applyProtection="1">
      <alignment horizontal="left" vertical="center"/>
      <protection locked="0"/>
    </xf>
    <xf numFmtId="49" fontId="38" fillId="0" borderId="6" xfId="1" applyNumberFormat="1" applyFont="1" applyBorder="1" applyAlignment="1" applyProtection="1">
      <alignment horizontal="left" vertical="center" wrapText="1"/>
      <protection locked="0"/>
    </xf>
    <xf numFmtId="49" fontId="38" fillId="0" borderId="12" xfId="1" applyNumberFormat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Alignment="1" applyProtection="1">
      <alignment horizontal="left" vertical="center" wrapText="1"/>
      <protection locked="0"/>
    </xf>
    <xf numFmtId="0" fontId="35" fillId="2" borderId="1" xfId="1" applyFont="1" applyFill="1" applyBorder="1" applyAlignment="1">
      <alignment horizontal="left" vertical="center"/>
    </xf>
    <xf numFmtId="0" fontId="35" fillId="2" borderId="9" xfId="1" applyFont="1" applyFill="1" applyBorder="1" applyAlignment="1">
      <alignment horizontal="left" vertical="center"/>
    </xf>
    <xf numFmtId="0" fontId="35" fillId="2" borderId="3" xfId="1" applyFont="1" applyFill="1" applyBorder="1" applyAlignment="1">
      <alignment horizontal="left" vertical="center"/>
    </xf>
    <xf numFmtId="0" fontId="38" fillId="5" borderId="1" xfId="1" applyFont="1" applyFill="1" applyBorder="1" applyProtection="1">
      <alignment vertical="center"/>
      <protection locked="0"/>
    </xf>
    <xf numFmtId="0" fontId="38" fillId="5" borderId="9" xfId="1" applyFont="1" applyFill="1" applyBorder="1" applyProtection="1">
      <alignment vertical="center"/>
      <protection locked="0"/>
    </xf>
    <xf numFmtId="0" fontId="38" fillId="5" borderId="3" xfId="1" applyFont="1" applyFill="1" applyBorder="1" applyProtection="1">
      <alignment vertical="center"/>
      <protection locked="0"/>
    </xf>
    <xf numFmtId="0" fontId="35" fillId="2" borderId="1" xfId="1" applyFont="1" applyFill="1" applyBorder="1" applyAlignment="1">
      <alignment vertical="center" wrapText="1"/>
    </xf>
    <xf numFmtId="0" fontId="35" fillId="2" borderId="9" xfId="1" applyFont="1" applyFill="1" applyBorder="1" applyAlignment="1">
      <alignment vertical="center" wrapText="1"/>
    </xf>
    <xf numFmtId="0" fontId="35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35" fillId="2" borderId="2" xfId="1" applyFont="1" applyFill="1" applyBorder="1" applyAlignment="1">
      <alignment horizontal="left" vertical="center"/>
    </xf>
    <xf numFmtId="0" fontId="38" fillId="5" borderId="2" xfId="1" applyFont="1" applyFill="1" applyBorder="1" applyAlignment="1" applyProtection="1">
      <alignment horizontal="left" vertical="center"/>
      <protection locked="0"/>
    </xf>
    <xf numFmtId="0" fontId="35" fillId="2" borderId="7" xfId="1" applyFont="1" applyFill="1" applyBorder="1" applyAlignment="1">
      <alignment vertical="center" wrapText="1"/>
    </xf>
    <xf numFmtId="0" fontId="35" fillId="2" borderId="10" xfId="1" applyFont="1" applyFill="1" applyBorder="1" applyAlignment="1">
      <alignment vertical="center" wrapText="1"/>
    </xf>
    <xf numFmtId="0" fontId="35" fillId="2" borderId="5" xfId="1" applyFont="1" applyFill="1" applyBorder="1" applyAlignment="1">
      <alignment vertical="center" wrapText="1"/>
    </xf>
    <xf numFmtId="49" fontId="38" fillId="0" borderId="1" xfId="1" applyNumberFormat="1" applyFont="1" applyBorder="1" applyAlignment="1" applyProtection="1">
      <alignment horizontal="left" vertical="center" wrapText="1"/>
      <protection locked="0"/>
    </xf>
    <xf numFmtId="49" fontId="38" fillId="0" borderId="9" xfId="1" applyNumberFormat="1" applyFont="1" applyBorder="1" applyAlignment="1" applyProtection="1">
      <alignment horizontal="left" vertical="center" wrapText="1"/>
      <protection locked="0"/>
    </xf>
    <xf numFmtId="49" fontId="38" fillId="0" borderId="3" xfId="1" applyNumberFormat="1" applyFont="1" applyBorder="1" applyAlignment="1" applyProtection="1">
      <alignment horizontal="left" vertical="center" wrapText="1"/>
      <protection locked="0"/>
    </xf>
    <xf numFmtId="0" fontId="38" fillId="0" borderId="1" xfId="1" quotePrefix="1" applyFont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>
      <alignment vertical="center" wrapText="1"/>
    </xf>
    <xf numFmtId="0" fontId="38" fillId="0" borderId="1" xfId="1" applyFont="1" applyBorder="1" applyAlignment="1" applyProtection="1">
      <alignment vertical="center" wrapText="1"/>
      <protection locked="0"/>
    </xf>
    <xf numFmtId="0" fontId="38" fillId="0" borderId="9" xfId="1" applyFont="1" applyBorder="1" applyAlignment="1" applyProtection="1">
      <alignment vertical="center" wrapText="1"/>
      <protection locked="0"/>
    </xf>
    <xf numFmtId="0" fontId="38" fillId="0" borderId="3" xfId="1" applyFont="1" applyBorder="1" applyAlignment="1" applyProtection="1">
      <alignment vertical="center" wrapText="1"/>
      <protection locked="0"/>
    </xf>
    <xf numFmtId="0" fontId="38" fillId="0" borderId="2" xfId="2" applyFont="1" applyBorder="1" applyProtection="1">
      <alignment vertical="center"/>
      <protection locked="0"/>
    </xf>
    <xf numFmtId="0" fontId="7" fillId="2" borderId="7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41" fillId="0" borderId="1" xfId="1" applyFont="1" applyBorder="1" applyAlignment="1">
      <alignment horizontal="left" vertical="center" wrapText="1"/>
    </xf>
    <xf numFmtId="0" fontId="41" fillId="0" borderId="9" xfId="1" applyFont="1" applyBorder="1" applyAlignment="1">
      <alignment horizontal="left" vertical="center" wrapText="1"/>
    </xf>
    <xf numFmtId="0" fontId="41" fillId="0" borderId="3" xfId="1" applyFont="1" applyBorder="1" applyAlignment="1">
      <alignment horizontal="left" vertical="center" wrapText="1"/>
    </xf>
    <xf numFmtId="49" fontId="16" fillId="2" borderId="1" xfId="1" applyNumberFormat="1" applyFont="1" applyFill="1" applyBorder="1" applyAlignment="1">
      <alignment horizontal="left" vertical="center" wrapText="1"/>
    </xf>
    <xf numFmtId="49" fontId="34" fillId="2" borderId="9" xfId="1" applyNumberFormat="1" applyFont="1" applyFill="1" applyBorder="1" applyAlignment="1">
      <alignment horizontal="left" vertical="center" wrapText="1"/>
    </xf>
    <xf numFmtId="49" fontId="34" fillId="2" borderId="3" xfId="1" applyNumberFormat="1" applyFont="1" applyFill="1" applyBorder="1" applyAlignment="1">
      <alignment horizontal="left" vertical="center" wrapText="1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20" fillId="0" borderId="9" xfId="1" applyFont="1" applyBorder="1" applyAlignment="1" applyProtection="1">
      <alignment horizontal="left" vertical="center" wrapText="1"/>
      <protection locked="0"/>
    </xf>
    <xf numFmtId="0" fontId="20" fillId="0" borderId="3" xfId="1" applyFont="1" applyBorder="1" applyAlignment="1" applyProtection="1">
      <alignment horizontal="left" vertical="center" wrapText="1"/>
      <protection locked="0"/>
    </xf>
    <xf numFmtId="0" fontId="35" fillId="3" borderId="13" xfId="1" applyFont="1" applyFill="1" applyBorder="1" applyAlignment="1" applyProtection="1">
      <alignment horizontal="right" vertical="center" wrapText="1"/>
      <protection locked="0"/>
    </xf>
    <xf numFmtId="49" fontId="8" fillId="0" borderId="1" xfId="1" applyNumberFormat="1" applyFont="1" applyBorder="1" applyAlignment="1" applyProtection="1">
      <alignment horizontal="left" vertical="center" shrinkToFit="1"/>
      <protection locked="0"/>
    </xf>
    <xf numFmtId="49" fontId="8" fillId="0" borderId="3" xfId="1" applyNumberFormat="1" applyFont="1" applyBorder="1" applyAlignment="1" applyProtection="1">
      <alignment horizontal="left" vertical="center" shrinkToFit="1"/>
      <protection locked="0"/>
    </xf>
    <xf numFmtId="49" fontId="8" fillId="0" borderId="1" xfId="1" applyNumberFormat="1" applyFont="1" applyBorder="1" applyAlignment="1" applyProtection="1">
      <alignment horizontal="left" vertical="center" wrapText="1"/>
      <protection locked="0"/>
    </xf>
    <xf numFmtId="49" fontId="8" fillId="0" borderId="3" xfId="1" applyNumberFormat="1" applyFont="1" applyBorder="1" applyAlignment="1" applyProtection="1">
      <alignment horizontal="left" vertical="center" wrapText="1"/>
      <protection locked="0"/>
    </xf>
    <xf numFmtId="0" fontId="41" fillId="0" borderId="1" xfId="1" applyFont="1" applyBorder="1" applyAlignment="1" applyProtection="1">
      <alignment horizontal="left" vertical="center" wrapText="1"/>
      <protection locked="0"/>
    </xf>
    <xf numFmtId="0" fontId="41" fillId="0" borderId="3" xfId="1" applyFont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23" fillId="0" borderId="8" xfId="1" applyFont="1" applyBorder="1" applyAlignment="1">
      <alignment horizontal="left" vertical="center" wrapText="1"/>
    </xf>
    <xf numFmtId="0" fontId="38" fillId="0" borderId="8" xfId="1" applyFont="1" applyBorder="1" applyAlignment="1">
      <alignment horizontal="left" vertical="center"/>
    </xf>
    <xf numFmtId="0" fontId="25" fillId="0" borderId="0" xfId="1" applyFont="1" applyAlignment="1" applyProtection="1">
      <alignment vertical="top" wrapText="1"/>
      <protection locked="0"/>
    </xf>
    <xf numFmtId="0" fontId="52" fillId="0" borderId="0" xfId="1" applyFont="1" applyAlignment="1" applyProtection="1">
      <alignment vertical="top" wrapText="1"/>
      <protection locked="0"/>
    </xf>
    <xf numFmtId="0" fontId="53" fillId="9" borderId="9" xfId="1" applyFont="1" applyFill="1" applyBorder="1" applyAlignment="1" applyProtection="1">
      <alignment horizontal="center" vertical="center" wrapText="1"/>
      <protection locked="0"/>
    </xf>
    <xf numFmtId="0" fontId="53" fillId="9" borderId="3" xfId="1" applyFont="1" applyFill="1" applyBorder="1" applyAlignment="1" applyProtection="1">
      <alignment horizontal="center" vertical="center" wrapText="1"/>
      <protection locked="0"/>
    </xf>
    <xf numFmtId="49" fontId="8" fillId="2" borderId="11" xfId="1" applyNumberFormat="1" applyFont="1" applyFill="1" applyBorder="1" applyAlignment="1">
      <alignment horizontal="left" vertical="center" wrapText="1"/>
    </xf>
    <xf numFmtId="49" fontId="8" fillId="2" borderId="4" xfId="1" applyNumberFormat="1" applyFont="1" applyFill="1" applyBorder="1" applyAlignment="1">
      <alignment horizontal="left" vertical="center" wrapText="1"/>
    </xf>
    <xf numFmtId="49" fontId="41" fillId="0" borderId="10" xfId="1" applyNumberFormat="1" applyFont="1" applyBorder="1" applyAlignment="1" applyProtection="1">
      <alignment horizontal="center" vertical="center" wrapText="1"/>
      <protection locked="0"/>
    </xf>
    <xf numFmtId="49" fontId="41" fillId="0" borderId="5" xfId="1" applyNumberFormat="1" applyFont="1" applyBorder="1" applyAlignment="1" applyProtection="1">
      <alignment horizontal="center" vertical="center" wrapText="1"/>
      <protection locked="0"/>
    </xf>
    <xf numFmtId="0" fontId="54" fillId="0" borderId="2" xfId="1" applyFont="1" applyBorder="1" applyAlignment="1" applyProtection="1">
      <alignment horizontal="center" vertical="center"/>
      <protection locked="0"/>
    </xf>
    <xf numFmtId="0" fontId="54" fillId="0" borderId="2" xfId="1" applyFont="1" applyBorder="1" applyAlignment="1" applyProtection="1">
      <alignment horizontal="center" vertical="center" wrapText="1"/>
      <protection locked="0" hidden="1"/>
    </xf>
    <xf numFmtId="0" fontId="41" fillId="0" borderId="9" xfId="1" applyFont="1" applyBorder="1" applyAlignment="1" applyProtection="1">
      <alignment horizontal="left" vertical="center" wrapText="1"/>
      <protection locked="0"/>
    </xf>
    <xf numFmtId="49" fontId="41" fillId="0" borderId="1" xfId="1" applyNumberFormat="1" applyFont="1" applyBorder="1" applyAlignment="1">
      <alignment horizontal="left" vertical="center" wrapText="1"/>
    </xf>
    <xf numFmtId="49" fontId="41" fillId="0" borderId="9" xfId="1" applyNumberFormat="1" applyFont="1" applyBorder="1" applyAlignment="1">
      <alignment horizontal="left" vertical="center" wrapText="1"/>
    </xf>
    <xf numFmtId="49" fontId="41" fillId="0" borderId="3" xfId="1" applyNumberFormat="1" applyFont="1" applyBorder="1" applyAlignment="1">
      <alignment horizontal="left" vertical="center" wrapText="1"/>
    </xf>
    <xf numFmtId="0" fontId="38" fillId="2" borderId="1" xfId="1" applyFont="1" applyFill="1" applyBorder="1" applyAlignment="1">
      <alignment horizontal="left" vertical="center" wrapText="1"/>
    </xf>
    <xf numFmtId="0" fontId="38" fillId="2" borderId="9" xfId="1" applyFont="1" applyFill="1" applyBorder="1" applyAlignment="1">
      <alignment horizontal="left" vertical="center" wrapText="1"/>
    </xf>
    <xf numFmtId="0" fontId="38" fillId="2" borderId="3" xfId="1" applyFont="1" applyFill="1" applyBorder="1" applyAlignment="1">
      <alignment horizontal="left" vertical="center" wrapText="1"/>
    </xf>
    <xf numFmtId="0" fontId="38" fillId="0" borderId="6" xfId="1" applyFont="1" applyBorder="1" applyAlignment="1" applyProtection="1">
      <alignment horizontal="left" vertical="center" wrapText="1"/>
      <protection locked="0"/>
    </xf>
    <xf numFmtId="0" fontId="38" fillId="0" borderId="8" xfId="1" applyFont="1" applyBorder="1" applyAlignment="1" applyProtection="1">
      <alignment horizontal="left" vertical="center" wrapText="1"/>
      <protection locked="0"/>
    </xf>
    <xf numFmtId="0" fontId="38" fillId="0" borderId="12" xfId="1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游ゴシック"/>
        <family val="2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游ゴシック"/>
        <family val="2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游ゴシック"/>
        <family val="2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 patternType="lightUp">
          <fgColor theme="0" tint="-0.499984740745262"/>
        </patternFill>
      </fill>
    </dxf>
    <dxf>
      <font>
        <b val="0"/>
        <i val="0"/>
        <color auto="1"/>
      </font>
      <fill>
        <patternFill patternType="none">
          <bgColor indexed="65"/>
        </patternFill>
      </fill>
    </dxf>
    <dxf>
      <fill>
        <patternFill patternType="lightUp">
          <fgColor theme="0" tint="-0.499984740745262"/>
        </patternFill>
      </fill>
    </dxf>
    <dxf>
      <font>
        <b/>
        <i val="0"/>
        <color rgb="FFFF0000"/>
      </font>
      <fill>
        <patternFill patternType="lightUp">
          <f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b/>
        <i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</dxf>
    <dxf>
      <font>
        <b val="0"/>
        <i val="0"/>
        <color rgb="FFFF0000"/>
      </font>
      <fill>
        <patternFill patternType="lightUp">
          <fgColor theme="0" tint="-0.499984740745262"/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theme="0"/>
        </patternFill>
      </fill>
      <border>
        <right/>
        <top/>
      </border>
    </dxf>
    <dxf>
      <font>
        <color theme="0"/>
        <name val="ＭＳ Ｐゴシック"/>
        <family val="3"/>
        <charset val="128"/>
        <scheme val="none"/>
      </font>
      <fill>
        <patternFill patternType="none">
          <bgColor indexed="65"/>
        </patternFill>
      </fill>
      <border>
        <right/>
        <top/>
      </border>
    </dxf>
    <dxf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b/>
        <i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b/>
        <i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strike val="0"/>
        <color auto="1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</dxf>
    <dxf>
      <font>
        <color auto="1"/>
      </font>
      <fill>
        <patternFill patternType="lightUp">
          <f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4" tint="0.79998168889431442"/>
      </font>
    </dxf>
    <dxf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color auto="1"/>
      </font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theme="0" tint="-0.499984740745262"/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ont>
        <b val="0"/>
        <i val="0"/>
        <color auto="1"/>
      </font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b val="0"/>
        <i val="0"/>
        <color auto="1"/>
      </font>
      <fill>
        <patternFill patternType="lightUp">
          <fgColor theme="0" tint="-0.499984740745262"/>
        </patternFill>
      </fill>
    </dxf>
    <dxf>
      <font>
        <b/>
        <i val="0"/>
        <color rgb="FFFF0000"/>
      </font>
      <fill>
        <patternFill patternType="lightUp">
          <fgColor theme="0" tint="-0.499984740745262"/>
        </patternFill>
      </fill>
    </dxf>
    <dxf>
      <font>
        <b/>
        <i val="0"/>
        <strike val="0"/>
        <color rgb="FFFF0000"/>
        <name val="ＭＳ Ｐゴシック"/>
        <family val="3"/>
        <charset val="128"/>
        <scheme val="none"/>
      </font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 patternType="lightUp">
          <f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I$37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fmlaLink="$I$56" lockText="1"/>
</file>

<file path=xl/ctrlProps/ctrlProp2.xml><?xml version="1.0" encoding="utf-8"?>
<formControlPr xmlns="http://schemas.microsoft.com/office/spreadsheetml/2009/9/main" objectType="Spin" dx="15" fmlaLink="$B$451" max="62" page="10" val="31"/>
</file>

<file path=xl/ctrlProps/ctrlProp20.xml><?xml version="1.0" encoding="utf-8"?>
<formControlPr xmlns="http://schemas.microsoft.com/office/spreadsheetml/2009/9/main" objectType="Spin" dx="15" fmlaLink="$B$385" max="62" page="10" val="31"/>
</file>

<file path=xl/ctrlProps/ctrlProp21.xml><?xml version="1.0" encoding="utf-8"?>
<formControlPr xmlns="http://schemas.microsoft.com/office/spreadsheetml/2009/9/main" objectType="Radio" firstButton="1" fmlaLink="$I$48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Spin" dx="15" fmlaLink="$A$215" max="130" page="10" val="65"/>
</file>

<file path=xl/ctrlProps/ctrlProp26.xml><?xml version="1.0" encoding="utf-8"?>
<formControlPr xmlns="http://schemas.microsoft.com/office/spreadsheetml/2009/9/main" objectType="Spin" dx="22" fmlaLink="$A$115" max="12" page="10" val="12"/>
</file>

<file path=xl/ctrlProps/ctrlProp27.xml><?xml version="1.0" encoding="utf-8"?>
<formControlPr xmlns="http://schemas.microsoft.com/office/spreadsheetml/2009/9/main" objectType="Radio" firstButton="1" fmlaLink="$I$55" lockText="1" noThreeD="1"/>
</file>

<file path=xl/ctrlProps/ctrlProp28.xml><?xml version="1.0" encoding="utf-8"?>
<formControlPr xmlns="http://schemas.microsoft.com/office/spreadsheetml/2009/9/main" objectType="Radio" firstButton="1" fmlaLink="$I$40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Spin" dx="15" fmlaLink="$A$349" max="32" page="10" val="16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Spin" dx="22" fmlaLink="$A$195" max="16" page="10" val="6"/>
</file>

<file path=xl/ctrlProps/ctrlProp32.xml><?xml version="1.0" encoding="utf-8"?>
<formControlPr xmlns="http://schemas.microsoft.com/office/spreadsheetml/2009/9/main" objectType="CheckBox" fmlaLink="$J$56" lockText="1"/>
</file>

<file path=xl/ctrlProps/ctrlProp33.xml><?xml version="1.0" encoding="utf-8"?>
<formControlPr xmlns="http://schemas.microsoft.com/office/spreadsheetml/2009/9/main" objectType="CheckBox" fmlaLink="$K$56" lockText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CheckBox" fmlaLink="$I$57" lockText="1"/>
</file>

<file path=xl/ctrlProps/ctrlProp37.xml><?xml version="1.0" encoding="utf-8"?>
<formControlPr xmlns="http://schemas.microsoft.com/office/spreadsheetml/2009/9/main" objectType="CheckBox" fmlaLink="$J$57" lockText="1"/>
</file>

<file path=xl/ctrlProps/ctrlProp38.xml><?xml version="1.0" encoding="utf-8"?>
<formControlPr xmlns="http://schemas.microsoft.com/office/spreadsheetml/2009/9/main" objectType="CheckBox" fmlaLink="$K$57" lockText="1"/>
</file>

<file path=xl/ctrlProps/ctrlProp39.xml><?xml version="1.0" encoding="utf-8"?>
<formControlPr xmlns="http://schemas.microsoft.com/office/spreadsheetml/2009/9/main" objectType="CheckBox" fmlaLink="$L$57" lockText="1"/>
</file>

<file path=xl/ctrlProps/ctrlProp4.xml><?xml version="1.0" encoding="utf-8"?>
<formControlPr xmlns="http://schemas.microsoft.com/office/spreadsheetml/2009/9/main" objectType="Spin" dx="15" fmlaLink="$A$451" max="24" page="10" val="12"/>
</file>

<file path=xl/ctrlProps/ctrlProp40.xml><?xml version="1.0" encoding="utf-8"?>
<formControlPr xmlns="http://schemas.microsoft.com/office/spreadsheetml/2009/9/main" objectType="CheckBox" fmlaLink="$M$57" lockText="1"/>
</file>

<file path=xl/ctrlProps/ctrlProp41.xml><?xml version="1.0" encoding="utf-8"?>
<formControlPr xmlns="http://schemas.microsoft.com/office/spreadsheetml/2009/9/main" objectType="CheckBox" fmlaLink="$P$57" lockText="1"/>
</file>

<file path=xl/ctrlProps/ctrlProp42.xml><?xml version="1.0" encoding="utf-8"?>
<formControlPr xmlns="http://schemas.microsoft.com/office/spreadsheetml/2009/9/main" objectType="CheckBox" fmlaLink="$N$57" lockText="1"/>
</file>

<file path=xl/ctrlProps/ctrlProp43.xml><?xml version="1.0" encoding="utf-8"?>
<formControlPr xmlns="http://schemas.microsoft.com/office/spreadsheetml/2009/9/main" objectType="CheckBox" fmlaLink="$O$57" lockText="1"/>
</file>

<file path=xl/ctrlProps/ctrlProp44.xml><?xml version="1.0" encoding="utf-8"?>
<formControlPr xmlns="http://schemas.microsoft.com/office/spreadsheetml/2009/9/main" objectType="CheckBox" fmlaLink="$Q$57" lockText="1"/>
</file>

<file path=xl/ctrlProps/ctrlProp45.xml><?xml version="1.0" encoding="utf-8"?>
<formControlPr xmlns="http://schemas.microsoft.com/office/spreadsheetml/2009/9/main" objectType="CheckBox" fmlaLink="$R$57" lockText="1"/>
</file>

<file path=xl/ctrlProps/ctrlProp46.xml><?xml version="1.0" encoding="utf-8"?>
<formControlPr xmlns="http://schemas.microsoft.com/office/spreadsheetml/2009/9/main" objectType="CheckBox" fmlaLink="$S$57" lockText="1"/>
</file>

<file path=xl/ctrlProps/ctrlProp47.xml><?xml version="1.0" encoding="utf-8"?>
<formControlPr xmlns="http://schemas.microsoft.com/office/spreadsheetml/2009/9/main" objectType="Spin" dx="22" fmlaLink="$A$517" max="8" page="10" val="4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I$43" lockText="1" noThreeD="1"/>
</file>

<file path=xl/ctrlProps/ctrlProp5.xml><?xml version="1.0" encoding="utf-8"?>
<formControlPr xmlns="http://schemas.microsoft.com/office/spreadsheetml/2009/9/main" objectType="Radio" firstButton="1" fmlaLink="$I$17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fmlaLink="$I$49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Spin" dx="15" fmlaLink="$A$385" max="24" page="10" val="12"/>
</file>

<file path=xl/ctrlProps/ctrlProp55.xml><?xml version="1.0" encoding="utf-8"?>
<formControlPr xmlns="http://schemas.microsoft.com/office/spreadsheetml/2009/9/main" objectType="Spin" dx="15" fmlaLink="$A$385" max="24" page="10" val="12"/>
</file>

<file path=xl/ctrlProps/ctrlProp56.xml><?xml version="1.0" encoding="utf-8"?>
<formControlPr xmlns="http://schemas.microsoft.com/office/spreadsheetml/2009/9/main" objectType="Spin" dx="15" fmlaLink="$A$529" max="16" page="10" val="11"/>
</file>

<file path=xl/ctrlProps/ctrlProp57.xml><?xml version="1.0" encoding="utf-8"?>
<formControlPr xmlns="http://schemas.microsoft.com/office/spreadsheetml/2009/9/main" objectType="Spin" dx="15" fmlaLink="$A$553" max="12" page="10" val="6"/>
</file>

<file path=xl/ctrlProps/ctrlProp58.xml><?xml version="1.0" encoding="utf-8"?>
<formControlPr xmlns="http://schemas.microsoft.com/office/spreadsheetml/2009/9/main" objectType="Spin" dx="15" fmlaLink="$A$553" max="12" page="10" val="6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J$1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I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39</xdr:row>
          <xdr:rowOff>22860</xdr:rowOff>
        </xdr:from>
        <xdr:to>
          <xdr:col>4</xdr:col>
          <xdr:colOff>1402080</xdr:colOff>
          <xdr:row>40</xdr:row>
          <xdr:rowOff>22860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1135380</xdr:colOff>
          <xdr:row>16</xdr:row>
          <xdr:rowOff>15240</xdr:rowOff>
        </xdr:from>
        <xdr:to>
          <xdr:col>6</xdr:col>
          <xdr:colOff>0</xdr:colOff>
          <xdr:row>16</xdr:row>
          <xdr:rowOff>556260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1143000</xdr:colOff>
          <xdr:row>16</xdr:row>
          <xdr:rowOff>22860</xdr:rowOff>
        </xdr:from>
        <xdr:to>
          <xdr:col>4</xdr:col>
          <xdr:colOff>0</xdr:colOff>
          <xdr:row>16</xdr:row>
          <xdr:rowOff>563880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1272540</xdr:colOff>
          <xdr:row>16</xdr:row>
          <xdr:rowOff>22860</xdr:rowOff>
        </xdr:from>
        <xdr:to>
          <xdr:col>5</xdr:col>
          <xdr:colOff>7620</xdr:colOff>
          <xdr:row>16</xdr:row>
          <xdr:rowOff>563880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243840</xdr:colOff>
          <xdr:row>16</xdr:row>
          <xdr:rowOff>129540</xdr:rowOff>
        </xdr:from>
        <xdr:to>
          <xdr:col>6</xdr:col>
          <xdr:colOff>800100</xdr:colOff>
          <xdr:row>16</xdr:row>
          <xdr:rowOff>274320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Ordinary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243840</xdr:colOff>
          <xdr:row>16</xdr:row>
          <xdr:rowOff>274320</xdr:rowOff>
        </xdr:from>
        <xdr:to>
          <xdr:col>6</xdr:col>
          <xdr:colOff>807720</xdr:colOff>
          <xdr:row>16</xdr:row>
          <xdr:rowOff>464820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Official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289560</xdr:rowOff>
        </xdr:from>
        <xdr:to>
          <xdr:col>7</xdr:col>
          <xdr:colOff>632460</xdr:colOff>
          <xdr:row>16</xdr:row>
          <xdr:rowOff>472440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137160</xdr:rowOff>
        </xdr:from>
        <xdr:to>
          <xdr:col>7</xdr:col>
          <xdr:colOff>594360</xdr:colOff>
          <xdr:row>16</xdr:row>
          <xdr:rowOff>281940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17</xdr:row>
          <xdr:rowOff>114300</xdr:rowOff>
        </xdr:from>
        <xdr:to>
          <xdr:col>1</xdr:col>
          <xdr:colOff>739140</xdr:colOff>
          <xdr:row>17</xdr:row>
          <xdr:rowOff>304800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17</xdr:row>
          <xdr:rowOff>266700</xdr:rowOff>
        </xdr:from>
        <xdr:to>
          <xdr:col>1</xdr:col>
          <xdr:colOff>937260</xdr:colOff>
          <xdr:row>17</xdr:row>
          <xdr:rowOff>457200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Not 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36</xdr:row>
          <xdr:rowOff>106680</xdr:rowOff>
        </xdr:from>
        <xdr:to>
          <xdr:col>6</xdr:col>
          <xdr:colOff>1165860</xdr:colOff>
          <xdr:row>36</xdr:row>
          <xdr:rowOff>228600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Parent/Guardian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36</xdr:row>
          <xdr:rowOff>289560</xdr:rowOff>
        </xdr:from>
        <xdr:to>
          <xdr:col>6</xdr:col>
          <xdr:colOff>838200</xdr:colOff>
          <xdr:row>36</xdr:row>
          <xdr:rowOff>449580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Relative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36</xdr:row>
          <xdr:rowOff>106680</xdr:rowOff>
        </xdr:from>
        <xdr:to>
          <xdr:col>7</xdr:col>
          <xdr:colOff>708660</xdr:colOff>
          <xdr:row>36</xdr:row>
          <xdr:rowOff>228600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Spouse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36</xdr:row>
          <xdr:rowOff>289560</xdr:rowOff>
        </xdr:from>
        <xdr:to>
          <xdr:col>7</xdr:col>
          <xdr:colOff>662940</xdr:colOff>
          <xdr:row>36</xdr:row>
          <xdr:rowOff>449580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16</xdr:row>
          <xdr:rowOff>30480</xdr:rowOff>
        </xdr:from>
        <xdr:to>
          <xdr:col>6</xdr:col>
          <xdr:colOff>1676400</xdr:colOff>
          <xdr:row>16</xdr:row>
          <xdr:rowOff>563880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22860</xdr:rowOff>
        </xdr:from>
        <xdr:to>
          <xdr:col>7</xdr:col>
          <xdr:colOff>1386840</xdr:colOff>
          <xdr:row>16</xdr:row>
          <xdr:rowOff>548640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17</xdr:row>
          <xdr:rowOff>30480</xdr:rowOff>
        </xdr:from>
        <xdr:to>
          <xdr:col>1</xdr:col>
          <xdr:colOff>1272540</xdr:colOff>
          <xdr:row>17</xdr:row>
          <xdr:rowOff>556260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36</xdr:row>
          <xdr:rowOff>15240</xdr:rowOff>
        </xdr:from>
        <xdr:to>
          <xdr:col>7</xdr:col>
          <xdr:colOff>1402080</xdr:colOff>
          <xdr:row>36</xdr:row>
          <xdr:rowOff>525780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55</xdr:row>
          <xdr:rowOff>99060</xdr:rowOff>
        </xdr:from>
        <xdr:to>
          <xdr:col>4</xdr:col>
          <xdr:colOff>220980</xdr:colOff>
          <xdr:row>55</xdr:row>
          <xdr:rowOff>289560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Physical (Allergic)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1158240</xdr:colOff>
          <xdr:row>14</xdr:row>
          <xdr:rowOff>15240</xdr:rowOff>
        </xdr:from>
        <xdr:to>
          <xdr:col>4</xdr:col>
          <xdr:colOff>0</xdr:colOff>
          <xdr:row>14</xdr:row>
          <xdr:rowOff>441960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47</xdr:row>
          <xdr:rowOff>121920</xdr:rowOff>
        </xdr:from>
        <xdr:to>
          <xdr:col>1</xdr:col>
          <xdr:colOff>990600</xdr:colOff>
          <xdr:row>47</xdr:row>
          <xdr:rowOff>312420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Excellent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47</xdr:row>
          <xdr:rowOff>121920</xdr:rowOff>
        </xdr:from>
        <xdr:to>
          <xdr:col>2</xdr:col>
          <xdr:colOff>990600</xdr:colOff>
          <xdr:row>47</xdr:row>
          <xdr:rowOff>312420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Very Good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47</xdr:row>
          <xdr:rowOff>121920</xdr:rowOff>
        </xdr:from>
        <xdr:to>
          <xdr:col>3</xdr:col>
          <xdr:colOff>990600</xdr:colOff>
          <xdr:row>47</xdr:row>
          <xdr:rowOff>312420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47</xdr:row>
          <xdr:rowOff>30480</xdr:rowOff>
        </xdr:from>
        <xdr:to>
          <xdr:col>7</xdr:col>
          <xdr:colOff>1402080</xdr:colOff>
          <xdr:row>47</xdr:row>
          <xdr:rowOff>457200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1165860</xdr:colOff>
          <xdr:row>14</xdr:row>
          <xdr:rowOff>22860</xdr:rowOff>
        </xdr:from>
        <xdr:to>
          <xdr:col>2</xdr:col>
          <xdr:colOff>0</xdr:colOff>
          <xdr:row>14</xdr:row>
          <xdr:rowOff>449580</xdr:rowOff>
        </xdr:to>
        <xdr:sp macro="" textlink="">
          <xdr:nvSpPr>
            <xdr:cNvPr id="1054" name="Spinner 307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1173480</xdr:colOff>
          <xdr:row>3</xdr:row>
          <xdr:rowOff>15240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1055" name="Spinner 365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54</xdr:row>
          <xdr:rowOff>144780</xdr:rowOff>
        </xdr:from>
        <xdr:to>
          <xdr:col>1</xdr:col>
          <xdr:colOff>678180</xdr:colOff>
          <xdr:row>54</xdr:row>
          <xdr:rowOff>297180</xdr:rowOff>
        </xdr:to>
        <xdr:sp macro="" textlink="">
          <xdr:nvSpPr>
            <xdr:cNvPr id="1056" name="Option Button 32" descr="Availabl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39</xdr:row>
          <xdr:rowOff>160020</xdr:rowOff>
        </xdr:from>
        <xdr:to>
          <xdr:col>2</xdr:col>
          <xdr:colOff>22860</xdr:colOff>
          <xdr:row>40</xdr:row>
          <xdr:rowOff>0</xdr:rowOff>
        </xdr:to>
        <xdr:sp macro="" textlink="">
          <xdr:nvSpPr>
            <xdr:cNvPr id="1057" name="Option Button 33" descr="Phon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Phone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39</xdr:row>
          <xdr:rowOff>160020</xdr:rowOff>
        </xdr:from>
        <xdr:to>
          <xdr:col>3</xdr:col>
          <xdr:colOff>53340</xdr:colOff>
          <xdr:row>40</xdr:row>
          <xdr:rowOff>0</xdr:rowOff>
        </xdr:to>
        <xdr:sp macro="" textlink="">
          <xdr:nvSpPr>
            <xdr:cNvPr id="1058" name="Option Button 34" descr="Phon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Mobile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39</xdr:row>
          <xdr:rowOff>160020</xdr:rowOff>
        </xdr:from>
        <xdr:to>
          <xdr:col>4</xdr:col>
          <xdr:colOff>358140</xdr:colOff>
          <xdr:row>40</xdr:row>
          <xdr:rowOff>0</xdr:rowOff>
        </xdr:to>
        <xdr:sp macro="" textlink="">
          <xdr:nvSpPr>
            <xdr:cNvPr id="1059" name="Option Button 35" descr="Phon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Phone and Mobile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1249680</xdr:colOff>
          <xdr:row>6</xdr:row>
          <xdr:rowOff>7620</xdr:rowOff>
        </xdr:from>
        <xdr:to>
          <xdr:col>5</xdr:col>
          <xdr:colOff>7620</xdr:colOff>
          <xdr:row>8</xdr:row>
          <xdr:rowOff>0</xdr:rowOff>
        </xdr:to>
        <xdr:sp macro="" textlink="">
          <xdr:nvSpPr>
            <xdr:cNvPr id="1060" name="Spinner 365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55</xdr:row>
          <xdr:rowOff>53340</xdr:rowOff>
        </xdr:from>
        <xdr:to>
          <xdr:col>5</xdr:col>
          <xdr:colOff>297180</xdr:colOff>
          <xdr:row>55</xdr:row>
          <xdr:rowOff>327660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Religious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784860</xdr:colOff>
          <xdr:row>55</xdr:row>
          <xdr:rowOff>83820</xdr:rowOff>
        </xdr:from>
        <xdr:to>
          <xdr:col>6</xdr:col>
          <xdr:colOff>434340</xdr:colOff>
          <xdr:row>55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Custom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54</xdr:row>
          <xdr:rowOff>30480</xdr:rowOff>
        </xdr:from>
        <xdr:to>
          <xdr:col>1</xdr:col>
          <xdr:colOff>1295400</xdr:colOff>
          <xdr:row>56</xdr:row>
          <xdr:rowOff>647700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55</xdr:row>
          <xdr:rowOff>106680</xdr:rowOff>
        </xdr:from>
        <xdr:to>
          <xdr:col>1</xdr:col>
          <xdr:colOff>1120140</xdr:colOff>
          <xdr:row>56</xdr:row>
          <xdr:rowOff>434340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              (Please tick all that apply)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56</xdr:row>
          <xdr:rowOff>76200</xdr:rowOff>
        </xdr:from>
        <xdr:to>
          <xdr:col>3</xdr:col>
          <xdr:colOff>655320</xdr:colOff>
          <xdr:row>56</xdr:row>
          <xdr:rowOff>251460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Pork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56</xdr:row>
          <xdr:rowOff>289560</xdr:rowOff>
        </xdr:from>
        <xdr:to>
          <xdr:col>3</xdr:col>
          <xdr:colOff>655320</xdr:colOff>
          <xdr:row>57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Beef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56</xdr:row>
          <xdr:rowOff>76200</xdr:rowOff>
        </xdr:from>
        <xdr:to>
          <xdr:col>4</xdr:col>
          <xdr:colOff>220980</xdr:colOff>
          <xdr:row>56</xdr:row>
          <xdr:rowOff>243840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Chicken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739140</xdr:colOff>
          <xdr:row>56</xdr:row>
          <xdr:rowOff>289560</xdr:rowOff>
        </xdr:from>
        <xdr:to>
          <xdr:col>4</xdr:col>
          <xdr:colOff>548640</xdr:colOff>
          <xdr:row>57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Mutton/Lamb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56</xdr:row>
          <xdr:rowOff>76200</xdr:rowOff>
        </xdr:from>
        <xdr:to>
          <xdr:col>5</xdr:col>
          <xdr:colOff>297180</xdr:colOff>
          <xdr:row>56</xdr:row>
          <xdr:rowOff>243840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Shrimp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56</xdr:row>
          <xdr:rowOff>289560</xdr:rowOff>
        </xdr:from>
        <xdr:to>
          <xdr:col>5</xdr:col>
          <xdr:colOff>297180</xdr:colOff>
          <xdr:row>57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56</xdr:row>
          <xdr:rowOff>76200</xdr:rowOff>
        </xdr:from>
        <xdr:to>
          <xdr:col>5</xdr:col>
          <xdr:colOff>967740</xdr:colOff>
          <xdr:row>56</xdr:row>
          <xdr:rowOff>243840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Crab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56</xdr:row>
          <xdr:rowOff>289560</xdr:rowOff>
        </xdr:from>
        <xdr:to>
          <xdr:col>5</xdr:col>
          <xdr:colOff>967740</xdr:colOff>
          <xdr:row>57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Shellfish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784860</xdr:colOff>
          <xdr:row>56</xdr:row>
          <xdr:rowOff>76200</xdr:rowOff>
        </xdr:from>
        <xdr:to>
          <xdr:col>6</xdr:col>
          <xdr:colOff>594360</xdr:colOff>
          <xdr:row>56</xdr:row>
          <xdr:rowOff>243840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Egg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784860</xdr:colOff>
          <xdr:row>56</xdr:row>
          <xdr:rowOff>289560</xdr:rowOff>
        </xdr:from>
        <xdr:to>
          <xdr:col>6</xdr:col>
          <xdr:colOff>594360</xdr:colOff>
          <xdr:row>57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Dairy Products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670560</xdr:colOff>
          <xdr:row>56</xdr:row>
          <xdr:rowOff>190500</xdr:rowOff>
        </xdr:from>
        <xdr:to>
          <xdr:col>7</xdr:col>
          <xdr:colOff>167640</xdr:colOff>
          <xdr:row>57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1226820</xdr:colOff>
          <xdr:row>20</xdr:row>
          <xdr:rowOff>22860</xdr:rowOff>
        </xdr:from>
        <xdr:to>
          <xdr:col>7</xdr:col>
          <xdr:colOff>1402080</xdr:colOff>
          <xdr:row>21</xdr:row>
          <xdr:rowOff>0</xdr:rowOff>
        </xdr:to>
        <xdr:sp macro="" textlink="">
          <xdr:nvSpPr>
            <xdr:cNvPr id="1076" name="Spinner 365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42</xdr:row>
          <xdr:rowOff>30480</xdr:rowOff>
        </xdr:from>
        <xdr:to>
          <xdr:col>7</xdr:col>
          <xdr:colOff>1402080</xdr:colOff>
          <xdr:row>42</xdr:row>
          <xdr:rowOff>358140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</xdr:colOff>
          <xdr:row>42</xdr:row>
          <xdr:rowOff>129540</xdr:rowOff>
        </xdr:from>
        <xdr:to>
          <xdr:col>1</xdr:col>
          <xdr:colOff>723900</xdr:colOff>
          <xdr:row>42</xdr:row>
          <xdr:rowOff>281940</xdr:rowOff>
        </xdr:to>
        <xdr:sp macro="" textlink="">
          <xdr:nvSpPr>
            <xdr:cNvPr id="1079" name="Option Button 55" descr="Phon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Available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160020</xdr:colOff>
          <xdr:row>42</xdr:row>
          <xdr:rowOff>129540</xdr:rowOff>
        </xdr:from>
        <xdr:to>
          <xdr:col>2</xdr:col>
          <xdr:colOff>952500</xdr:colOff>
          <xdr:row>42</xdr:row>
          <xdr:rowOff>297180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Not Available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48</xdr:row>
          <xdr:rowOff>114300</xdr:rowOff>
        </xdr:from>
        <xdr:to>
          <xdr:col>1</xdr:col>
          <xdr:colOff>716280</xdr:colOff>
          <xdr:row>48</xdr:row>
          <xdr:rowOff>266700</xdr:rowOff>
        </xdr:to>
        <xdr:sp macro="" textlink="">
          <xdr:nvSpPr>
            <xdr:cNvPr id="1081" name="Option Button 57" descr="Availabl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Available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205740</xdr:colOff>
          <xdr:row>48</xdr:row>
          <xdr:rowOff>114300</xdr:rowOff>
        </xdr:from>
        <xdr:to>
          <xdr:col>2</xdr:col>
          <xdr:colOff>990600</xdr:colOff>
          <xdr:row>48</xdr:row>
          <xdr:rowOff>274320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Not Available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48</xdr:row>
          <xdr:rowOff>30480</xdr:rowOff>
        </xdr:from>
        <xdr:to>
          <xdr:col>7</xdr:col>
          <xdr:colOff>1402080</xdr:colOff>
          <xdr:row>48</xdr:row>
          <xdr:rowOff>365760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1" name="Spinner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1158240</xdr:colOff>
          <xdr:row>14</xdr:row>
          <xdr:rowOff>15240</xdr:rowOff>
        </xdr:from>
        <xdr:to>
          <xdr:col>3</xdr:col>
          <xdr:colOff>0</xdr:colOff>
          <xdr:row>14</xdr:row>
          <xdr:rowOff>449580</xdr:rowOff>
        </xdr:to>
        <xdr:sp macro="" textlink="">
          <xdr:nvSpPr>
            <xdr:cNvPr id="1132" name="Spinner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1234440</xdr:colOff>
          <xdr:row>17</xdr:row>
          <xdr:rowOff>15240</xdr:rowOff>
        </xdr:from>
        <xdr:to>
          <xdr:col>7</xdr:col>
          <xdr:colOff>1409700</xdr:colOff>
          <xdr:row>18</xdr:row>
          <xdr:rowOff>0</xdr:rowOff>
        </xdr:to>
        <xdr:sp macro="" textlink="">
          <xdr:nvSpPr>
            <xdr:cNvPr id="1133" name="Spinner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4" name="Spinner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1173480</xdr:colOff>
          <xdr:row>53</xdr:row>
          <xdr:rowOff>22860</xdr:rowOff>
        </xdr:from>
        <xdr:to>
          <xdr:col>2</xdr:col>
          <xdr:colOff>7620</xdr:colOff>
          <xdr:row>53</xdr:row>
          <xdr:rowOff>426720</xdr:rowOff>
        </xdr:to>
        <xdr:sp macro="" textlink="">
          <xdr:nvSpPr>
            <xdr:cNvPr id="1138" name="Spinner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F0"/>
    <pageSetUpPr fitToPage="1"/>
  </sheetPr>
  <dimension ref="A1:AX577"/>
  <sheetViews>
    <sheetView showGridLines="0" showZeros="0" tabSelected="1" zoomScale="85" zoomScaleNormal="85" zoomScaleSheetLayoutView="100" workbookViewId="0">
      <selection activeCell="T1" sqref="T1"/>
    </sheetView>
  </sheetViews>
  <sheetFormatPr defaultColWidth="8.69921875" defaultRowHeight="13.8" x14ac:dyDescent="0.45"/>
  <cols>
    <col min="1" max="1" width="23.09765625" style="1" customWidth="1"/>
    <col min="2" max="4" width="17.19921875" style="1" customWidth="1"/>
    <col min="5" max="5" width="18.59765625" style="1" customWidth="1"/>
    <col min="6" max="6" width="17.19921875" style="1" customWidth="1"/>
    <col min="7" max="7" width="22.3984375" style="1" customWidth="1"/>
    <col min="8" max="8" width="18.59765625" style="1" customWidth="1"/>
    <col min="9" max="9" width="12.19921875" style="57" hidden="1" customWidth="1"/>
    <col min="10" max="10" width="13.19921875" style="57" hidden="1" customWidth="1"/>
    <col min="11" max="11" width="15.19921875" style="57" hidden="1" customWidth="1"/>
    <col min="12" max="19" width="8.69921875" style="57" hidden="1" customWidth="1"/>
    <col min="20" max="43" width="8.69921875" style="57" customWidth="1"/>
    <col min="44" max="66" width="8.69921875" style="1" customWidth="1"/>
    <col min="67" max="16384" width="8.69921875" style="1"/>
  </cols>
  <sheetData>
    <row r="1" spans="1:43" ht="16.5" customHeight="1" x14ac:dyDescent="0.45">
      <c r="A1" s="131" t="str">
        <f>IF(LEFT(G3,1)="S","Registration Form for Sakura Exchange Program "&amp;CHAR(10)&amp;"for High School Students  (FY2024)","Registration Form for Sakura Science Plan "&amp;CHAR(10)&amp;"for Administrators (FY2024)")</f>
        <v>Registration Form for Sakura Exchange Program 
for High School Students  (FY2024)</v>
      </c>
      <c r="B1" s="131"/>
      <c r="C1" s="131"/>
      <c r="D1" s="131"/>
      <c r="E1" s="131"/>
      <c r="F1" s="132"/>
      <c r="G1" s="133" t="s">
        <v>0</v>
      </c>
      <c r="H1" s="13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2" spans="1:43" ht="36" customHeight="1" x14ac:dyDescent="0.45">
      <c r="A2" s="131"/>
      <c r="B2" s="131"/>
      <c r="C2" s="131"/>
      <c r="D2" s="131"/>
      <c r="E2" s="131"/>
      <c r="F2" s="132"/>
      <c r="G2" s="2" t="str">
        <f ca="1">IFERROR(VLOOKUP($J$7,$A$139:$B$193,2,FALSE),"")</f>
        <v>COL</v>
      </c>
      <c r="H2" s="58"/>
      <c r="I2" s="45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3" ht="60.75" customHeight="1" x14ac:dyDescent="0.45">
      <c r="A3" s="135" t="s">
        <v>1</v>
      </c>
      <c r="B3" s="136"/>
      <c r="C3" s="136"/>
      <c r="D3" s="136"/>
      <c r="E3" s="136"/>
      <c r="F3" s="137"/>
      <c r="G3" s="138" t="s">
        <v>340</v>
      </c>
      <c r="H3" s="139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4" spans="1:43" ht="25.5" customHeight="1" x14ac:dyDescent="0.45">
      <c r="A4" s="3" t="s">
        <v>2</v>
      </c>
      <c r="B4" s="64" t="str">
        <f>INDEX(Group,13-A115,0)</f>
        <v>Group6</v>
      </c>
      <c r="C4" s="4" t="s">
        <v>3</v>
      </c>
      <c r="D4" s="140" t="str">
        <f>VLOOKUP($B$4,$A$123:$B$129,2,FALSE)</f>
        <v>December 1 to December 7, 2024</v>
      </c>
      <c r="E4" s="141"/>
      <c r="F4" s="5"/>
      <c r="G4" s="142" t="str">
        <f>IF(OR($G$3="Administrator",$G$3="ASEAN_Secretariat"),"2023特別招へいプログラム","2024高校生プラン")</f>
        <v>2024高校生プラン</v>
      </c>
      <c r="H4" s="14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</row>
    <row r="5" spans="1:43" ht="15.15" customHeight="1" x14ac:dyDescent="0.45">
      <c r="A5" s="151" t="s">
        <v>4</v>
      </c>
      <c r="B5" s="6"/>
      <c r="C5" s="7"/>
      <c r="D5" s="7"/>
      <c r="E5" s="7"/>
      <c r="F5" s="5"/>
      <c r="G5" s="153" t="s">
        <v>5</v>
      </c>
      <c r="H5" s="15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</row>
    <row r="6" spans="1:43" ht="9.9" customHeight="1" x14ac:dyDescent="0.45">
      <c r="A6" s="152"/>
      <c r="B6" s="6"/>
      <c r="C6" s="7"/>
      <c r="D6" s="7"/>
      <c r="E6" s="7"/>
      <c r="F6" s="5"/>
      <c r="G6" s="8"/>
      <c r="H6" s="8"/>
      <c r="I6" s="46" t="s">
        <v>6</v>
      </c>
      <c r="J6" s="46" t="s">
        <v>7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</row>
    <row r="7" spans="1:43" ht="20.25" customHeight="1" x14ac:dyDescent="0.45">
      <c r="A7" s="154" t="s">
        <v>8</v>
      </c>
      <c r="B7" s="155" t="str">
        <f ca="1">IFERROR(INDEX(INDIRECT($B$4),17-$A$195,0),"")</f>
        <v>Colombia</v>
      </c>
      <c r="C7" s="155"/>
      <c r="D7" s="155"/>
      <c r="E7" s="155"/>
      <c r="F7" s="4" t="s">
        <v>9</v>
      </c>
      <c r="G7" s="8"/>
      <c r="H7" s="8"/>
      <c r="I7" s="130" t="str">
        <f>IF(F8="Yes",1,"")</f>
        <v/>
      </c>
      <c r="J7" s="130" t="str">
        <f ca="1">IF($B$7&lt;&gt;"India",$B$7,B7&amp;I7)</f>
        <v>Colombia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</row>
    <row r="8" spans="1:43" ht="26.25" customHeight="1" x14ac:dyDescent="0.45">
      <c r="A8" s="154"/>
      <c r="B8" s="155"/>
      <c r="C8" s="155"/>
      <c r="D8" s="155"/>
      <c r="E8" s="155"/>
      <c r="F8" s="9" t="s">
        <v>410</v>
      </c>
      <c r="G8" s="10"/>
      <c r="H8" s="10"/>
      <c r="I8" s="130"/>
      <c r="J8" s="130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</row>
    <row r="9" spans="1:43" ht="48" customHeight="1" x14ac:dyDescent="0.45">
      <c r="A9" s="144" t="s">
        <v>299</v>
      </c>
      <c r="B9" s="144"/>
      <c r="C9" s="144"/>
      <c r="D9" s="144" t="s">
        <v>300</v>
      </c>
      <c r="E9" s="144"/>
      <c r="F9" s="144"/>
      <c r="G9" s="145" t="s">
        <v>301</v>
      </c>
      <c r="H9" s="145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36.75" customHeight="1" x14ac:dyDescent="0.45">
      <c r="A10" s="146"/>
      <c r="B10" s="147"/>
      <c r="C10" s="148"/>
      <c r="D10" s="146"/>
      <c r="E10" s="147"/>
      <c r="F10" s="148"/>
      <c r="G10" s="149"/>
      <c r="H10" s="150"/>
      <c r="I10" s="11">
        <f>IF(AND(A15&lt;&gt;"Mr.",A15&lt;&gt;"Ms.",A15&lt;&gt;""),"-",A15)</f>
        <v>0</v>
      </c>
      <c r="J10" s="46" t="s">
        <v>351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15" customHeight="1" x14ac:dyDescent="0.45">
      <c r="A11" s="144" t="s">
        <v>11</v>
      </c>
      <c r="B11" s="144"/>
      <c r="C11" s="144"/>
      <c r="D11" s="144"/>
      <c r="E11" s="156" t="s">
        <v>12</v>
      </c>
      <c r="F11" s="157"/>
      <c r="G11" s="157"/>
      <c r="H11" s="15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38.25" customHeight="1" x14ac:dyDescent="0.45">
      <c r="A12" s="159"/>
      <c r="B12" s="159"/>
      <c r="C12" s="159"/>
      <c r="D12" s="159"/>
      <c r="E12" s="160"/>
      <c r="F12" s="161"/>
      <c r="G12" s="162"/>
      <c r="H12" s="16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18.75" customHeight="1" x14ac:dyDescent="0.45">
      <c r="A13" s="164" t="s">
        <v>345</v>
      </c>
      <c r="B13" s="166" t="s">
        <v>13</v>
      </c>
      <c r="C13" s="167"/>
      <c r="D13" s="168"/>
      <c r="E13" s="169" t="s">
        <v>14</v>
      </c>
      <c r="F13" s="171" t="s">
        <v>15</v>
      </c>
      <c r="G13" s="173" t="str">
        <f ca="1">I13</f>
        <v>Colombia</v>
      </c>
      <c r="H13" s="175" t="s">
        <v>16</v>
      </c>
      <c r="I13" s="188" t="str">
        <f ca="1">IF(ISERROR(VLOOKUP($J$7,$A$137:$C$192,3,FALSE)),"",VLOOKUP($J$7,$A$137:$C$192,3,FALSE))</f>
        <v>Colombia</v>
      </c>
      <c r="J13" s="189" t="s">
        <v>17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27.75" customHeight="1" x14ac:dyDescent="0.45">
      <c r="A14" s="165"/>
      <c r="B14" s="12" t="s">
        <v>18</v>
      </c>
      <c r="C14" s="13" t="s">
        <v>19</v>
      </c>
      <c r="D14" s="14" t="s">
        <v>20</v>
      </c>
      <c r="E14" s="170"/>
      <c r="F14" s="172"/>
      <c r="G14" s="174"/>
      <c r="H14" s="176"/>
      <c r="I14" s="188"/>
      <c r="J14" s="189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36" customHeight="1" x14ac:dyDescent="0.45">
      <c r="A15" s="41"/>
      <c r="B15" s="39">
        <f>INDEX(Year,131-A215,0)</f>
        <v>0</v>
      </c>
      <c r="C15" s="40">
        <f>INDEX(DOBM,25-A385,0)</f>
        <v>0</v>
      </c>
      <c r="D15" s="41">
        <f>INDEX(DOBD,63-B385,0)</f>
        <v>0</v>
      </c>
      <c r="E15" s="15" t="str">
        <f>IFERROR(DATEDIF(I15,C19,"Y"),"")</f>
        <v/>
      </c>
      <c r="F15" s="16" t="s">
        <v>21</v>
      </c>
      <c r="G15" s="149"/>
      <c r="H15" s="150"/>
      <c r="I15" s="47" t="str">
        <f>B15&amp;"/"&amp;C15&amp;"/"&amp;D15</f>
        <v>0/0/0</v>
      </c>
      <c r="J15" s="46" t="s">
        <v>22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21" customHeight="1" x14ac:dyDescent="0.25">
      <c r="A16" s="164" t="s">
        <v>23</v>
      </c>
      <c r="B16" s="157" t="s">
        <v>24</v>
      </c>
      <c r="C16" s="158"/>
      <c r="D16" s="144" t="s">
        <v>25</v>
      </c>
      <c r="E16" s="144"/>
      <c r="F16" s="144"/>
      <c r="G16" s="17" t="s">
        <v>26</v>
      </c>
      <c r="H16" s="18" t="s">
        <v>27</v>
      </c>
      <c r="I16" s="48" t="s">
        <v>28</v>
      </c>
      <c r="J16" s="48" t="s">
        <v>29</v>
      </c>
      <c r="K16" s="48" t="s">
        <v>30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45" customHeight="1" x14ac:dyDescent="0.45">
      <c r="A17" s="165"/>
      <c r="B17" s="190"/>
      <c r="C17" s="191"/>
      <c r="D17" s="41" t="str">
        <f>INDEX(Expire,33-A349,0)</f>
        <v>Year</v>
      </c>
      <c r="E17" s="124" t="str">
        <f>INDEX(Month,25-A451,0)</f>
        <v>Month</v>
      </c>
      <c r="F17" s="124" t="str">
        <f>INDEX(Date,63-B451,0)</f>
        <v>Date</v>
      </c>
      <c r="G17" s="42"/>
      <c r="H17" s="42"/>
      <c r="I17" s="19"/>
      <c r="J17" s="11"/>
      <c r="K17" s="106" t="str">
        <f>D17&amp;"/"&amp;E17&amp;"/"&amp;F17</f>
        <v>Year/Month/Date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45" customHeight="1" x14ac:dyDescent="0.45">
      <c r="A18" s="20" t="s">
        <v>31</v>
      </c>
      <c r="B18" s="43"/>
      <c r="C18" s="156" t="s">
        <v>32</v>
      </c>
      <c r="D18" s="158"/>
      <c r="E18" s="177" t="str">
        <f ca="1">IFERROR(HLOOKUP($B$7,$A$530:$AW$530,1,FALSE),"")</f>
        <v>Colombia</v>
      </c>
      <c r="F18" s="178"/>
      <c r="G18" s="179" t="str">
        <f ca="1">IFERROR(INDEX(INDIRECT($E$18),17-$A$529,0),"")</f>
        <v>Bogota</v>
      </c>
      <c r="H18" s="180"/>
      <c r="I18" s="19"/>
      <c r="J18" s="46" t="s">
        <v>33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30.75" customHeight="1" x14ac:dyDescent="0.45">
      <c r="A19" s="181" t="s">
        <v>34</v>
      </c>
      <c r="B19" s="182"/>
      <c r="C19" s="183">
        <f>IFERROR(VLOOKUP(B4,$A$118:$D$133,3,FALSE),"")</f>
        <v>45627</v>
      </c>
      <c r="D19" s="184"/>
      <c r="E19" s="185" t="s">
        <v>35</v>
      </c>
      <c r="F19" s="186"/>
      <c r="G19" s="183">
        <f>IFERROR(VLOOKUP(B4,$A$117:$D$129,4,FALSE),"")</f>
        <v>45633</v>
      </c>
      <c r="H19" s="187"/>
      <c r="I19" s="27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42" customHeight="1" x14ac:dyDescent="0.45">
      <c r="A20" s="202" t="s">
        <v>36</v>
      </c>
      <c r="B20" s="205" t="s">
        <v>37</v>
      </c>
      <c r="C20" s="205"/>
      <c r="D20" s="205"/>
      <c r="E20" s="205"/>
      <c r="F20" s="205"/>
      <c r="G20" s="205"/>
      <c r="H20" s="21" t="s">
        <v>38</v>
      </c>
      <c r="I20" s="27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43.5" customHeight="1" x14ac:dyDescent="0.45">
      <c r="A21" s="203"/>
      <c r="B21" s="206"/>
      <c r="C21" s="206"/>
      <c r="D21" s="206"/>
      <c r="E21" s="206"/>
      <c r="F21" s="206"/>
      <c r="G21" s="206"/>
      <c r="H21" s="22" t="str">
        <f>INDEX(Grade,9-A517,0)</f>
        <v>Choose 
an option</v>
      </c>
      <c r="I21" s="27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42" customHeight="1" x14ac:dyDescent="0.45">
      <c r="A22" s="203"/>
      <c r="B22" s="193" t="s">
        <v>39</v>
      </c>
      <c r="C22" s="194"/>
      <c r="D22" s="194"/>
      <c r="E22" s="195"/>
      <c r="F22" s="23" t="s">
        <v>40</v>
      </c>
      <c r="G22" s="23" t="s">
        <v>412</v>
      </c>
      <c r="H22" s="23" t="s">
        <v>413</v>
      </c>
      <c r="I22" s="27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ht="43.5" customHeight="1" x14ac:dyDescent="0.45">
      <c r="A23" s="204"/>
      <c r="B23" s="196"/>
      <c r="C23" s="197"/>
      <c r="D23" s="197"/>
      <c r="E23" s="198"/>
      <c r="F23" s="24"/>
      <c r="G23" s="25"/>
      <c r="H23" s="25"/>
      <c r="I23" s="27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ht="16.5" hidden="1" customHeight="1" x14ac:dyDescent="0.45">
      <c r="A24" s="207" t="s">
        <v>43</v>
      </c>
      <c r="B24" s="199" t="s">
        <v>44</v>
      </c>
      <c r="C24" s="200"/>
      <c r="D24" s="200"/>
      <c r="E24" s="200"/>
      <c r="F24" s="200"/>
      <c r="G24" s="200"/>
      <c r="H24" s="201"/>
      <c r="I24" s="27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38.25" hidden="1" customHeight="1" x14ac:dyDescent="0.45">
      <c r="A25" s="208"/>
      <c r="B25" s="149"/>
      <c r="C25" s="192"/>
      <c r="D25" s="192"/>
      <c r="E25" s="192"/>
      <c r="F25" s="192"/>
      <c r="G25" s="192"/>
      <c r="H25" s="150"/>
      <c r="I25" s="27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5.75" hidden="1" customHeight="1" x14ac:dyDescent="0.45">
      <c r="A26" s="208"/>
      <c r="B26" s="199" t="s">
        <v>45</v>
      </c>
      <c r="C26" s="200"/>
      <c r="D26" s="200"/>
      <c r="E26" s="201"/>
      <c r="F26" s="199" t="s">
        <v>46</v>
      </c>
      <c r="G26" s="200"/>
      <c r="H26" s="201"/>
      <c r="I26" s="27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38.25" hidden="1" customHeight="1" x14ac:dyDescent="0.45">
      <c r="A27" s="208"/>
      <c r="B27" s="149"/>
      <c r="C27" s="192"/>
      <c r="D27" s="192"/>
      <c r="E27" s="150"/>
      <c r="F27" s="149"/>
      <c r="G27" s="192"/>
      <c r="H27" s="150"/>
      <c r="I27" s="27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42" hidden="1" customHeight="1" x14ac:dyDescent="0.45">
      <c r="A28" s="208"/>
      <c r="B28" s="193" t="s">
        <v>47</v>
      </c>
      <c r="C28" s="194"/>
      <c r="D28" s="194"/>
      <c r="E28" s="195"/>
      <c r="F28" s="23" t="s">
        <v>40</v>
      </c>
      <c r="G28" s="23" t="s">
        <v>41</v>
      </c>
      <c r="H28" s="23" t="s">
        <v>42</v>
      </c>
      <c r="I28" s="27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38.25" hidden="1" customHeight="1" x14ac:dyDescent="0.45">
      <c r="A29" s="208"/>
      <c r="B29" s="196"/>
      <c r="C29" s="197"/>
      <c r="D29" s="197"/>
      <c r="E29" s="198"/>
      <c r="F29" s="24"/>
      <c r="G29" s="25"/>
      <c r="H29" s="25"/>
      <c r="I29" s="27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12" hidden="1" customHeight="1" x14ac:dyDescent="0.45">
      <c r="A30" s="208"/>
      <c r="B30" s="199" t="s">
        <v>48</v>
      </c>
      <c r="C30" s="200"/>
      <c r="D30" s="200"/>
      <c r="E30" s="201"/>
      <c r="F30" s="199" t="s">
        <v>49</v>
      </c>
      <c r="G30" s="200"/>
      <c r="H30" s="201"/>
      <c r="I30" s="27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ht="38.25" hidden="1" customHeight="1" x14ac:dyDescent="0.45">
      <c r="A31" s="209"/>
      <c r="B31" s="210"/>
      <c r="C31" s="211"/>
      <c r="D31" s="211"/>
      <c r="E31" s="212"/>
      <c r="F31" s="213"/>
      <c r="G31" s="192"/>
      <c r="H31" s="150"/>
      <c r="I31" s="27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ht="46.5" customHeight="1" x14ac:dyDescent="0.45">
      <c r="A32" s="164" t="s">
        <v>50</v>
      </c>
      <c r="B32" s="156" t="s">
        <v>414</v>
      </c>
      <c r="C32" s="157"/>
      <c r="D32" s="157"/>
      <c r="E32" s="157"/>
      <c r="F32" s="157"/>
      <c r="G32" s="158"/>
      <c r="H32" s="23" t="s">
        <v>413</v>
      </c>
      <c r="I32" s="27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38.25" customHeight="1" x14ac:dyDescent="0.45">
      <c r="A33" s="214"/>
      <c r="B33" s="215"/>
      <c r="C33" s="216"/>
      <c r="D33" s="216"/>
      <c r="E33" s="216"/>
      <c r="F33" s="216"/>
      <c r="G33" s="217"/>
      <c r="H33" s="26"/>
      <c r="I33" s="27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3.5" customHeight="1" x14ac:dyDescent="0.45">
      <c r="A34" s="214"/>
      <c r="B34" s="156" t="s">
        <v>51</v>
      </c>
      <c r="C34" s="157"/>
      <c r="D34" s="157"/>
      <c r="E34" s="158"/>
      <c r="F34" s="156" t="s">
        <v>49</v>
      </c>
      <c r="G34" s="157"/>
      <c r="H34" s="158"/>
      <c r="I34" s="27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29.25" customHeight="1" x14ac:dyDescent="0.45">
      <c r="A35" s="214"/>
      <c r="B35" s="210"/>
      <c r="C35" s="211"/>
      <c r="D35" s="211"/>
      <c r="E35" s="212"/>
      <c r="F35" s="218"/>
      <c r="G35" s="218"/>
      <c r="H35" s="218"/>
      <c r="I35" s="27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5" customHeight="1" x14ac:dyDescent="0.45">
      <c r="A36" s="164" t="s">
        <v>52</v>
      </c>
      <c r="B36" s="156" t="s">
        <v>53</v>
      </c>
      <c r="C36" s="157"/>
      <c r="D36" s="157"/>
      <c r="E36" s="157"/>
      <c r="F36" s="158"/>
      <c r="G36" s="156" t="s">
        <v>54</v>
      </c>
      <c r="H36" s="158"/>
      <c r="I36" s="27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42.75" customHeight="1" x14ac:dyDescent="0.45">
      <c r="A37" s="214"/>
      <c r="B37" s="149"/>
      <c r="C37" s="192"/>
      <c r="D37" s="192"/>
      <c r="E37" s="192"/>
      <c r="F37" s="150"/>
      <c r="G37" s="236"/>
      <c r="H37" s="237"/>
      <c r="I37" s="19"/>
      <c r="J37" s="46" t="s">
        <v>55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</row>
    <row r="38" spans="1:43" ht="15" customHeight="1" x14ac:dyDescent="0.45">
      <c r="A38" s="214"/>
      <c r="B38" s="156" t="s">
        <v>56</v>
      </c>
      <c r="C38" s="157"/>
      <c r="D38" s="157"/>
      <c r="E38" s="157"/>
      <c r="F38" s="157"/>
      <c r="G38" s="157"/>
      <c r="H38" s="158"/>
      <c r="I38" s="27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</row>
    <row r="39" spans="1:43" ht="39.75" customHeight="1" x14ac:dyDescent="0.45">
      <c r="A39" s="214"/>
      <c r="B39" s="149"/>
      <c r="C39" s="192"/>
      <c r="D39" s="192"/>
      <c r="E39" s="192"/>
      <c r="F39" s="192"/>
      <c r="G39" s="192"/>
      <c r="H39" s="150"/>
      <c r="I39" s="27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31.5" customHeight="1" x14ac:dyDescent="0.45">
      <c r="A40" s="214"/>
      <c r="B40" s="238" t="s">
        <v>57</v>
      </c>
      <c r="C40" s="239"/>
      <c r="D40" s="239"/>
      <c r="E40" s="239"/>
      <c r="F40" s="240" t="s">
        <v>58</v>
      </c>
      <c r="G40" s="240"/>
      <c r="H40" s="240"/>
      <c r="I40" s="231"/>
      <c r="J40" s="189" t="s">
        <v>59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5" customHeight="1" x14ac:dyDescent="0.45">
      <c r="A41" s="214"/>
      <c r="B41" s="156" t="s">
        <v>48</v>
      </c>
      <c r="C41" s="158"/>
      <c r="D41" s="156" t="s">
        <v>60</v>
      </c>
      <c r="E41" s="157"/>
      <c r="F41" s="240"/>
      <c r="G41" s="240"/>
      <c r="H41" s="240"/>
      <c r="I41" s="231"/>
      <c r="J41" s="189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32.25" customHeight="1" x14ac:dyDescent="0.45">
      <c r="A42" s="165"/>
      <c r="B42" s="232"/>
      <c r="C42" s="233"/>
      <c r="D42" s="234"/>
      <c r="E42" s="235"/>
      <c r="F42" s="218"/>
      <c r="G42" s="218"/>
      <c r="H42" s="218"/>
      <c r="I42" s="27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</row>
    <row r="43" spans="1:43" ht="30.75" customHeight="1" x14ac:dyDescent="0.45">
      <c r="A43" s="219" t="s">
        <v>61</v>
      </c>
      <c r="B43" s="222"/>
      <c r="C43" s="223"/>
      <c r="D43" s="223"/>
      <c r="E43" s="223"/>
      <c r="F43" s="223"/>
      <c r="G43" s="223"/>
      <c r="H43" s="224"/>
      <c r="I43" s="19"/>
      <c r="J43" s="46" t="s">
        <v>62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</row>
    <row r="44" spans="1:43" ht="48" customHeight="1" x14ac:dyDescent="0.45">
      <c r="A44" s="220"/>
      <c r="B44" s="225" t="s">
        <v>63</v>
      </c>
      <c r="C44" s="226"/>
      <c r="D44" s="226"/>
      <c r="E44" s="226"/>
      <c r="F44" s="226"/>
      <c r="G44" s="226"/>
      <c r="H44" s="227"/>
      <c r="I44" s="27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38.25" customHeight="1" x14ac:dyDescent="0.45">
      <c r="A45" s="220"/>
      <c r="B45" s="28" t="s">
        <v>64</v>
      </c>
      <c r="C45" s="228"/>
      <c r="D45" s="229"/>
      <c r="E45" s="229"/>
      <c r="F45" s="229"/>
      <c r="G45" s="229"/>
      <c r="H45" s="230"/>
      <c r="I45" s="27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38.25" customHeight="1" x14ac:dyDescent="0.45">
      <c r="A46" s="220"/>
      <c r="B46" s="28" t="s">
        <v>65</v>
      </c>
      <c r="C46" s="149"/>
      <c r="D46" s="192"/>
      <c r="E46" s="192"/>
      <c r="F46" s="192"/>
      <c r="G46" s="192"/>
      <c r="H46" s="150"/>
      <c r="I46" s="27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38.25" customHeight="1" x14ac:dyDescent="0.45">
      <c r="A47" s="221"/>
      <c r="B47" s="28" t="s">
        <v>66</v>
      </c>
      <c r="C47" s="149"/>
      <c r="D47" s="192"/>
      <c r="E47" s="192"/>
      <c r="F47" s="192"/>
      <c r="G47" s="192"/>
      <c r="H47" s="150"/>
      <c r="I47" s="27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38.25" customHeight="1" x14ac:dyDescent="0.45">
      <c r="A48" s="18" t="s">
        <v>67</v>
      </c>
      <c r="B48" s="236"/>
      <c r="C48" s="253"/>
      <c r="D48" s="253"/>
      <c r="E48" s="253"/>
      <c r="F48" s="253"/>
      <c r="G48" s="253"/>
      <c r="H48" s="237"/>
      <c r="I48" s="19"/>
      <c r="J48" s="46" t="s">
        <v>68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</row>
    <row r="49" spans="1:43" ht="30.75" customHeight="1" x14ac:dyDescent="0.45">
      <c r="A49" s="219" t="s">
        <v>69</v>
      </c>
      <c r="B49" s="254"/>
      <c r="C49" s="255"/>
      <c r="D49" s="255"/>
      <c r="E49" s="255"/>
      <c r="F49" s="255"/>
      <c r="G49" s="255"/>
      <c r="H49" s="256"/>
      <c r="I49" s="19"/>
      <c r="J49" s="46" t="s">
        <v>70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ht="40.5" customHeight="1" x14ac:dyDescent="0.45">
      <c r="A50" s="220"/>
      <c r="B50" s="257" t="s">
        <v>71</v>
      </c>
      <c r="C50" s="258"/>
      <c r="D50" s="258"/>
      <c r="E50" s="258"/>
      <c r="F50" s="258"/>
      <c r="G50" s="258"/>
      <c r="H50" s="259"/>
      <c r="I50" s="2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59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51" customHeight="1" x14ac:dyDescent="0.45">
      <c r="A51" s="221"/>
      <c r="B51" s="149"/>
      <c r="C51" s="192"/>
      <c r="D51" s="192"/>
      <c r="E51" s="192"/>
      <c r="F51" s="192"/>
      <c r="G51" s="192"/>
      <c r="H51" s="150"/>
      <c r="I51" s="27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21" hidden="1" customHeight="1" x14ac:dyDescent="0.45">
      <c r="A52" s="164" t="s">
        <v>72</v>
      </c>
      <c r="B52" s="257" t="s">
        <v>73</v>
      </c>
      <c r="C52" s="258"/>
      <c r="D52" s="258"/>
      <c r="E52" s="258"/>
      <c r="F52" s="258"/>
      <c r="G52" s="258"/>
      <c r="H52" s="259"/>
      <c r="I52" s="4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51" hidden="1" customHeight="1" x14ac:dyDescent="0.45">
      <c r="A53" s="165"/>
      <c r="B53" s="260"/>
      <c r="C53" s="261"/>
      <c r="D53" s="261"/>
      <c r="E53" s="261"/>
      <c r="F53" s="261"/>
      <c r="G53" s="261"/>
      <c r="H53" s="262"/>
      <c r="I53" s="4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35.25" customHeight="1" x14ac:dyDescent="0.45">
      <c r="A54" s="29" t="s">
        <v>74</v>
      </c>
      <c r="B54" s="40">
        <f>INDEX(Religion,13-A553,0)</f>
        <v>0</v>
      </c>
      <c r="C54" s="245"/>
      <c r="D54" s="245"/>
      <c r="E54" s="245"/>
      <c r="F54" s="245"/>
      <c r="G54" s="245"/>
      <c r="H54" s="246"/>
      <c r="I54" s="11">
        <f>B54</f>
        <v>0</v>
      </c>
      <c r="J54" s="46" t="s">
        <v>75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30.75" customHeight="1" x14ac:dyDescent="0.45">
      <c r="A55" s="219" t="s">
        <v>76</v>
      </c>
      <c r="B55" s="44"/>
      <c r="C55" s="247" t="s">
        <v>77</v>
      </c>
      <c r="D55" s="247"/>
      <c r="E55" s="247"/>
      <c r="F55" s="247"/>
      <c r="G55" s="247"/>
      <c r="H55" s="248"/>
      <c r="I55" s="19"/>
      <c r="J55" s="46" t="s">
        <v>78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38.25" customHeight="1" x14ac:dyDescent="0.45">
      <c r="A56" s="220"/>
      <c r="B56" s="249"/>
      <c r="C56" s="30" t="s">
        <v>79</v>
      </c>
      <c r="D56" s="251"/>
      <c r="E56" s="251"/>
      <c r="F56" s="251"/>
      <c r="G56" s="251"/>
      <c r="H56" s="251"/>
      <c r="I56" s="50" t="b">
        <v>0</v>
      </c>
      <c r="J56" s="50" t="b">
        <v>0</v>
      </c>
      <c r="K56" s="50" t="b">
        <v>0</v>
      </c>
      <c r="L56" s="46" t="s">
        <v>80</v>
      </c>
      <c r="M56" s="33"/>
      <c r="N56" s="33"/>
      <c r="O56" s="33"/>
      <c r="P56" s="33"/>
      <c r="Q56" s="33"/>
      <c r="R56" s="33"/>
      <c r="S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53.25" customHeight="1" x14ac:dyDescent="0.45">
      <c r="A57" s="221"/>
      <c r="B57" s="250"/>
      <c r="C57" s="23" t="s">
        <v>81</v>
      </c>
      <c r="D57" s="252"/>
      <c r="E57" s="252"/>
      <c r="F57" s="252"/>
      <c r="G57" s="252"/>
      <c r="H57" s="31" t="s">
        <v>302</v>
      </c>
      <c r="I57" s="51" t="b">
        <v>0</v>
      </c>
      <c r="J57" s="50" t="b">
        <v>0</v>
      </c>
      <c r="K57" s="50" t="b">
        <v>0</v>
      </c>
      <c r="L57" s="50" t="b">
        <v>0</v>
      </c>
      <c r="M57" s="50" t="b">
        <v>0</v>
      </c>
      <c r="N57" s="50" t="b">
        <v>0</v>
      </c>
      <c r="O57" s="50" t="b">
        <v>0</v>
      </c>
      <c r="P57" s="50" t="b">
        <v>0</v>
      </c>
      <c r="Q57" s="50" t="b">
        <v>0</v>
      </c>
      <c r="R57" s="50" t="b">
        <v>0</v>
      </c>
      <c r="S57" s="51" t="b">
        <v>0</v>
      </c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36" customHeight="1" x14ac:dyDescent="0.45">
      <c r="A58" s="241" t="s">
        <v>82</v>
      </c>
      <c r="B58" s="242"/>
      <c r="C58" s="242"/>
      <c r="D58" s="242"/>
      <c r="E58" s="242"/>
      <c r="F58" s="242"/>
      <c r="G58" s="242"/>
      <c r="H58" s="242"/>
      <c r="I58" s="52" t="s">
        <v>83</v>
      </c>
      <c r="J58" s="52" t="s">
        <v>84</v>
      </c>
      <c r="K58" s="52" t="s">
        <v>85</v>
      </c>
      <c r="L58" s="53" t="s">
        <v>86</v>
      </c>
      <c r="M58" s="52" t="s">
        <v>87</v>
      </c>
      <c r="N58" s="52" t="s">
        <v>88</v>
      </c>
      <c r="O58" s="52" t="s">
        <v>89</v>
      </c>
      <c r="P58" s="52" t="s">
        <v>90</v>
      </c>
      <c r="Q58" s="52" t="s">
        <v>91</v>
      </c>
      <c r="R58" s="53" t="s">
        <v>92</v>
      </c>
      <c r="S58" s="52" t="s">
        <v>93</v>
      </c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5" customHeight="1" x14ac:dyDescent="0.45">
      <c r="A59" s="243"/>
      <c r="B59" s="244"/>
      <c r="C59" s="244"/>
      <c r="D59" s="244"/>
      <c r="E59" s="244"/>
      <c r="F59" s="244"/>
      <c r="G59" s="244"/>
      <c r="H59" s="244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x14ac:dyDescent="0.45">
      <c r="A60" s="33"/>
      <c r="B60" s="33"/>
      <c r="C60" s="33"/>
      <c r="D60" s="33"/>
      <c r="E60" s="33"/>
      <c r="F60" s="33"/>
      <c r="G60" s="33"/>
      <c r="H60" s="60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x14ac:dyDescent="0.4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x14ac:dyDescent="0.45">
      <c r="A62" s="57"/>
      <c r="B62" s="33"/>
      <c r="C62" s="57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x14ac:dyDescent="0.45">
      <c r="A63" s="5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x14ac:dyDescent="0.45">
      <c r="A64" s="5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x14ac:dyDescent="0.45">
      <c r="A65" s="5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x14ac:dyDescent="0.45">
      <c r="A66" s="5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x14ac:dyDescent="0.45">
      <c r="A67" s="5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x14ac:dyDescent="0.4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x14ac:dyDescent="0.4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x14ac:dyDescent="0.4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x14ac:dyDescent="0.4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x14ac:dyDescent="0.4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x14ac:dyDescent="0.4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x14ac:dyDescent="0.4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x14ac:dyDescent="0.4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x14ac:dyDescent="0.4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x14ac:dyDescent="0.4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x14ac:dyDescent="0.4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x14ac:dyDescent="0.4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x14ac:dyDescent="0.4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x14ac:dyDescent="0.4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x14ac:dyDescent="0.4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x14ac:dyDescent="0.4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x14ac:dyDescent="0.4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x14ac:dyDescent="0.4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</row>
    <row r="87" spans="1:43" x14ac:dyDescent="0.4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</row>
    <row r="88" spans="1:43" x14ac:dyDescent="0.4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x14ac:dyDescent="0.4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x14ac:dyDescent="0.4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x14ac:dyDescent="0.4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x14ac:dyDescent="0.4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x14ac:dyDescent="0.4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 spans="1:43" x14ac:dyDescent="0.4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 spans="1:43" x14ac:dyDescent="0.4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x14ac:dyDescent="0.4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x14ac:dyDescent="0.4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  <row r="98" spans="1:43" x14ac:dyDescent="0.4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</row>
    <row r="99" spans="1:43" ht="15.6" customHeight="1" x14ac:dyDescent="0.4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x14ac:dyDescent="0.4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idden="1" x14ac:dyDescent="0.4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</row>
    <row r="102" spans="1:43" hidden="1" x14ac:dyDescent="0.4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</row>
    <row r="103" spans="1:43" hidden="1" x14ac:dyDescent="0.4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idden="1" x14ac:dyDescent="0.4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idden="1" x14ac:dyDescent="0.4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idden="1" x14ac:dyDescent="0.4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</row>
    <row r="107" spans="1:43" hidden="1" x14ac:dyDescent="0.4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</row>
    <row r="108" spans="1:43" hidden="1" x14ac:dyDescent="0.4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idden="1" x14ac:dyDescent="0.4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idden="1" x14ac:dyDescent="0.4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idden="1" x14ac:dyDescent="0.4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</row>
    <row r="112" spans="1:43" hidden="1" x14ac:dyDescent="0.4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</row>
    <row r="113" spans="1:43" ht="23.25" hidden="1" customHeight="1" x14ac:dyDescent="0.45">
      <c r="A113" s="65"/>
      <c r="B113" s="65"/>
      <c r="C113" s="65"/>
      <c r="D113" s="6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idden="1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20.100000000000001" hidden="1" customHeight="1" x14ac:dyDescent="0.45">
      <c r="A115" s="32">
        <v>12</v>
      </c>
      <c r="B115" s="5"/>
      <c r="C115" s="5"/>
      <c r="D115" s="5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20.100000000000001" hidden="1" customHeight="1" x14ac:dyDescent="0.45">
      <c r="A116" s="68" t="s">
        <v>94</v>
      </c>
      <c r="B116" s="69" t="s">
        <v>95</v>
      </c>
      <c r="C116" s="69" t="s">
        <v>96</v>
      </c>
      <c r="D116" s="69" t="s">
        <v>97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20.100000000000001" hidden="1" customHeight="1" x14ac:dyDescent="0.45">
      <c r="A117" s="70" t="s">
        <v>303</v>
      </c>
      <c r="B117" s="113" t="s">
        <v>358</v>
      </c>
      <c r="C117" s="113">
        <v>45627</v>
      </c>
      <c r="D117" s="113">
        <v>45633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20.100000000000001" hidden="1" customHeight="1" x14ac:dyDescent="0.45">
      <c r="A118" s="70" t="s">
        <v>304</v>
      </c>
      <c r="B118" s="113" t="s">
        <v>357</v>
      </c>
      <c r="C118" s="71">
        <v>45606</v>
      </c>
      <c r="D118" s="71">
        <v>45612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20.100000000000001" hidden="1" customHeight="1" x14ac:dyDescent="0.45">
      <c r="A119" s="70" t="s">
        <v>305</v>
      </c>
      <c r="B119" s="113" t="s">
        <v>356</v>
      </c>
      <c r="C119" s="71">
        <v>45585</v>
      </c>
      <c r="D119" s="71">
        <v>45591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20.100000000000001" hidden="1" customHeight="1" x14ac:dyDescent="0.45">
      <c r="A120" s="70" t="s">
        <v>306</v>
      </c>
      <c r="B120" s="113" t="s">
        <v>355</v>
      </c>
      <c r="C120" s="71">
        <v>45459</v>
      </c>
      <c r="D120" s="71">
        <v>45465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20.100000000000001" hidden="1" customHeight="1" x14ac:dyDescent="0.45">
      <c r="A121" s="70" t="s">
        <v>307</v>
      </c>
      <c r="B121" s="113" t="s">
        <v>354</v>
      </c>
      <c r="C121" s="71">
        <v>45431</v>
      </c>
      <c r="D121" s="71">
        <v>45437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1"/>
      <c r="AQ121" s="5"/>
    </row>
    <row r="122" spans="1:43" ht="20.100000000000001" hidden="1" customHeight="1" x14ac:dyDescent="0.45">
      <c r="A122" s="70" t="s">
        <v>308</v>
      </c>
      <c r="B122" s="113" t="s">
        <v>353</v>
      </c>
      <c r="C122" s="71">
        <v>45396</v>
      </c>
      <c r="D122" s="71">
        <v>45402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20.100000000000001" hidden="1" customHeight="1" x14ac:dyDescent="0.45">
      <c r="A123" s="72" t="s">
        <v>104</v>
      </c>
      <c r="B123" s="114" t="s">
        <v>105</v>
      </c>
      <c r="C123" s="109"/>
      <c r="D123" s="109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20.100000000000001" hidden="1" customHeight="1" x14ac:dyDescent="0.45">
      <c r="A124" s="70" t="s">
        <v>303</v>
      </c>
      <c r="B124" s="113" t="s">
        <v>358</v>
      </c>
      <c r="C124" s="113">
        <v>45627</v>
      </c>
      <c r="D124" s="113">
        <v>45633</v>
      </c>
      <c r="E124" s="5"/>
      <c r="F124" s="5"/>
      <c r="G124" s="74"/>
      <c r="H124" s="5"/>
      <c r="I124" s="5"/>
      <c r="J124" s="5"/>
      <c r="K124" s="5"/>
      <c r="L124" s="75"/>
      <c r="M124" s="75"/>
      <c r="N124" s="75"/>
      <c r="O124" s="75"/>
      <c r="P124" s="75"/>
      <c r="Q124" s="75"/>
      <c r="R124" s="7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20.100000000000001" hidden="1" customHeight="1" x14ac:dyDescent="0.45">
      <c r="A125" s="70" t="s">
        <v>304</v>
      </c>
      <c r="B125" s="113" t="s">
        <v>357</v>
      </c>
      <c r="C125" s="71">
        <v>45606</v>
      </c>
      <c r="D125" s="71">
        <v>45612</v>
      </c>
      <c r="E125" s="5"/>
      <c r="F125" s="5"/>
      <c r="G125" s="74"/>
      <c r="H125" s="5"/>
      <c r="I125" s="5"/>
      <c r="J125" s="5"/>
      <c r="K125" s="5"/>
      <c r="L125" s="75"/>
      <c r="M125" s="75"/>
      <c r="N125" s="75"/>
      <c r="O125" s="75"/>
      <c r="P125" s="75"/>
      <c r="Q125" s="75"/>
      <c r="R125" s="7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20.100000000000001" hidden="1" customHeight="1" x14ac:dyDescent="0.45">
      <c r="A126" s="70" t="s">
        <v>305</v>
      </c>
      <c r="B126" s="113" t="s">
        <v>356</v>
      </c>
      <c r="C126" s="71">
        <v>45585</v>
      </c>
      <c r="D126" s="71">
        <v>45591</v>
      </c>
      <c r="E126" s="5"/>
      <c r="F126" s="5"/>
      <c r="G126" s="74"/>
      <c r="H126" s="5"/>
      <c r="I126" s="5"/>
      <c r="J126" s="5"/>
      <c r="K126" s="5"/>
      <c r="L126" s="75"/>
      <c r="M126" s="75"/>
      <c r="N126" s="75"/>
      <c r="O126" s="75"/>
      <c r="P126" s="75"/>
      <c r="Q126" s="75"/>
      <c r="R126" s="7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20.100000000000001" hidden="1" customHeight="1" x14ac:dyDescent="0.45">
      <c r="A127" s="70" t="s">
        <v>306</v>
      </c>
      <c r="B127" s="113" t="s">
        <v>355</v>
      </c>
      <c r="C127" s="71">
        <v>45459</v>
      </c>
      <c r="D127" s="71">
        <v>45465</v>
      </c>
      <c r="E127" s="5"/>
      <c r="F127" s="5"/>
      <c r="G127" s="74"/>
      <c r="H127" s="5"/>
      <c r="I127" s="5"/>
      <c r="J127" s="5"/>
      <c r="K127" s="5"/>
      <c r="L127" s="76"/>
      <c r="M127" s="76"/>
      <c r="N127" s="76"/>
      <c r="O127" s="76"/>
      <c r="P127" s="76"/>
      <c r="Q127" s="76"/>
      <c r="R127" s="76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20.100000000000001" hidden="1" customHeight="1" x14ac:dyDescent="0.45">
      <c r="A128" s="70" t="s">
        <v>307</v>
      </c>
      <c r="B128" s="113" t="s">
        <v>354</v>
      </c>
      <c r="C128" s="71">
        <v>45431</v>
      </c>
      <c r="D128" s="71">
        <v>45437</v>
      </c>
      <c r="E128" s="5"/>
      <c r="F128" s="5"/>
      <c r="G128" s="74"/>
      <c r="H128" s="5"/>
      <c r="I128" s="5"/>
      <c r="J128" s="5"/>
      <c r="K128" s="5"/>
      <c r="L128" s="75"/>
      <c r="M128" s="77"/>
      <c r="N128" s="75"/>
      <c r="O128" s="75"/>
      <c r="P128" s="75"/>
      <c r="Q128" s="75"/>
      <c r="R128" s="7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20.100000000000001" hidden="1" customHeight="1" x14ac:dyDescent="0.45">
      <c r="A129" s="70" t="s">
        <v>308</v>
      </c>
      <c r="B129" s="113" t="s">
        <v>353</v>
      </c>
      <c r="C129" s="71">
        <v>45396</v>
      </c>
      <c r="D129" s="71">
        <v>45402</v>
      </c>
      <c r="E129" s="5"/>
      <c r="F129" s="5"/>
      <c r="G129" s="74"/>
      <c r="H129" s="5"/>
      <c r="I129" s="5"/>
      <c r="J129" s="5"/>
      <c r="K129" s="5"/>
      <c r="L129" s="76"/>
      <c r="M129" s="75"/>
      <c r="N129" s="75"/>
      <c r="O129" s="75"/>
      <c r="P129" s="75"/>
      <c r="Q129" s="75"/>
      <c r="R129" s="7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20.100000000000001" hidden="1" customHeight="1" x14ac:dyDescent="0.45">
      <c r="A130" s="94"/>
      <c r="B130" s="107"/>
      <c r="C130" s="108" t="s">
        <v>309</v>
      </c>
      <c r="D130" s="108" t="s">
        <v>309</v>
      </c>
      <c r="E130" s="5"/>
      <c r="F130" s="5"/>
      <c r="G130" s="74"/>
      <c r="H130" s="5"/>
      <c r="I130" s="5"/>
      <c r="J130" s="5"/>
      <c r="K130" s="5"/>
      <c r="L130" s="76"/>
      <c r="M130" s="75"/>
      <c r="N130" s="75"/>
      <c r="O130" s="75"/>
      <c r="P130" s="75"/>
      <c r="Q130" s="75"/>
      <c r="R130" s="7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20.100000000000001" hidden="1" customHeight="1" x14ac:dyDescent="0.45">
      <c r="A131" s="94"/>
      <c r="B131" s="107"/>
      <c r="C131" s="107"/>
      <c r="D131" s="107"/>
      <c r="E131" s="5"/>
      <c r="F131" s="5"/>
      <c r="G131" s="74"/>
      <c r="H131" s="5"/>
      <c r="I131" s="5"/>
      <c r="J131" s="5"/>
      <c r="K131" s="5"/>
      <c r="L131" s="75"/>
      <c r="M131" s="77"/>
      <c r="N131" s="75"/>
      <c r="O131" s="75"/>
      <c r="P131" s="75"/>
      <c r="Q131" s="75"/>
      <c r="R131" s="7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20.100000000000001" hidden="1" customHeight="1" x14ac:dyDescent="0.45">
      <c r="A132" s="94"/>
      <c r="B132" s="107"/>
      <c r="C132" s="107"/>
      <c r="D132" s="107"/>
      <c r="E132" s="5"/>
      <c r="F132" s="5"/>
      <c r="G132" s="74"/>
      <c r="H132" s="5"/>
      <c r="I132" s="5"/>
      <c r="J132" s="5"/>
      <c r="K132" s="5"/>
      <c r="L132" s="75"/>
      <c r="M132" s="77"/>
      <c r="N132" s="77"/>
      <c r="O132" s="77"/>
      <c r="P132" s="77"/>
      <c r="Q132" s="77"/>
      <c r="R132" s="77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20.100000000000001" hidden="1" customHeight="1" x14ac:dyDescent="0.45">
      <c r="A133" s="94"/>
      <c r="B133" s="107"/>
      <c r="C133" s="107"/>
      <c r="D133" s="107"/>
      <c r="E133" s="5"/>
      <c r="F133" s="5"/>
      <c r="G133" s="74"/>
      <c r="H133" s="5"/>
      <c r="I133" s="5"/>
      <c r="J133" s="5"/>
      <c r="K133" s="5"/>
      <c r="L133" s="75"/>
      <c r="M133" s="77"/>
      <c r="N133" s="77"/>
      <c r="O133" s="77"/>
      <c r="P133" s="77"/>
      <c r="Q133" s="77"/>
      <c r="R133" s="77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20.100000000000001" hidden="1" customHeight="1" x14ac:dyDescent="0.45">
      <c r="A134" s="78"/>
      <c r="B134" s="76"/>
      <c r="C134" s="79"/>
      <c r="D134" s="79"/>
      <c r="E134" s="5"/>
      <c r="F134" s="5"/>
      <c r="G134" s="74"/>
      <c r="H134" s="5"/>
      <c r="I134" s="5"/>
      <c r="J134" s="5"/>
      <c r="K134" s="5"/>
      <c r="L134" s="75"/>
      <c r="M134" s="75"/>
      <c r="N134" s="75"/>
      <c r="O134" s="75"/>
      <c r="P134" s="75"/>
      <c r="Q134" s="75"/>
      <c r="R134" s="7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20.100000000000001" hidden="1" customHeight="1" x14ac:dyDescent="0.45">
      <c r="A135" s="80"/>
      <c r="B135" s="81"/>
      <c r="C135" s="81"/>
      <c r="D135" s="5"/>
      <c r="E135" s="5"/>
      <c r="F135" s="5"/>
      <c r="G135" s="74"/>
      <c r="H135" s="5"/>
      <c r="I135" s="5"/>
      <c r="J135" s="5"/>
      <c r="K135" s="5"/>
      <c r="L135" s="75"/>
      <c r="M135" s="75"/>
      <c r="N135" s="75"/>
      <c r="O135" s="75"/>
      <c r="P135" s="75"/>
      <c r="Q135" s="75"/>
      <c r="R135" s="7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20.100000000000001" hidden="1" customHeight="1" x14ac:dyDescent="0.45">
      <c r="A136" s="66">
        <v>12</v>
      </c>
      <c r="B136" s="5"/>
      <c r="C136" s="82"/>
      <c r="D136" s="5"/>
      <c r="E136" s="5"/>
      <c r="F136" s="5"/>
      <c r="G136" s="74"/>
      <c r="H136" s="83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80"/>
      <c r="T136" s="80"/>
      <c r="U136" s="80"/>
      <c r="V136" s="80"/>
      <c r="W136" s="80"/>
      <c r="X136" s="80"/>
      <c r="Y136" s="80"/>
      <c r="Z136" s="80"/>
      <c r="AA136" s="80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20.100000000000001" hidden="1" customHeight="1" x14ac:dyDescent="0.45">
      <c r="A137" s="68" t="s">
        <v>106</v>
      </c>
      <c r="B137" s="68" t="s">
        <v>107</v>
      </c>
      <c r="C137" s="34" t="s">
        <v>108</v>
      </c>
      <c r="D137" s="5"/>
      <c r="E137" s="5"/>
      <c r="F137" s="5"/>
      <c r="G137" s="74"/>
      <c r="H137" s="83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84"/>
      <c r="T137" s="84"/>
      <c r="U137" s="84"/>
      <c r="V137" s="84"/>
      <c r="W137" s="84"/>
      <c r="X137" s="84"/>
      <c r="Y137" s="84"/>
      <c r="Z137" s="84"/>
      <c r="AA137" s="84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20.100000000000001" hidden="1" customHeight="1" x14ac:dyDescent="0.45">
      <c r="A138" s="85" t="s">
        <v>109</v>
      </c>
      <c r="B138" s="86"/>
      <c r="C138" s="87"/>
      <c r="D138" s="73"/>
      <c r="E138" s="5"/>
      <c r="F138" s="88"/>
      <c r="G138" s="74"/>
      <c r="H138" s="78"/>
      <c r="I138" s="75"/>
      <c r="J138" s="77"/>
      <c r="K138" s="75"/>
      <c r="L138" s="75"/>
      <c r="M138" s="75"/>
      <c r="N138" s="75"/>
      <c r="O138" s="75"/>
      <c r="P138" s="75"/>
      <c r="Q138" s="75"/>
      <c r="R138" s="75"/>
      <c r="S138" s="84"/>
      <c r="T138" s="84"/>
      <c r="U138" s="84"/>
      <c r="V138" s="84"/>
      <c r="W138" s="84"/>
      <c r="X138" s="84"/>
      <c r="Y138" s="84"/>
      <c r="Z138" s="84"/>
      <c r="AA138" s="84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20.100000000000001" hidden="1" customHeight="1" x14ac:dyDescent="0.45">
      <c r="A139" s="85" t="s">
        <v>110</v>
      </c>
      <c r="B139" s="86" t="s">
        <v>111</v>
      </c>
      <c r="C139" s="87" t="s">
        <v>112</v>
      </c>
      <c r="D139" s="73"/>
      <c r="E139" s="83"/>
      <c r="F139" s="89"/>
      <c r="G139" s="74"/>
      <c r="H139" s="78"/>
      <c r="I139" s="75"/>
      <c r="J139" s="77"/>
      <c r="K139" s="75"/>
      <c r="L139" s="75"/>
      <c r="M139" s="75"/>
      <c r="N139" s="75"/>
      <c r="O139" s="75"/>
      <c r="P139" s="75"/>
      <c r="Q139" s="75"/>
      <c r="R139" s="75"/>
      <c r="S139" s="84"/>
      <c r="T139" s="84"/>
      <c r="U139" s="84"/>
      <c r="V139" s="84"/>
      <c r="W139" s="84"/>
      <c r="X139" s="84"/>
      <c r="Y139" s="84"/>
      <c r="Z139" s="84"/>
      <c r="AA139" s="84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20.100000000000001" hidden="1" customHeight="1" x14ac:dyDescent="0.45">
      <c r="A140" s="86" t="s">
        <v>376</v>
      </c>
      <c r="B140" s="86" t="s">
        <v>114</v>
      </c>
      <c r="C140" s="87" t="s">
        <v>113</v>
      </c>
      <c r="D140" s="83"/>
      <c r="E140" s="83"/>
      <c r="F140" s="89"/>
      <c r="G140" s="74"/>
      <c r="H140" s="78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90"/>
      <c r="T140" s="90"/>
      <c r="U140" s="90"/>
      <c r="V140" s="84"/>
      <c r="W140" s="90"/>
      <c r="X140" s="90"/>
      <c r="Y140" s="90"/>
      <c r="Z140" s="90"/>
      <c r="AA140" s="90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20.100000000000001" hidden="1" customHeight="1" x14ac:dyDescent="0.45">
      <c r="A141" s="86" t="s">
        <v>115</v>
      </c>
      <c r="B141" s="86" t="s">
        <v>116</v>
      </c>
      <c r="C141" s="87" t="s">
        <v>117</v>
      </c>
      <c r="D141" s="83"/>
      <c r="E141" s="77"/>
      <c r="F141" s="89"/>
      <c r="G141" s="74"/>
      <c r="H141" s="83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90"/>
      <c r="T141" s="90"/>
      <c r="U141" s="90"/>
      <c r="V141" s="90"/>
      <c r="W141" s="90"/>
      <c r="X141" s="90"/>
      <c r="Y141" s="90"/>
      <c r="Z141" s="90"/>
      <c r="AA141" s="84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20.100000000000001" hidden="1" customHeight="1" x14ac:dyDescent="0.45">
      <c r="A142" s="86" t="s">
        <v>118</v>
      </c>
      <c r="B142" s="86" t="s">
        <v>119</v>
      </c>
      <c r="C142" s="87" t="s">
        <v>120</v>
      </c>
      <c r="D142" s="83"/>
      <c r="E142" s="91"/>
      <c r="F142" s="89"/>
      <c r="G142" s="74"/>
      <c r="H142" s="83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90"/>
      <c r="T142" s="90"/>
      <c r="U142" s="75"/>
      <c r="V142" s="84"/>
      <c r="W142" s="90"/>
      <c r="X142" s="90"/>
      <c r="Y142" s="90"/>
      <c r="Z142" s="90"/>
      <c r="AA142" s="90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20.100000000000001" hidden="1" customHeight="1" x14ac:dyDescent="0.45">
      <c r="A143" s="86" t="s">
        <v>367</v>
      </c>
      <c r="B143" s="86" t="s">
        <v>368</v>
      </c>
      <c r="C143" s="87" t="s">
        <v>367</v>
      </c>
      <c r="D143" s="83"/>
      <c r="E143" s="91"/>
      <c r="F143" s="89"/>
      <c r="G143" s="74"/>
      <c r="H143" s="83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90"/>
      <c r="T143" s="90"/>
      <c r="U143" s="75"/>
      <c r="V143" s="84"/>
      <c r="W143" s="90"/>
      <c r="X143" s="90"/>
      <c r="Y143" s="90"/>
      <c r="Z143" s="90"/>
      <c r="AA143" s="90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20.100000000000001" hidden="1" customHeight="1" x14ac:dyDescent="0.45">
      <c r="A144" s="86" t="s">
        <v>341</v>
      </c>
      <c r="B144" s="86" t="s">
        <v>387</v>
      </c>
      <c r="C144" s="87" t="s">
        <v>341</v>
      </c>
      <c r="D144" s="83"/>
      <c r="E144" s="91"/>
      <c r="F144" s="89"/>
      <c r="G144" s="74"/>
      <c r="H144" s="83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90"/>
      <c r="T144" s="90"/>
      <c r="U144" s="75"/>
      <c r="V144" s="84"/>
      <c r="W144" s="90"/>
      <c r="X144" s="90"/>
      <c r="Y144" s="90"/>
      <c r="Z144" s="90"/>
      <c r="AA144" s="90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20.100000000000001" hidden="1" customHeight="1" x14ac:dyDescent="0.45">
      <c r="A145" s="86" t="s">
        <v>322</v>
      </c>
      <c r="B145" s="86" t="s">
        <v>122</v>
      </c>
      <c r="C145" s="87" t="s">
        <v>121</v>
      </c>
      <c r="D145" s="91"/>
      <c r="E145" s="75"/>
      <c r="F145" s="89"/>
      <c r="G145" s="74"/>
      <c r="H145" s="83"/>
      <c r="I145" s="83"/>
      <c r="J145" s="75"/>
      <c r="K145" s="75"/>
      <c r="L145" s="75"/>
      <c r="M145" s="75"/>
      <c r="N145" s="75"/>
      <c r="O145" s="75"/>
      <c r="P145" s="75"/>
      <c r="Q145" s="75"/>
      <c r="R145" s="75"/>
      <c r="S145" s="91"/>
      <c r="T145" s="75"/>
      <c r="U145" s="75"/>
      <c r="V145" s="90"/>
      <c r="W145" s="90"/>
      <c r="X145" s="90"/>
      <c r="Y145" s="75"/>
      <c r="Z145" s="75"/>
      <c r="AA145" s="7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20.100000000000001" hidden="1" customHeight="1" x14ac:dyDescent="0.45">
      <c r="A146" s="86" t="s">
        <v>123</v>
      </c>
      <c r="B146" s="86" t="s">
        <v>124</v>
      </c>
      <c r="C146" s="87" t="s">
        <v>125</v>
      </c>
      <c r="D146" s="91"/>
      <c r="E146" s="92"/>
      <c r="F146" s="89"/>
      <c r="G146" s="74"/>
      <c r="H146" s="83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90"/>
      <c r="T146" s="75"/>
      <c r="U146" s="75"/>
      <c r="V146" s="75"/>
      <c r="W146" s="75"/>
      <c r="X146" s="90"/>
      <c r="Y146" s="75"/>
      <c r="Z146" s="75"/>
      <c r="AA146" s="7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20.100000000000001" hidden="1" customHeight="1" x14ac:dyDescent="0.45">
      <c r="A147" s="86" t="s">
        <v>126</v>
      </c>
      <c r="B147" s="86" t="s">
        <v>127</v>
      </c>
      <c r="C147" s="87" t="s">
        <v>126</v>
      </c>
      <c r="D147" s="91"/>
      <c r="E147" s="91"/>
      <c r="F147" s="89"/>
      <c r="G147" s="74"/>
      <c r="H147" s="83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90"/>
      <c r="T147" s="75"/>
      <c r="U147" s="75"/>
      <c r="V147" s="75"/>
      <c r="W147" s="75"/>
      <c r="X147" s="90"/>
      <c r="Y147" s="75"/>
      <c r="Z147" s="75"/>
      <c r="AA147" s="7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20.100000000000001" hidden="1" customHeight="1" x14ac:dyDescent="0.45">
      <c r="A148" s="86" t="s">
        <v>341</v>
      </c>
      <c r="B148" s="86" t="s">
        <v>128</v>
      </c>
      <c r="C148" s="86" t="s">
        <v>341</v>
      </c>
      <c r="D148" s="83"/>
      <c r="E148" s="92"/>
      <c r="F148" s="89"/>
      <c r="G148" s="74"/>
      <c r="H148" s="83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90"/>
      <c r="T148" s="75"/>
      <c r="U148" s="75"/>
      <c r="V148" s="75"/>
      <c r="W148" s="75"/>
      <c r="X148" s="90"/>
      <c r="Y148" s="75"/>
      <c r="Z148" s="75"/>
      <c r="AA148" s="7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20.100000000000001" hidden="1" customHeight="1" x14ac:dyDescent="0.45">
      <c r="A149" s="86" t="s">
        <v>314</v>
      </c>
      <c r="B149" s="86" t="s">
        <v>315</v>
      </c>
      <c r="C149" s="87" t="s">
        <v>314</v>
      </c>
      <c r="D149" s="83"/>
      <c r="E149" s="92"/>
      <c r="F149" s="89"/>
      <c r="G149" s="74"/>
      <c r="H149" s="78"/>
      <c r="I149" s="76"/>
      <c r="J149" s="76"/>
      <c r="K149" s="75"/>
      <c r="L149" s="75"/>
      <c r="M149" s="75"/>
      <c r="N149" s="75"/>
      <c r="O149" s="75"/>
      <c r="P149" s="75"/>
      <c r="Q149" s="75"/>
      <c r="R149" s="75"/>
      <c r="S149" s="90"/>
      <c r="T149" s="75"/>
      <c r="U149" s="75"/>
      <c r="V149" s="75"/>
      <c r="W149" s="75"/>
      <c r="X149" s="90"/>
      <c r="Y149" s="75"/>
      <c r="Z149" s="75"/>
      <c r="AA149" s="7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20.100000000000001" hidden="1" customHeight="1" x14ac:dyDescent="0.45">
      <c r="A150" s="86" t="s">
        <v>310</v>
      </c>
      <c r="B150" s="86" t="s">
        <v>311</v>
      </c>
      <c r="C150" s="87" t="s">
        <v>310</v>
      </c>
      <c r="D150" s="83"/>
      <c r="E150" s="92"/>
      <c r="F150" s="89"/>
      <c r="G150" s="74"/>
      <c r="H150" s="83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90"/>
      <c r="Y150" s="75"/>
      <c r="Z150" s="75"/>
      <c r="AA150" s="7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20.100000000000001" hidden="1" customHeight="1" x14ac:dyDescent="0.45">
      <c r="A151" s="86" t="s">
        <v>129</v>
      </c>
      <c r="B151" s="86" t="s">
        <v>130</v>
      </c>
      <c r="C151" s="87" t="s">
        <v>129</v>
      </c>
      <c r="D151" s="83"/>
      <c r="E151" s="5"/>
      <c r="F151" s="89"/>
      <c r="G151" s="74"/>
      <c r="H151" s="83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20.100000000000001" hidden="1" customHeight="1" x14ac:dyDescent="0.45">
      <c r="A152" s="86" t="s">
        <v>362</v>
      </c>
      <c r="B152" s="86" t="s">
        <v>363</v>
      </c>
      <c r="C152" s="87" t="s">
        <v>362</v>
      </c>
      <c r="D152" s="83"/>
      <c r="E152" s="5"/>
      <c r="F152" s="89"/>
      <c r="G152" s="74"/>
      <c r="H152" s="83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20.100000000000001" hidden="1" customHeight="1" x14ac:dyDescent="0.45">
      <c r="A153" s="86" t="s">
        <v>131</v>
      </c>
      <c r="B153" s="86" t="s">
        <v>132</v>
      </c>
      <c r="C153" s="87" t="s">
        <v>133</v>
      </c>
      <c r="D153" s="91"/>
      <c r="E153" s="83"/>
      <c r="F153" s="89"/>
      <c r="G153" s="74"/>
      <c r="H153" s="83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20.100000000000001" hidden="1" customHeight="1" x14ac:dyDescent="0.45">
      <c r="A154" s="86" t="s">
        <v>379</v>
      </c>
      <c r="B154" s="86" t="s">
        <v>135</v>
      </c>
      <c r="C154" s="87" t="s">
        <v>134</v>
      </c>
      <c r="D154" s="91"/>
      <c r="E154" s="92"/>
      <c r="F154" s="89"/>
      <c r="G154" s="74"/>
      <c r="H154" s="83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20.100000000000001" hidden="1" customHeight="1" x14ac:dyDescent="0.45">
      <c r="A155" s="86" t="s">
        <v>374</v>
      </c>
      <c r="B155" s="86" t="s">
        <v>396</v>
      </c>
      <c r="C155" s="87" t="s">
        <v>374</v>
      </c>
      <c r="D155" s="91"/>
      <c r="E155" s="92"/>
      <c r="F155" s="89"/>
      <c r="G155" s="74"/>
      <c r="H155" s="83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20.100000000000001" hidden="1" customHeight="1" x14ac:dyDescent="0.45">
      <c r="A156" s="86" t="s">
        <v>312</v>
      </c>
      <c r="B156" s="86" t="s">
        <v>313</v>
      </c>
      <c r="C156" s="86" t="s">
        <v>312</v>
      </c>
      <c r="D156" s="83"/>
      <c r="E156" s="92"/>
      <c r="F156" s="89"/>
      <c r="G156" s="74"/>
      <c r="H156" s="83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20.100000000000001" hidden="1" customHeight="1" x14ac:dyDescent="0.45">
      <c r="A157" s="86" t="s">
        <v>371</v>
      </c>
      <c r="B157" s="86" t="s">
        <v>369</v>
      </c>
      <c r="C157" s="86" t="s">
        <v>371</v>
      </c>
      <c r="D157" s="83"/>
      <c r="E157" s="92"/>
      <c r="F157" s="89"/>
      <c r="G157" s="74"/>
      <c r="H157" s="83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20.100000000000001" hidden="1" customHeight="1" x14ac:dyDescent="0.45">
      <c r="A158" s="86" t="s">
        <v>136</v>
      </c>
      <c r="B158" s="86" t="s">
        <v>137</v>
      </c>
      <c r="C158" s="87" t="s">
        <v>138</v>
      </c>
      <c r="D158" s="91"/>
      <c r="E158" s="91"/>
      <c r="F158" s="89"/>
      <c r="G158" s="74"/>
      <c r="H158" s="78"/>
      <c r="I158" s="93"/>
      <c r="J158" s="75"/>
      <c r="K158" s="92"/>
      <c r="L158" s="92"/>
      <c r="M158" s="92"/>
      <c r="N158" s="92"/>
      <c r="O158" s="92"/>
      <c r="P158" s="92"/>
      <c r="Q158" s="92"/>
      <c r="R158" s="92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20.100000000000001" hidden="1" customHeight="1" x14ac:dyDescent="0.45">
      <c r="A159" s="86" t="s">
        <v>328</v>
      </c>
      <c r="B159" s="86" t="s">
        <v>140</v>
      </c>
      <c r="C159" s="86" t="s">
        <v>139</v>
      </c>
      <c r="D159" s="91"/>
      <c r="E159" s="83"/>
      <c r="F159" s="89"/>
      <c r="G159" s="74"/>
      <c r="H159" s="78"/>
      <c r="I159" s="93"/>
      <c r="J159" s="75"/>
      <c r="K159" s="92"/>
      <c r="L159" s="92"/>
      <c r="M159" s="92"/>
      <c r="N159" s="92"/>
      <c r="O159" s="92"/>
      <c r="P159" s="92"/>
      <c r="Q159" s="92"/>
      <c r="R159" s="92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20.100000000000001" hidden="1" customHeight="1" x14ac:dyDescent="0.45">
      <c r="A160" s="86" t="s">
        <v>321</v>
      </c>
      <c r="B160" s="86" t="s">
        <v>142</v>
      </c>
      <c r="C160" s="87" t="s">
        <v>141</v>
      </c>
      <c r="D160" s="91"/>
      <c r="E160" s="91"/>
      <c r="F160" s="89"/>
      <c r="G160" s="74"/>
      <c r="H160" s="78"/>
      <c r="I160" s="93"/>
      <c r="J160" s="75"/>
      <c r="K160" s="92"/>
      <c r="L160" s="92"/>
      <c r="M160" s="92"/>
      <c r="N160" s="92"/>
      <c r="O160" s="92"/>
      <c r="P160" s="92"/>
      <c r="Q160" s="92"/>
      <c r="R160" s="92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20.100000000000001" hidden="1" customHeight="1" x14ac:dyDescent="0.45">
      <c r="A161" s="86" t="s">
        <v>372</v>
      </c>
      <c r="B161" s="86" t="s">
        <v>373</v>
      </c>
      <c r="C161" s="87" t="s">
        <v>372</v>
      </c>
      <c r="D161" s="91"/>
      <c r="E161" s="91"/>
      <c r="F161" s="89"/>
      <c r="G161" s="74"/>
      <c r="H161" s="78"/>
      <c r="I161" s="93"/>
      <c r="J161" s="75"/>
      <c r="K161" s="92"/>
      <c r="L161" s="92"/>
      <c r="M161" s="92"/>
      <c r="N161" s="92"/>
      <c r="O161" s="92"/>
      <c r="P161" s="92"/>
      <c r="Q161" s="92"/>
      <c r="R161" s="92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20.100000000000001" hidden="1" customHeight="1" x14ac:dyDescent="0.45">
      <c r="A162" s="86" t="s">
        <v>406</v>
      </c>
      <c r="B162" s="86" t="s">
        <v>381</v>
      </c>
      <c r="C162" s="87" t="s">
        <v>380</v>
      </c>
      <c r="D162" s="91"/>
      <c r="E162" s="91"/>
      <c r="F162" s="89"/>
      <c r="G162" s="74"/>
      <c r="H162" s="78"/>
      <c r="I162" s="93"/>
      <c r="J162" s="75"/>
      <c r="K162" s="92"/>
      <c r="L162" s="92"/>
      <c r="M162" s="92"/>
      <c r="N162" s="92"/>
      <c r="O162" s="92"/>
      <c r="P162" s="92"/>
      <c r="Q162" s="92"/>
      <c r="R162" s="92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20.100000000000001" hidden="1" customHeight="1" x14ac:dyDescent="0.45">
      <c r="A163" s="86" t="s">
        <v>143</v>
      </c>
      <c r="B163" s="86" t="s">
        <v>144</v>
      </c>
      <c r="C163" s="87" t="s">
        <v>143</v>
      </c>
      <c r="D163" s="83"/>
      <c r="E163" s="92"/>
      <c r="F163" s="89"/>
      <c r="G163" s="74"/>
      <c r="H163" s="78"/>
      <c r="I163" s="93"/>
      <c r="J163" s="75"/>
      <c r="K163" s="92"/>
      <c r="L163" s="92"/>
      <c r="M163" s="92"/>
      <c r="N163" s="92"/>
      <c r="O163" s="92"/>
      <c r="P163" s="92"/>
      <c r="Q163" s="92"/>
      <c r="R163" s="92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20.100000000000001" hidden="1" customHeight="1" x14ac:dyDescent="0.45">
      <c r="A164" s="86" t="s">
        <v>384</v>
      </c>
      <c r="B164" s="86" t="s">
        <v>385</v>
      </c>
      <c r="C164" s="87" t="s">
        <v>384</v>
      </c>
      <c r="D164" s="83"/>
      <c r="E164" s="92"/>
      <c r="F164" s="89"/>
      <c r="G164" s="74"/>
      <c r="H164" s="78"/>
      <c r="I164" s="93"/>
      <c r="J164" s="75"/>
      <c r="K164" s="92"/>
      <c r="L164" s="92"/>
      <c r="M164" s="92"/>
      <c r="N164" s="92"/>
      <c r="O164" s="92"/>
      <c r="P164" s="92"/>
      <c r="Q164" s="92"/>
      <c r="R164" s="92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20.100000000000001" hidden="1" customHeight="1" x14ac:dyDescent="0.45">
      <c r="A165" s="86" t="s">
        <v>145</v>
      </c>
      <c r="B165" s="86" t="s">
        <v>146</v>
      </c>
      <c r="C165" s="87" t="s">
        <v>145</v>
      </c>
      <c r="D165" s="5"/>
      <c r="E165" s="92"/>
      <c r="F165" s="89"/>
      <c r="G165" s="74"/>
      <c r="H165" s="78"/>
      <c r="I165" s="93"/>
      <c r="J165" s="75"/>
      <c r="K165" s="92"/>
      <c r="L165" s="92"/>
      <c r="M165" s="92"/>
      <c r="N165" s="92"/>
      <c r="O165" s="92"/>
      <c r="P165" s="92"/>
      <c r="Q165" s="92"/>
      <c r="R165" s="92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20.100000000000001" hidden="1" customHeight="1" x14ac:dyDescent="0.45">
      <c r="A166" s="86" t="s">
        <v>147</v>
      </c>
      <c r="B166" s="86" t="s">
        <v>148</v>
      </c>
      <c r="C166" s="87" t="s">
        <v>147</v>
      </c>
      <c r="D166" s="91"/>
      <c r="E166" s="5"/>
      <c r="F166" s="89"/>
      <c r="G166" s="74"/>
      <c r="H166" s="78"/>
      <c r="I166" s="93"/>
      <c r="J166" s="75"/>
      <c r="K166" s="92"/>
      <c r="L166" s="92"/>
      <c r="M166" s="92"/>
      <c r="N166" s="92"/>
      <c r="O166" s="92"/>
      <c r="P166" s="92"/>
      <c r="Q166" s="92"/>
      <c r="R166" s="92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20.100000000000001" hidden="1" customHeight="1" x14ac:dyDescent="0.45">
      <c r="A167" s="86" t="s">
        <v>338</v>
      </c>
      <c r="B167" s="86" t="s">
        <v>150</v>
      </c>
      <c r="C167" s="87" t="s">
        <v>149</v>
      </c>
      <c r="D167" s="91"/>
      <c r="E167" s="92"/>
      <c r="F167" s="89"/>
      <c r="G167" s="74"/>
      <c r="H167" s="78"/>
      <c r="I167" s="93"/>
      <c r="J167" s="75"/>
      <c r="K167" s="92"/>
      <c r="L167" s="92"/>
      <c r="M167" s="92"/>
      <c r="N167" s="92"/>
      <c r="O167" s="92"/>
      <c r="P167" s="92"/>
      <c r="Q167" s="92"/>
      <c r="R167" s="92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20.100000000000001" hidden="1" customHeight="1" x14ac:dyDescent="0.45">
      <c r="A168" s="86" t="s">
        <v>365</v>
      </c>
      <c r="B168" s="86" t="s">
        <v>364</v>
      </c>
      <c r="C168" s="87" t="s">
        <v>365</v>
      </c>
      <c r="D168" s="91"/>
      <c r="E168" s="92"/>
      <c r="F168" s="89"/>
      <c r="G168" s="74"/>
      <c r="H168" s="78"/>
      <c r="I168" s="93"/>
      <c r="J168" s="75"/>
      <c r="K168" s="92"/>
      <c r="L168" s="92"/>
      <c r="M168" s="92"/>
      <c r="N168" s="92"/>
      <c r="O168" s="92"/>
      <c r="P168" s="92"/>
      <c r="Q168" s="92"/>
      <c r="R168" s="92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20.100000000000001" hidden="1" customHeight="1" x14ac:dyDescent="0.45">
      <c r="A169" s="86" t="s">
        <v>151</v>
      </c>
      <c r="B169" s="86" t="s">
        <v>152</v>
      </c>
      <c r="C169" s="87" t="s">
        <v>151</v>
      </c>
      <c r="D169" s="83"/>
      <c r="E169" s="91"/>
      <c r="F169" s="89"/>
      <c r="G169" s="74"/>
      <c r="H169" s="78"/>
      <c r="I169" s="93"/>
      <c r="J169" s="75"/>
      <c r="K169" s="92"/>
      <c r="L169" s="92"/>
      <c r="M169" s="92"/>
      <c r="N169" s="92"/>
      <c r="O169" s="92"/>
      <c r="P169" s="92"/>
      <c r="Q169" s="92"/>
      <c r="R169" s="92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20.100000000000001" hidden="1" customHeight="1" x14ac:dyDescent="0.45">
      <c r="A170" s="86" t="s">
        <v>382</v>
      </c>
      <c r="B170" s="86" t="s">
        <v>383</v>
      </c>
      <c r="C170" s="87" t="s">
        <v>382</v>
      </c>
      <c r="D170" s="83"/>
      <c r="E170" s="91"/>
      <c r="F170" s="89"/>
      <c r="G170" s="74"/>
      <c r="H170" s="78"/>
      <c r="I170" s="93"/>
      <c r="J170" s="75"/>
      <c r="K170" s="92"/>
      <c r="L170" s="92"/>
      <c r="M170" s="92"/>
      <c r="N170" s="92"/>
      <c r="O170" s="92"/>
      <c r="P170" s="92"/>
      <c r="Q170" s="92"/>
      <c r="R170" s="92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20.100000000000001" hidden="1" customHeight="1" x14ac:dyDescent="0.45">
      <c r="A171" s="86" t="s">
        <v>409</v>
      </c>
      <c r="B171" s="86" t="s">
        <v>378</v>
      </c>
      <c r="C171" s="87" t="s">
        <v>377</v>
      </c>
      <c r="D171" s="83"/>
      <c r="E171" s="91"/>
      <c r="F171" s="89"/>
      <c r="G171" s="74"/>
      <c r="H171" s="78"/>
      <c r="I171" s="93"/>
      <c r="J171" s="75"/>
      <c r="K171" s="92"/>
      <c r="L171" s="92"/>
      <c r="M171" s="92"/>
      <c r="N171" s="92"/>
      <c r="O171" s="92"/>
      <c r="P171" s="92"/>
      <c r="Q171" s="92"/>
      <c r="R171" s="92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20.100000000000001" hidden="1" customHeight="1" x14ac:dyDescent="0.45">
      <c r="A172" s="86" t="s">
        <v>153</v>
      </c>
      <c r="B172" s="86" t="s">
        <v>154</v>
      </c>
      <c r="C172" s="87" t="s">
        <v>155</v>
      </c>
      <c r="D172" s="91"/>
      <c r="E172" s="5"/>
      <c r="F172" s="89"/>
      <c r="G172" s="74"/>
      <c r="H172" s="78"/>
      <c r="I172" s="93"/>
      <c r="J172" s="75"/>
      <c r="K172" s="92"/>
      <c r="L172" s="92"/>
      <c r="M172" s="92"/>
      <c r="N172" s="92"/>
      <c r="O172" s="92"/>
      <c r="P172" s="92"/>
      <c r="Q172" s="92"/>
      <c r="R172" s="92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20.100000000000001" hidden="1" customHeight="1" x14ac:dyDescent="0.45">
      <c r="A173" s="86" t="s">
        <v>326</v>
      </c>
      <c r="B173" s="86" t="s">
        <v>157</v>
      </c>
      <c r="C173" s="87" t="s">
        <v>156</v>
      </c>
      <c r="D173" s="91"/>
      <c r="E173" s="91"/>
      <c r="F173" s="89"/>
      <c r="G173" s="74"/>
      <c r="H173" s="78"/>
      <c r="I173" s="93"/>
      <c r="J173" s="75"/>
      <c r="K173" s="92"/>
      <c r="L173" s="92"/>
      <c r="M173" s="92"/>
      <c r="N173" s="92"/>
      <c r="O173" s="92"/>
      <c r="P173" s="92"/>
      <c r="Q173" s="92"/>
      <c r="R173" s="92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20.100000000000001" hidden="1" customHeight="1" x14ac:dyDescent="0.45">
      <c r="A174" s="86" t="s">
        <v>158</v>
      </c>
      <c r="B174" s="86" t="s">
        <v>159</v>
      </c>
      <c r="C174" s="87" t="s">
        <v>160</v>
      </c>
      <c r="D174" s="83"/>
      <c r="E174" s="92"/>
      <c r="F174" s="89"/>
      <c r="G174" s="74"/>
      <c r="H174" s="78"/>
      <c r="I174" s="93"/>
      <c r="J174" s="75"/>
      <c r="K174" s="92"/>
      <c r="L174" s="92"/>
      <c r="M174" s="92"/>
      <c r="N174" s="92"/>
      <c r="O174" s="92"/>
      <c r="P174" s="92"/>
      <c r="Q174" s="92"/>
      <c r="R174" s="92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20.100000000000001" hidden="1" customHeight="1" x14ac:dyDescent="0.45">
      <c r="A175" s="86" t="s">
        <v>161</v>
      </c>
      <c r="B175" s="86" t="s">
        <v>162</v>
      </c>
      <c r="C175" s="87" t="s">
        <v>163</v>
      </c>
      <c r="D175" s="91"/>
      <c r="E175" s="92"/>
      <c r="F175" s="89"/>
      <c r="G175" s="74"/>
      <c r="H175" s="78"/>
      <c r="I175" s="93"/>
      <c r="J175" s="75"/>
      <c r="K175" s="92"/>
      <c r="L175" s="92"/>
      <c r="M175" s="92"/>
      <c r="N175" s="92"/>
      <c r="O175" s="92"/>
      <c r="P175" s="92"/>
      <c r="Q175" s="92"/>
      <c r="R175" s="92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20.100000000000001" hidden="1" customHeight="1" x14ac:dyDescent="0.45">
      <c r="A176" s="86" t="s">
        <v>164</v>
      </c>
      <c r="B176" s="86" t="s">
        <v>165</v>
      </c>
      <c r="C176" s="87" t="s">
        <v>166</v>
      </c>
      <c r="D176" s="91"/>
      <c r="E176" s="91"/>
      <c r="F176" s="89"/>
      <c r="G176" s="74"/>
      <c r="H176" s="78"/>
      <c r="I176" s="93"/>
      <c r="J176" s="75"/>
      <c r="K176" s="92"/>
      <c r="L176" s="92"/>
      <c r="M176" s="92"/>
      <c r="N176" s="92"/>
      <c r="O176" s="92"/>
      <c r="P176" s="92"/>
      <c r="Q176" s="92"/>
      <c r="R176" s="92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20.100000000000001" hidden="1" customHeight="1" x14ac:dyDescent="0.45">
      <c r="A177" s="86" t="s">
        <v>336</v>
      </c>
      <c r="B177" s="86" t="s">
        <v>317</v>
      </c>
      <c r="C177" s="86" t="s">
        <v>316</v>
      </c>
      <c r="D177" s="91"/>
      <c r="E177" s="5"/>
      <c r="F177" s="89"/>
      <c r="G177" s="74"/>
      <c r="H177" s="78"/>
      <c r="I177" s="93"/>
      <c r="J177" s="75"/>
      <c r="K177" s="92"/>
      <c r="L177" s="92"/>
      <c r="M177" s="92"/>
      <c r="N177" s="92"/>
      <c r="O177" s="92"/>
      <c r="P177" s="92"/>
      <c r="Q177" s="92"/>
      <c r="R177" s="92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20.100000000000001" hidden="1" customHeight="1" x14ac:dyDescent="0.45">
      <c r="A178" s="86" t="s">
        <v>167</v>
      </c>
      <c r="B178" s="86" t="s">
        <v>168</v>
      </c>
      <c r="C178" s="87" t="s">
        <v>169</v>
      </c>
      <c r="D178" s="91"/>
      <c r="E178" s="91"/>
      <c r="F178" s="89"/>
      <c r="G178" s="74"/>
      <c r="H178" s="78"/>
      <c r="I178" s="93"/>
      <c r="J178" s="75"/>
      <c r="K178" s="92"/>
      <c r="L178" s="92"/>
      <c r="M178" s="92"/>
      <c r="N178" s="92"/>
      <c r="O178" s="92"/>
      <c r="P178" s="92"/>
      <c r="Q178" s="92"/>
      <c r="R178" s="92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20.100000000000001" hidden="1" customHeight="1" x14ac:dyDescent="0.45">
      <c r="A179" s="86" t="s">
        <v>170</v>
      </c>
      <c r="B179" s="86" t="s">
        <v>171</v>
      </c>
      <c r="C179" s="87" t="s">
        <v>172</v>
      </c>
      <c r="D179" s="91"/>
      <c r="E179" s="83"/>
      <c r="F179" s="89"/>
      <c r="G179" s="74"/>
      <c r="H179" s="78"/>
      <c r="I179" s="93"/>
      <c r="J179" s="75"/>
      <c r="K179" s="92"/>
      <c r="L179" s="92"/>
      <c r="M179" s="92"/>
      <c r="N179" s="92"/>
      <c r="O179" s="92"/>
      <c r="P179" s="92"/>
      <c r="Q179" s="92"/>
      <c r="R179" s="92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20.100000000000001" hidden="1" customHeight="1" x14ac:dyDescent="0.45">
      <c r="A180" s="86" t="s">
        <v>173</v>
      </c>
      <c r="B180" s="86" t="s">
        <v>174</v>
      </c>
      <c r="C180" s="87" t="s">
        <v>173</v>
      </c>
      <c r="D180" s="91"/>
      <c r="E180" s="91"/>
      <c r="F180" s="89"/>
      <c r="G180" s="74"/>
      <c r="H180" s="78"/>
      <c r="I180" s="93"/>
      <c r="J180" s="75"/>
      <c r="K180" s="92"/>
      <c r="L180" s="92"/>
      <c r="M180" s="92"/>
      <c r="N180" s="92"/>
      <c r="O180" s="92"/>
      <c r="P180" s="92"/>
      <c r="Q180" s="92"/>
      <c r="R180" s="92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20.100000000000001" hidden="1" customHeight="1" x14ac:dyDescent="0.45">
      <c r="A181" s="86" t="s">
        <v>325</v>
      </c>
      <c r="B181" s="86" t="s">
        <v>176</v>
      </c>
      <c r="C181" s="87" t="s">
        <v>175</v>
      </c>
      <c r="D181" s="83"/>
      <c r="E181" s="91"/>
      <c r="F181" s="89"/>
      <c r="G181" s="74"/>
      <c r="H181" s="78"/>
      <c r="I181" s="93"/>
      <c r="J181" s="75"/>
      <c r="K181" s="92"/>
      <c r="L181" s="92"/>
      <c r="M181" s="92"/>
      <c r="N181" s="92"/>
      <c r="O181" s="92"/>
      <c r="P181" s="92"/>
      <c r="Q181" s="92"/>
      <c r="R181" s="92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20.100000000000001" hidden="1" customHeight="1" x14ac:dyDescent="0.45">
      <c r="A182" s="86" t="s">
        <v>215</v>
      </c>
      <c r="B182" s="86" t="s">
        <v>177</v>
      </c>
      <c r="C182" s="87" t="s">
        <v>337</v>
      </c>
      <c r="D182" s="83"/>
      <c r="E182" s="91"/>
      <c r="F182" s="89"/>
      <c r="G182" s="74"/>
      <c r="H182" s="78"/>
      <c r="I182" s="93"/>
      <c r="J182" s="75"/>
      <c r="K182" s="92"/>
      <c r="L182" s="92"/>
      <c r="M182" s="92"/>
      <c r="N182" s="92"/>
      <c r="O182" s="92"/>
      <c r="P182" s="92"/>
      <c r="Q182" s="92"/>
      <c r="R182" s="92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20.100000000000001" hidden="1" customHeight="1" x14ac:dyDescent="0.45">
      <c r="A183" s="86" t="s">
        <v>178</v>
      </c>
      <c r="B183" s="86" t="s">
        <v>179</v>
      </c>
      <c r="C183" s="87" t="s">
        <v>178</v>
      </c>
      <c r="D183" s="83"/>
      <c r="E183" s="92"/>
      <c r="F183" s="89"/>
      <c r="G183" s="74"/>
      <c r="H183" s="78"/>
      <c r="I183" s="93"/>
      <c r="J183" s="75"/>
      <c r="K183" s="92"/>
      <c r="L183" s="92"/>
      <c r="M183" s="92"/>
      <c r="N183" s="92"/>
      <c r="O183" s="92"/>
      <c r="P183" s="92"/>
      <c r="Q183" s="92"/>
      <c r="R183" s="92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20.100000000000001" hidden="1" customHeight="1" x14ac:dyDescent="0.45">
      <c r="A184" s="86" t="s">
        <v>180</v>
      </c>
      <c r="B184" s="86" t="s">
        <v>181</v>
      </c>
      <c r="C184" s="87" t="s">
        <v>180</v>
      </c>
      <c r="D184" s="91"/>
      <c r="E184" s="91"/>
      <c r="F184" s="89"/>
      <c r="G184" s="74"/>
      <c r="H184" s="78"/>
      <c r="I184" s="93"/>
      <c r="J184" s="75"/>
      <c r="K184" s="92"/>
      <c r="L184" s="92"/>
      <c r="M184" s="92"/>
      <c r="N184" s="92"/>
      <c r="O184" s="92"/>
      <c r="P184" s="92"/>
      <c r="Q184" s="92"/>
      <c r="R184" s="92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20.100000000000001" hidden="1" customHeight="1" x14ac:dyDescent="0.45">
      <c r="A185" s="86" t="s">
        <v>182</v>
      </c>
      <c r="B185" s="86" t="s">
        <v>183</v>
      </c>
      <c r="C185" s="87" t="s">
        <v>182</v>
      </c>
      <c r="D185" s="91"/>
      <c r="E185" s="83"/>
      <c r="F185" s="89"/>
      <c r="G185" s="74"/>
      <c r="H185" s="78"/>
      <c r="I185" s="93"/>
      <c r="J185" s="75"/>
      <c r="K185" s="92"/>
      <c r="L185" s="92"/>
      <c r="M185" s="92"/>
      <c r="N185" s="92"/>
      <c r="O185" s="92"/>
      <c r="P185" s="92"/>
      <c r="Q185" s="92"/>
      <c r="R185" s="92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20.100000000000001" hidden="1" customHeight="1" x14ac:dyDescent="0.45">
      <c r="A186" s="86" t="s">
        <v>184</v>
      </c>
      <c r="B186" s="86" t="s">
        <v>185</v>
      </c>
      <c r="C186" s="87" t="s">
        <v>186</v>
      </c>
      <c r="D186" s="91"/>
      <c r="E186" s="83"/>
      <c r="F186" s="89"/>
      <c r="G186" s="74"/>
      <c r="H186" s="78"/>
      <c r="I186" s="93"/>
      <c r="J186" s="75"/>
      <c r="K186" s="92"/>
      <c r="L186" s="92"/>
      <c r="M186" s="92"/>
      <c r="N186" s="92"/>
      <c r="O186" s="92"/>
      <c r="P186" s="92"/>
      <c r="Q186" s="92"/>
      <c r="R186" s="92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20.100000000000001" hidden="1" customHeight="1" x14ac:dyDescent="0.45">
      <c r="A187" s="86" t="s">
        <v>359</v>
      </c>
      <c r="B187" s="86" t="s">
        <v>360</v>
      </c>
      <c r="C187" s="87" t="s">
        <v>361</v>
      </c>
      <c r="D187" s="91"/>
      <c r="E187" s="83"/>
      <c r="F187" s="89"/>
      <c r="G187" s="74"/>
      <c r="H187" s="78"/>
      <c r="I187" s="93"/>
      <c r="J187" s="75"/>
      <c r="K187" s="92"/>
      <c r="L187" s="92"/>
      <c r="M187" s="92"/>
      <c r="N187" s="92"/>
      <c r="O187" s="92"/>
      <c r="P187" s="92"/>
      <c r="Q187" s="92"/>
      <c r="R187" s="92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20.100000000000001" hidden="1" customHeight="1" x14ac:dyDescent="0.45">
      <c r="A188" s="86" t="s">
        <v>187</v>
      </c>
      <c r="B188" s="86" t="s">
        <v>132</v>
      </c>
      <c r="C188" s="87" t="s">
        <v>188</v>
      </c>
      <c r="D188" s="83"/>
      <c r="E188" s="83"/>
      <c r="F188" s="89"/>
      <c r="G188" s="74"/>
      <c r="H188" s="78"/>
      <c r="I188" s="93"/>
      <c r="J188" s="75"/>
      <c r="K188" s="92"/>
      <c r="L188" s="92"/>
      <c r="M188" s="92"/>
      <c r="N188" s="92"/>
      <c r="O188" s="92"/>
      <c r="P188" s="92"/>
      <c r="Q188" s="92"/>
      <c r="R188" s="92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20.100000000000001" hidden="1" customHeight="1" x14ac:dyDescent="0.45">
      <c r="A189" s="87" t="s">
        <v>189</v>
      </c>
      <c r="B189" s="35"/>
      <c r="C189" s="87" t="s">
        <v>189</v>
      </c>
      <c r="D189" s="91"/>
      <c r="E189" s="91"/>
      <c r="F189" s="89"/>
      <c r="G189" s="74"/>
      <c r="H189" s="78"/>
      <c r="I189" s="93"/>
      <c r="J189" s="75"/>
      <c r="K189" s="92"/>
      <c r="L189" s="92"/>
      <c r="M189" s="92"/>
      <c r="N189" s="92"/>
      <c r="O189" s="92"/>
      <c r="P189" s="92"/>
      <c r="Q189" s="92"/>
      <c r="R189" s="92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20.100000000000001" hidden="1" customHeight="1" x14ac:dyDescent="0.45">
      <c r="A190" s="110"/>
      <c r="B190" s="110"/>
      <c r="C190" s="75"/>
      <c r="D190" s="91"/>
      <c r="E190" s="92"/>
      <c r="F190" s="89"/>
      <c r="G190" s="74"/>
      <c r="H190" s="78"/>
      <c r="I190" s="93"/>
      <c r="J190" s="75"/>
      <c r="K190" s="92"/>
      <c r="L190" s="92"/>
      <c r="M190" s="92"/>
      <c r="N190" s="92"/>
      <c r="O190" s="92"/>
      <c r="P190" s="92"/>
      <c r="Q190" s="92"/>
      <c r="R190" s="92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9.5" hidden="1" customHeight="1" x14ac:dyDescent="0.45">
      <c r="A191" s="110"/>
      <c r="B191" s="110"/>
      <c r="C191" s="75"/>
      <c r="D191" s="91"/>
      <c r="E191" s="91"/>
      <c r="F191" s="89"/>
      <c r="G191" s="94"/>
      <c r="H191" s="94"/>
      <c r="I191" s="94"/>
      <c r="J191" s="94"/>
      <c r="K191" s="94"/>
      <c r="L191" s="94"/>
      <c r="M191" s="94"/>
      <c r="N191" s="94"/>
      <c r="O191" s="94"/>
      <c r="P191" s="92"/>
      <c r="Q191" s="92"/>
      <c r="R191" s="92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20.100000000000001" hidden="1" customHeight="1" x14ac:dyDescent="0.45">
      <c r="A192" s="110"/>
      <c r="B192" s="110"/>
      <c r="C192" s="75"/>
      <c r="D192" s="5"/>
      <c r="E192" s="5"/>
      <c r="F192" s="83"/>
      <c r="G192" s="74"/>
      <c r="H192" s="78"/>
      <c r="I192" s="93"/>
      <c r="J192" s="75"/>
      <c r="K192" s="92"/>
      <c r="L192" s="92"/>
      <c r="M192" s="92"/>
      <c r="N192" s="92"/>
      <c r="O192" s="92"/>
      <c r="P192" s="92"/>
      <c r="Q192" s="92"/>
      <c r="R192" s="92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20.100000000000001" hidden="1" customHeight="1" x14ac:dyDescent="0.45">
      <c r="A193" s="75"/>
      <c r="B193" s="33"/>
      <c r="C193" s="75"/>
      <c r="D193" s="5"/>
      <c r="E193" s="5"/>
      <c r="F193" s="83"/>
      <c r="G193" s="74"/>
      <c r="H193" s="78"/>
      <c r="I193" s="93"/>
      <c r="J193" s="75"/>
      <c r="K193" s="92"/>
      <c r="L193" s="92"/>
      <c r="M193" s="92"/>
      <c r="N193" s="92"/>
      <c r="O193" s="92"/>
      <c r="P193" s="92"/>
      <c r="Q193" s="92"/>
      <c r="R193" s="92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20.100000000000001" hidden="1" customHeight="1" x14ac:dyDescent="0.45">
      <c r="A194" s="89"/>
      <c r="B194" s="5"/>
      <c r="C194" s="75"/>
      <c r="D194" s="5"/>
      <c r="E194" s="5"/>
      <c r="F194" s="83"/>
      <c r="G194" s="74"/>
      <c r="H194" s="78"/>
      <c r="I194" s="93"/>
      <c r="J194" s="75"/>
      <c r="K194" s="92"/>
      <c r="L194" s="92"/>
      <c r="M194" s="92"/>
      <c r="N194" s="92"/>
      <c r="O194" s="92"/>
      <c r="P194" s="92"/>
      <c r="Q194" s="92"/>
      <c r="R194" s="92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20.100000000000001" hidden="1" customHeight="1" x14ac:dyDescent="0.45">
      <c r="A195" s="36">
        <v>6</v>
      </c>
      <c r="B195" s="33"/>
      <c r="C195" s="54"/>
      <c r="D195" s="33"/>
      <c r="E195" s="33"/>
      <c r="F195" s="63"/>
      <c r="G195" s="61"/>
      <c r="H195" s="62"/>
      <c r="I195" s="55"/>
      <c r="J195" s="54"/>
      <c r="K195" s="56"/>
      <c r="L195" s="56"/>
      <c r="M195" s="92"/>
      <c r="N195" s="92"/>
      <c r="O195" s="92"/>
      <c r="P195" s="92"/>
      <c r="Q195" s="92"/>
      <c r="R195" s="92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20.100000000000001" hidden="1" customHeight="1" x14ac:dyDescent="0.45">
      <c r="A196" s="36" t="s">
        <v>103</v>
      </c>
      <c r="B196" s="36" t="s">
        <v>102</v>
      </c>
      <c r="C196" s="36" t="s">
        <v>101</v>
      </c>
      <c r="D196" s="36" t="s">
        <v>100</v>
      </c>
      <c r="E196" s="36" t="s">
        <v>99</v>
      </c>
      <c r="F196" s="36" t="s">
        <v>98</v>
      </c>
      <c r="G196" s="36" t="s">
        <v>104</v>
      </c>
      <c r="H196" s="33"/>
      <c r="I196" s="33"/>
      <c r="J196" s="33"/>
      <c r="K196" s="33"/>
      <c r="L196" s="33"/>
      <c r="M196" s="67"/>
      <c r="N196" s="67"/>
      <c r="O196" s="67"/>
      <c r="P196" s="67"/>
      <c r="Q196" s="67"/>
      <c r="R196" s="67"/>
      <c r="S196" s="67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20.100000000000001" hidden="1" customHeight="1" x14ac:dyDescent="0.45">
      <c r="A197" s="37" t="s">
        <v>189</v>
      </c>
      <c r="B197" s="37" t="s">
        <v>189</v>
      </c>
      <c r="C197" s="37" t="s">
        <v>189</v>
      </c>
      <c r="D197" s="37" t="s">
        <v>189</v>
      </c>
      <c r="E197" s="37" t="s">
        <v>189</v>
      </c>
      <c r="F197" s="37" t="s">
        <v>330</v>
      </c>
      <c r="G197" s="37"/>
      <c r="H197" s="5"/>
      <c r="K197" s="5"/>
      <c r="M197" s="67"/>
      <c r="N197" s="67"/>
      <c r="O197" s="67"/>
      <c r="P197" s="67"/>
      <c r="Q197" s="67"/>
      <c r="R197" s="67"/>
      <c r="S197" s="67"/>
      <c r="T197" s="1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20.100000000000001" hidden="1" customHeight="1" x14ac:dyDescent="0.45">
      <c r="A198" s="37" t="s">
        <v>366</v>
      </c>
      <c r="B198" s="37" t="s">
        <v>189</v>
      </c>
      <c r="C198" s="37" t="s">
        <v>324</v>
      </c>
      <c r="D198" s="37" t="s">
        <v>324</v>
      </c>
      <c r="E198" s="37" t="s">
        <v>133</v>
      </c>
      <c r="F198" s="37" t="s">
        <v>327</v>
      </c>
      <c r="G198" s="37"/>
      <c r="H198" s="5"/>
      <c r="K198" s="5"/>
      <c r="M198" s="67"/>
      <c r="N198" s="67"/>
      <c r="O198" s="67"/>
      <c r="P198" s="67"/>
      <c r="Q198" s="67"/>
      <c r="R198" s="67"/>
      <c r="S198" s="67"/>
      <c r="T198" s="1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20.100000000000001" hidden="1" customHeight="1" x14ac:dyDescent="0.45">
      <c r="A199" s="37" t="s">
        <v>326</v>
      </c>
      <c r="B199" s="37" t="s">
        <v>324</v>
      </c>
      <c r="C199" s="37" t="s">
        <v>172</v>
      </c>
      <c r="D199" s="37" t="s">
        <v>141</v>
      </c>
      <c r="E199" s="37" t="s">
        <v>379</v>
      </c>
      <c r="F199" s="37" t="s">
        <v>341</v>
      </c>
      <c r="G199" s="37"/>
      <c r="H199" s="5"/>
      <c r="K199" s="5"/>
      <c r="M199" s="67"/>
      <c r="N199" s="67"/>
      <c r="O199" s="67"/>
      <c r="P199" s="67"/>
      <c r="Q199" s="67"/>
      <c r="R199" s="67"/>
      <c r="S199" s="67"/>
      <c r="T199" s="1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20.100000000000001" hidden="1" customHeight="1" x14ac:dyDescent="0.45">
      <c r="A200" s="37" t="s">
        <v>367</v>
      </c>
      <c r="B200" s="37" t="s">
        <v>319</v>
      </c>
      <c r="C200" s="37" t="s">
        <v>329</v>
      </c>
      <c r="D200" s="37" t="s">
        <v>328</v>
      </c>
      <c r="E200" s="37" t="s">
        <v>320</v>
      </c>
      <c r="F200" s="37" t="s">
        <v>310</v>
      </c>
      <c r="G200" s="37"/>
      <c r="H200" s="5"/>
      <c r="K200" s="5"/>
      <c r="M200" s="67"/>
      <c r="N200" s="67"/>
      <c r="O200" s="67"/>
      <c r="P200" s="67"/>
      <c r="Q200" s="67"/>
      <c r="R200" s="67"/>
      <c r="S200" s="67"/>
      <c r="T200" s="1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20.100000000000001" hidden="1" customHeight="1" x14ac:dyDescent="0.45">
      <c r="A201" s="37" t="s">
        <v>362</v>
      </c>
      <c r="B201" s="37" t="s">
        <v>325</v>
      </c>
      <c r="C201" s="37" t="s">
        <v>322</v>
      </c>
      <c r="D201" s="37" t="s">
        <v>376</v>
      </c>
      <c r="E201" s="37" t="s">
        <v>406</v>
      </c>
      <c r="F201" s="37" t="s">
        <v>312</v>
      </c>
      <c r="G201" s="37"/>
      <c r="H201" s="5"/>
      <c r="K201" s="5"/>
      <c r="M201" s="67"/>
      <c r="N201" s="67"/>
      <c r="O201" s="67"/>
      <c r="P201" s="67"/>
      <c r="Q201" s="67"/>
      <c r="R201" s="67"/>
      <c r="S201" s="67"/>
      <c r="T201" s="1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20.100000000000001" hidden="1" customHeight="1" x14ac:dyDescent="0.45">
      <c r="A202" s="37" t="s">
        <v>359</v>
      </c>
      <c r="B202" s="37" t="s">
        <v>323</v>
      </c>
      <c r="C202" s="37" t="s">
        <v>372</v>
      </c>
      <c r="D202" s="37" t="s">
        <v>409</v>
      </c>
      <c r="E202" s="37" t="s">
        <v>382</v>
      </c>
      <c r="F202" s="37" t="s">
        <v>336</v>
      </c>
      <c r="G202" s="37"/>
      <c r="H202" s="5"/>
      <c r="K202" s="5"/>
      <c r="M202" s="67"/>
      <c r="N202" s="67"/>
      <c r="O202" s="67"/>
      <c r="P202" s="67"/>
      <c r="Q202" s="67"/>
      <c r="R202" s="67"/>
      <c r="S202" s="67"/>
      <c r="T202" s="1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20.100000000000001" hidden="1" customHeight="1" x14ac:dyDescent="0.45">
      <c r="A203" s="37" t="s">
        <v>365</v>
      </c>
      <c r="B203" s="37" t="s">
        <v>370</v>
      </c>
      <c r="C203" s="37" t="s">
        <v>375</v>
      </c>
      <c r="D203" s="37" t="s">
        <v>318</v>
      </c>
      <c r="E203" s="37" t="s">
        <v>386</v>
      </c>
      <c r="F203" s="37" t="s">
        <v>314</v>
      </c>
      <c r="G203" s="37"/>
      <c r="H203" s="5"/>
      <c r="K203" s="5"/>
      <c r="M203" s="67"/>
      <c r="N203" s="67"/>
      <c r="O203" s="67"/>
      <c r="P203" s="67"/>
      <c r="Q203" s="67"/>
      <c r="R203" s="67"/>
      <c r="S203" s="67"/>
      <c r="T203" s="1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20.100000000000001" hidden="1" customHeight="1" x14ac:dyDescent="0.45">
      <c r="A204" s="38" t="s">
        <v>109</v>
      </c>
      <c r="B204" s="38" t="s">
        <v>109</v>
      </c>
      <c r="C204" s="38" t="s">
        <v>109</v>
      </c>
      <c r="D204" s="38" t="s">
        <v>109</v>
      </c>
      <c r="E204" s="38" t="s">
        <v>109</v>
      </c>
      <c r="F204" s="38" t="s">
        <v>109</v>
      </c>
      <c r="G204" s="95" t="s">
        <v>109</v>
      </c>
      <c r="H204" s="5"/>
      <c r="K204" s="5"/>
      <c r="M204" s="67"/>
      <c r="N204" s="67"/>
      <c r="O204" s="67"/>
      <c r="P204" s="67"/>
      <c r="Q204" s="67"/>
      <c r="R204" s="67"/>
      <c r="S204" s="67"/>
      <c r="T204" s="1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20.100000000000001" hidden="1" customHeight="1" x14ac:dyDescent="0.45">
      <c r="A205" s="37" t="s">
        <v>366</v>
      </c>
      <c r="B205" s="37" t="s">
        <v>324</v>
      </c>
      <c r="C205" s="37" t="s">
        <v>324</v>
      </c>
      <c r="D205" s="37" t="s">
        <v>324</v>
      </c>
      <c r="E205" s="37" t="s">
        <v>133</v>
      </c>
      <c r="F205" s="37" t="s">
        <v>330</v>
      </c>
      <c r="G205" s="37"/>
      <c r="H205" s="112"/>
      <c r="K205" s="112"/>
      <c r="M205" s="67"/>
      <c r="N205" s="67"/>
      <c r="O205" s="67"/>
      <c r="P205" s="67"/>
      <c r="Q205" s="67"/>
      <c r="R205" s="67"/>
      <c r="S205" s="67"/>
      <c r="T205" s="1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20.100000000000001" hidden="1" customHeight="1" x14ac:dyDescent="0.45">
      <c r="A206" s="37" t="s">
        <v>326</v>
      </c>
      <c r="B206" s="37" t="s">
        <v>319</v>
      </c>
      <c r="C206" s="37" t="s">
        <v>172</v>
      </c>
      <c r="D206" s="37" t="s">
        <v>141</v>
      </c>
      <c r="E206" s="37" t="s">
        <v>379</v>
      </c>
      <c r="F206" s="37" t="s">
        <v>327</v>
      </c>
      <c r="G206" s="37"/>
      <c r="H206" s="5"/>
      <c r="K206" s="5"/>
      <c r="M206" s="67"/>
      <c r="N206" s="67"/>
      <c r="O206" s="67"/>
      <c r="P206" s="67"/>
      <c r="Q206" s="67"/>
      <c r="R206" s="67"/>
      <c r="S206" s="67"/>
      <c r="T206" s="1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20.100000000000001" hidden="1" customHeight="1" x14ac:dyDescent="0.45">
      <c r="A207" s="37" t="s">
        <v>367</v>
      </c>
      <c r="B207" s="37" t="s">
        <v>325</v>
      </c>
      <c r="C207" s="37" t="s">
        <v>329</v>
      </c>
      <c r="D207" s="37" t="s">
        <v>328</v>
      </c>
      <c r="E207" s="37" t="s">
        <v>320</v>
      </c>
      <c r="F207" s="37" t="s">
        <v>341</v>
      </c>
      <c r="G207" s="37"/>
      <c r="H207" s="67"/>
      <c r="I207" s="111"/>
      <c r="J207" s="111"/>
      <c r="K207" s="67"/>
      <c r="L207" s="111"/>
      <c r="M207" s="67"/>
      <c r="N207" s="67"/>
      <c r="O207" s="67"/>
      <c r="P207" s="67"/>
      <c r="Q207" s="67"/>
      <c r="R207" s="67"/>
      <c r="S207" s="67"/>
      <c r="T207" s="1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20.100000000000001" hidden="1" customHeight="1" x14ac:dyDescent="0.45">
      <c r="A208" s="37" t="s">
        <v>362</v>
      </c>
      <c r="B208" s="37" t="s">
        <v>323</v>
      </c>
      <c r="C208" s="37" t="s">
        <v>322</v>
      </c>
      <c r="D208" s="37" t="s">
        <v>376</v>
      </c>
      <c r="E208" s="37" t="s">
        <v>406</v>
      </c>
      <c r="F208" s="37" t="s">
        <v>310</v>
      </c>
      <c r="G208" s="37"/>
      <c r="H208" s="67"/>
      <c r="K208" s="67"/>
      <c r="M208" s="67"/>
      <c r="N208" s="67"/>
      <c r="O208" s="67"/>
      <c r="P208" s="67"/>
      <c r="Q208" s="67"/>
      <c r="R208" s="67"/>
      <c r="S208" s="67"/>
      <c r="T208" s="1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20.100000000000001" hidden="1" customHeight="1" x14ac:dyDescent="0.45">
      <c r="A209" s="37" t="s">
        <v>359</v>
      </c>
      <c r="B209" s="37" t="s">
        <v>370</v>
      </c>
      <c r="C209" s="37" t="s">
        <v>372</v>
      </c>
      <c r="D209" s="37" t="s">
        <v>409</v>
      </c>
      <c r="E209" s="37" t="s">
        <v>382</v>
      </c>
      <c r="F209" s="37" t="s">
        <v>312</v>
      </c>
      <c r="G209" s="37"/>
      <c r="H209" s="67"/>
      <c r="K209" s="67"/>
      <c r="M209" s="67"/>
      <c r="N209" s="67"/>
      <c r="O209" s="67"/>
      <c r="P209" s="67"/>
      <c r="Q209" s="67"/>
      <c r="R209" s="67"/>
      <c r="S209" s="67"/>
      <c r="T209" s="1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20.100000000000001" hidden="1" customHeight="1" x14ac:dyDescent="0.45">
      <c r="A210" s="37" t="s">
        <v>365</v>
      </c>
      <c r="B210" s="37" t="s">
        <v>189</v>
      </c>
      <c r="C210" s="37" t="s">
        <v>375</v>
      </c>
      <c r="D210" s="37" t="s">
        <v>318</v>
      </c>
      <c r="E210" s="37" t="s">
        <v>386</v>
      </c>
      <c r="F210" s="37" t="s">
        <v>336</v>
      </c>
      <c r="G210" s="37"/>
      <c r="H210" s="67"/>
      <c r="K210" s="67"/>
      <c r="M210" s="67"/>
      <c r="N210" s="67"/>
      <c r="O210" s="67"/>
      <c r="P210" s="67"/>
      <c r="Q210" s="67"/>
      <c r="R210" s="67"/>
      <c r="S210" s="67"/>
      <c r="T210" s="1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20.100000000000001" hidden="1" customHeight="1" x14ac:dyDescent="0.45">
      <c r="A211" s="37" t="s">
        <v>189</v>
      </c>
      <c r="B211" s="37" t="s">
        <v>189</v>
      </c>
      <c r="C211" s="37" t="s">
        <v>189</v>
      </c>
      <c r="D211" s="37" t="s">
        <v>189</v>
      </c>
      <c r="E211" s="37" t="s">
        <v>189</v>
      </c>
      <c r="F211" s="129" t="s">
        <v>411</v>
      </c>
      <c r="G211" s="37"/>
      <c r="H211" s="67"/>
      <c r="K211" s="67"/>
      <c r="M211" s="67"/>
      <c r="N211" s="67"/>
      <c r="O211" s="67"/>
      <c r="P211" s="67"/>
      <c r="Q211" s="67"/>
      <c r="R211" s="67"/>
      <c r="S211" s="67"/>
      <c r="T211" s="1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20.100000000000001" hidden="1" customHeight="1" x14ac:dyDescent="0.45">
      <c r="A212" s="57"/>
      <c r="B212" s="57"/>
      <c r="C212" s="57"/>
      <c r="D212" s="57"/>
      <c r="E212" s="57"/>
      <c r="F212" s="57"/>
      <c r="G212" s="57"/>
      <c r="H212" s="57"/>
      <c r="K212" s="67"/>
      <c r="M212" s="67"/>
      <c r="N212" s="67"/>
      <c r="O212" s="67"/>
      <c r="P212" s="67"/>
      <c r="Q212" s="67"/>
      <c r="R212" s="67"/>
      <c r="S212" s="67"/>
      <c r="T212" s="1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20.100000000000001" hidden="1" customHeight="1" x14ac:dyDescent="0.45">
      <c r="A213" s="57"/>
      <c r="B213" s="57"/>
      <c r="C213" s="57"/>
      <c r="D213" s="57"/>
      <c r="E213" s="57"/>
      <c r="F213" s="57"/>
      <c r="G213" s="57"/>
      <c r="H213" s="57"/>
      <c r="K213" s="67"/>
      <c r="M213" s="67"/>
      <c r="N213" s="67"/>
      <c r="O213" s="67"/>
      <c r="P213" s="67"/>
      <c r="Q213" s="67"/>
      <c r="R213" s="67"/>
      <c r="S213" s="67"/>
      <c r="T213" s="1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20.100000000000001" hidden="1" customHeight="1" x14ac:dyDescent="0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20.100000000000001" hidden="1" customHeight="1" x14ac:dyDescent="0.45">
      <c r="A215" s="32">
        <v>65</v>
      </c>
      <c r="B215" s="5"/>
      <c r="C215" s="96"/>
      <c r="D215" s="5"/>
      <c r="E215" s="5"/>
      <c r="F215" s="83"/>
      <c r="G215" s="74"/>
      <c r="H215" s="78"/>
      <c r="I215" s="93"/>
      <c r="J215" s="75"/>
      <c r="K215" s="92"/>
      <c r="M215" s="92"/>
      <c r="N215" s="92"/>
      <c r="O215" s="92"/>
      <c r="P215" s="92"/>
      <c r="Q215" s="92"/>
      <c r="R215" s="92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20.100000000000001" hidden="1" customHeight="1" x14ac:dyDescent="0.45">
      <c r="A216" s="66" t="s">
        <v>18</v>
      </c>
      <c r="B216" s="36" t="s">
        <v>190</v>
      </c>
      <c r="C216" s="96"/>
      <c r="D216" s="5"/>
      <c r="E216" s="5"/>
      <c r="F216" s="83"/>
      <c r="G216" s="74"/>
      <c r="H216" s="78"/>
      <c r="I216" s="93"/>
      <c r="J216" s="75"/>
      <c r="K216" s="92"/>
      <c r="M216" s="92"/>
      <c r="N216" s="92"/>
      <c r="O216" s="92"/>
      <c r="P216" s="92"/>
      <c r="Q216" s="92"/>
      <c r="R216" s="92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20.100000000000001" hidden="1" customHeight="1" x14ac:dyDescent="0.45">
      <c r="A217" s="97">
        <v>2010</v>
      </c>
      <c r="B217" s="5"/>
      <c r="C217" s="96"/>
      <c r="D217" s="5"/>
      <c r="E217" s="5"/>
      <c r="F217" s="83"/>
      <c r="G217" s="74"/>
      <c r="H217" s="78"/>
      <c r="I217" s="93"/>
      <c r="J217" s="75"/>
      <c r="K217" s="92"/>
      <c r="M217" s="92"/>
      <c r="N217" s="92"/>
      <c r="O217" s="92"/>
      <c r="P217" s="92"/>
      <c r="Q217" s="92"/>
      <c r="R217" s="92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20.100000000000001" hidden="1" customHeight="1" x14ac:dyDescent="0.45">
      <c r="A218" s="97">
        <f>+A217-1</f>
        <v>2009</v>
      </c>
      <c r="B218" s="5"/>
      <c r="C218" s="96"/>
      <c r="D218" s="5"/>
      <c r="E218" s="5"/>
      <c r="F218" s="5"/>
      <c r="G218" s="74"/>
      <c r="H218" s="78"/>
      <c r="I218" s="93"/>
      <c r="J218" s="75"/>
      <c r="K218" s="92"/>
      <c r="L218" s="33"/>
      <c r="M218" s="92"/>
      <c r="N218" s="92"/>
      <c r="O218" s="92"/>
      <c r="P218" s="92"/>
      <c r="Q218" s="92"/>
      <c r="R218" s="92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20.100000000000001" hidden="1" customHeight="1" x14ac:dyDescent="0.45">
      <c r="A219" s="97">
        <f t="shared" ref="A219:A281" si="0">+A218-1</f>
        <v>2008</v>
      </c>
      <c r="B219" s="5"/>
      <c r="C219" s="96"/>
      <c r="D219" s="5"/>
      <c r="E219" s="5"/>
      <c r="F219" s="5"/>
      <c r="G219" s="74"/>
      <c r="H219" s="5"/>
      <c r="I219" s="93"/>
      <c r="J219" s="75"/>
      <c r="K219" s="92"/>
      <c r="L219" s="5"/>
      <c r="M219" s="92"/>
      <c r="N219" s="92"/>
      <c r="O219" s="92"/>
      <c r="P219" s="92"/>
      <c r="Q219" s="92"/>
      <c r="R219" s="92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20.100000000000001" hidden="1" customHeight="1" x14ac:dyDescent="0.45">
      <c r="A220" s="97">
        <f t="shared" si="0"/>
        <v>2007</v>
      </c>
      <c r="B220" s="5"/>
      <c r="C220" s="96"/>
      <c r="D220" s="5"/>
      <c r="E220" s="5"/>
      <c r="F220" s="5"/>
      <c r="G220" s="74"/>
      <c r="H220" s="5"/>
      <c r="I220" s="93"/>
      <c r="J220" s="75"/>
      <c r="K220" s="92"/>
      <c r="L220" s="92"/>
      <c r="M220" s="92"/>
      <c r="N220" s="92"/>
      <c r="O220" s="92"/>
      <c r="P220" s="92"/>
      <c r="Q220" s="92"/>
      <c r="R220" s="92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20.100000000000001" hidden="1" customHeight="1" x14ac:dyDescent="0.45">
      <c r="A221" s="97">
        <f t="shared" si="0"/>
        <v>2006</v>
      </c>
      <c r="B221" s="5"/>
      <c r="C221" s="96"/>
      <c r="D221" s="5"/>
      <c r="E221" s="5"/>
      <c r="F221" s="5"/>
      <c r="G221" s="74"/>
      <c r="H221" s="5"/>
      <c r="I221" s="93"/>
      <c r="J221" s="75"/>
      <c r="K221" s="92"/>
      <c r="L221" s="92"/>
      <c r="M221" s="92"/>
      <c r="N221" s="92"/>
      <c r="O221" s="92"/>
      <c r="P221" s="92"/>
      <c r="Q221" s="92"/>
      <c r="R221" s="92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20.100000000000001" hidden="1" customHeight="1" x14ac:dyDescent="0.45">
      <c r="A222" s="97">
        <f t="shared" si="0"/>
        <v>2005</v>
      </c>
      <c r="B222" s="5"/>
      <c r="C222" s="96"/>
      <c r="D222" s="5"/>
      <c r="E222" s="5"/>
      <c r="F222" s="5"/>
      <c r="G222" s="74"/>
      <c r="H222" s="5"/>
      <c r="I222" s="93"/>
      <c r="J222" s="75"/>
      <c r="K222" s="92"/>
      <c r="L222" s="92"/>
      <c r="M222" s="92"/>
      <c r="N222" s="92"/>
      <c r="O222" s="92"/>
      <c r="P222" s="92"/>
      <c r="Q222" s="92"/>
      <c r="R222" s="92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20.100000000000001" hidden="1" customHeight="1" x14ac:dyDescent="0.45">
      <c r="A223" s="97">
        <f t="shared" si="0"/>
        <v>2004</v>
      </c>
      <c r="B223" s="5"/>
      <c r="C223" s="96"/>
      <c r="D223" s="5"/>
      <c r="E223" s="5"/>
      <c r="F223" s="5"/>
      <c r="G223" s="74"/>
      <c r="H223" s="5"/>
      <c r="I223" s="93"/>
      <c r="J223" s="75"/>
      <c r="K223" s="92"/>
      <c r="L223" s="92"/>
      <c r="M223" s="92"/>
      <c r="N223" s="92"/>
      <c r="O223" s="92"/>
      <c r="P223" s="92"/>
      <c r="Q223" s="92"/>
      <c r="R223" s="92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20.100000000000001" hidden="1" customHeight="1" x14ac:dyDescent="0.45">
      <c r="A224" s="97">
        <f t="shared" si="0"/>
        <v>2003</v>
      </c>
      <c r="B224" s="5"/>
      <c r="C224" s="96"/>
      <c r="D224" s="5"/>
      <c r="E224" s="5"/>
      <c r="F224" s="5"/>
      <c r="G224" s="74"/>
      <c r="H224" s="5"/>
      <c r="I224" s="93"/>
      <c r="J224" s="75"/>
      <c r="K224" s="92"/>
      <c r="L224" s="92"/>
      <c r="M224" s="92"/>
      <c r="N224" s="92"/>
      <c r="O224" s="92"/>
      <c r="P224" s="92"/>
      <c r="Q224" s="92"/>
      <c r="R224" s="92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20.100000000000001" hidden="1" customHeight="1" x14ac:dyDescent="0.45">
      <c r="A225" s="97">
        <f t="shared" si="0"/>
        <v>2002</v>
      </c>
      <c r="B225" s="5"/>
      <c r="C225" s="96"/>
      <c r="D225" s="5"/>
      <c r="E225" s="5"/>
      <c r="F225" s="5"/>
      <c r="G225" s="74"/>
      <c r="H225" s="78"/>
      <c r="I225" s="93"/>
      <c r="J225" s="75"/>
      <c r="K225" s="92"/>
      <c r="L225" s="92"/>
      <c r="M225" s="92"/>
      <c r="N225" s="92"/>
      <c r="O225" s="92"/>
      <c r="P225" s="92"/>
      <c r="Q225" s="92"/>
      <c r="R225" s="92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20.100000000000001" hidden="1" customHeight="1" x14ac:dyDescent="0.45">
      <c r="A226" s="97">
        <f t="shared" si="0"/>
        <v>2001</v>
      </c>
      <c r="B226" s="5"/>
      <c r="C226" s="96"/>
      <c r="D226" s="5"/>
      <c r="E226" s="5"/>
      <c r="F226" s="5"/>
      <c r="G226" s="74"/>
      <c r="H226" s="78"/>
      <c r="I226" s="93"/>
      <c r="J226" s="75"/>
      <c r="K226" s="92"/>
      <c r="L226" s="92"/>
      <c r="M226" s="92"/>
      <c r="N226" s="92"/>
      <c r="O226" s="92"/>
      <c r="P226" s="92"/>
      <c r="Q226" s="92"/>
      <c r="R226" s="92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20.100000000000001" hidden="1" customHeight="1" x14ac:dyDescent="0.45">
      <c r="A227" s="97">
        <f t="shared" si="0"/>
        <v>2000</v>
      </c>
      <c r="B227" s="5"/>
      <c r="C227" s="96"/>
      <c r="D227" s="5"/>
      <c r="E227" s="5"/>
      <c r="F227" s="5"/>
      <c r="G227" s="74"/>
      <c r="H227" s="78"/>
      <c r="I227" s="93"/>
      <c r="J227" s="75"/>
      <c r="K227" s="92"/>
      <c r="L227" s="92"/>
      <c r="M227" s="92"/>
      <c r="N227" s="92"/>
      <c r="O227" s="92"/>
      <c r="P227" s="92"/>
      <c r="Q227" s="92"/>
      <c r="R227" s="92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20.100000000000001" hidden="1" customHeight="1" x14ac:dyDescent="0.45">
      <c r="A228" s="97">
        <f t="shared" si="0"/>
        <v>1999</v>
      </c>
      <c r="B228" s="5"/>
      <c r="C228" s="96"/>
      <c r="D228" s="5"/>
      <c r="E228" s="5"/>
      <c r="F228" s="5"/>
      <c r="G228" s="74"/>
      <c r="H228" s="78"/>
      <c r="I228" s="93"/>
      <c r="J228" s="75"/>
      <c r="K228" s="92"/>
      <c r="L228" s="92"/>
      <c r="M228" s="92"/>
      <c r="N228" s="92"/>
      <c r="O228" s="92"/>
      <c r="P228" s="92"/>
      <c r="Q228" s="92"/>
      <c r="R228" s="92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20.100000000000001" hidden="1" customHeight="1" x14ac:dyDescent="0.45">
      <c r="A229" s="97">
        <f t="shared" si="0"/>
        <v>1998</v>
      </c>
      <c r="B229" s="5"/>
      <c r="C229" s="96"/>
      <c r="D229" s="5"/>
      <c r="E229" s="5"/>
      <c r="F229" s="5"/>
      <c r="G229" s="74"/>
      <c r="H229" s="78"/>
      <c r="I229" s="93"/>
      <c r="J229" s="75"/>
      <c r="K229" s="92"/>
      <c r="L229" s="92"/>
      <c r="M229" s="92"/>
      <c r="N229" s="92"/>
      <c r="O229" s="92"/>
      <c r="P229" s="92"/>
      <c r="Q229" s="92"/>
      <c r="R229" s="92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20.100000000000001" hidden="1" customHeight="1" x14ac:dyDescent="0.45">
      <c r="A230" s="97">
        <f t="shared" si="0"/>
        <v>1997</v>
      </c>
      <c r="B230" s="5"/>
      <c r="C230" s="96"/>
      <c r="D230" s="5"/>
      <c r="E230" s="5"/>
      <c r="F230" s="5"/>
      <c r="G230" s="74"/>
      <c r="H230" s="78"/>
      <c r="I230" s="93"/>
      <c r="J230" s="75"/>
      <c r="K230" s="92"/>
      <c r="L230" s="92"/>
      <c r="M230" s="92"/>
      <c r="N230" s="92"/>
      <c r="O230" s="92"/>
      <c r="P230" s="92"/>
      <c r="Q230" s="92"/>
      <c r="R230" s="92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20.100000000000001" hidden="1" customHeight="1" x14ac:dyDescent="0.45">
      <c r="A231" s="97">
        <f t="shared" si="0"/>
        <v>1996</v>
      </c>
      <c r="B231" s="5"/>
      <c r="C231" s="96"/>
      <c r="D231" s="5"/>
      <c r="E231" s="5"/>
      <c r="F231" s="5"/>
      <c r="G231" s="74"/>
      <c r="H231" s="78"/>
      <c r="I231" s="93"/>
      <c r="J231" s="75"/>
      <c r="K231" s="92"/>
      <c r="L231" s="92"/>
      <c r="M231" s="92"/>
      <c r="N231" s="92"/>
      <c r="O231" s="92"/>
      <c r="P231" s="92"/>
      <c r="Q231" s="92"/>
      <c r="R231" s="92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20.100000000000001" hidden="1" customHeight="1" x14ac:dyDescent="0.45">
      <c r="A232" s="97">
        <f t="shared" si="0"/>
        <v>1995</v>
      </c>
      <c r="B232" s="5"/>
      <c r="C232" s="96"/>
      <c r="D232" s="5"/>
      <c r="E232" s="5"/>
      <c r="F232" s="83"/>
      <c r="G232" s="74"/>
      <c r="H232" s="78"/>
      <c r="I232" s="93"/>
      <c r="J232" s="75"/>
      <c r="K232" s="92"/>
      <c r="L232" s="92"/>
      <c r="M232" s="92"/>
      <c r="N232" s="92"/>
      <c r="O232" s="92"/>
      <c r="P232" s="92"/>
      <c r="Q232" s="92"/>
      <c r="R232" s="92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20.100000000000001" hidden="1" customHeight="1" x14ac:dyDescent="0.45">
      <c r="A233" s="97">
        <f t="shared" si="0"/>
        <v>1994</v>
      </c>
      <c r="B233" s="5"/>
      <c r="C233" s="75"/>
      <c r="D233" s="5"/>
      <c r="E233" s="5"/>
      <c r="F233" s="5"/>
      <c r="G233" s="74"/>
      <c r="H233" s="83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20.100000000000001" hidden="1" customHeight="1" x14ac:dyDescent="0.45">
      <c r="A234" s="97">
        <f t="shared" si="0"/>
        <v>1993</v>
      </c>
      <c r="B234" s="5"/>
      <c r="C234" s="96"/>
      <c r="D234" s="5"/>
      <c r="E234" s="5"/>
      <c r="F234" s="5"/>
      <c r="G234" s="74"/>
      <c r="H234" s="83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20.100000000000001" hidden="1" customHeight="1" x14ac:dyDescent="0.45">
      <c r="A235" s="97">
        <f t="shared" si="0"/>
        <v>1992</v>
      </c>
      <c r="B235" s="5"/>
      <c r="C235" s="75"/>
      <c r="D235" s="5"/>
      <c r="E235" s="5"/>
      <c r="F235" s="5"/>
      <c r="G235" s="74"/>
      <c r="H235" s="83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20.100000000000001" hidden="1" customHeight="1" x14ac:dyDescent="0.45">
      <c r="A236" s="97">
        <f t="shared" si="0"/>
        <v>1991</v>
      </c>
      <c r="B236" s="5"/>
      <c r="C236" s="96"/>
      <c r="D236" s="5"/>
      <c r="E236" s="5"/>
      <c r="F236" s="5"/>
      <c r="G236" s="74"/>
      <c r="H236" s="83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20.100000000000001" hidden="1" customHeight="1" x14ac:dyDescent="0.45">
      <c r="A237" s="97">
        <f t="shared" si="0"/>
        <v>1990</v>
      </c>
      <c r="B237" s="5"/>
      <c r="C237" s="96"/>
      <c r="D237" s="5"/>
      <c r="E237" s="5"/>
      <c r="F237" s="5"/>
      <c r="G237" s="74"/>
      <c r="H237" s="78"/>
      <c r="I237" s="93"/>
      <c r="J237" s="75"/>
      <c r="K237" s="75"/>
      <c r="L237" s="75"/>
      <c r="M237" s="75"/>
      <c r="N237" s="75"/>
      <c r="O237" s="75"/>
      <c r="P237" s="75"/>
      <c r="Q237" s="75"/>
      <c r="R237" s="7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20.100000000000001" hidden="1" customHeight="1" x14ac:dyDescent="0.45">
      <c r="A238" s="97">
        <f t="shared" si="0"/>
        <v>1989</v>
      </c>
      <c r="B238" s="5"/>
      <c r="C238" s="75"/>
      <c r="D238" s="5"/>
      <c r="E238" s="5"/>
      <c r="F238" s="5"/>
      <c r="G238" s="74"/>
      <c r="H238" s="5"/>
      <c r="I238" s="5"/>
      <c r="J238" s="5"/>
      <c r="K238" s="75"/>
      <c r="L238" s="75"/>
      <c r="M238" s="75"/>
      <c r="N238" s="75"/>
      <c r="O238" s="75"/>
      <c r="P238" s="75"/>
      <c r="Q238" s="75"/>
      <c r="R238" s="7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20.100000000000001" hidden="1" customHeight="1" x14ac:dyDescent="0.45">
      <c r="A239" s="97">
        <f t="shared" si="0"/>
        <v>1988</v>
      </c>
      <c r="B239" s="5"/>
      <c r="C239" s="96">
        <v>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20.100000000000001" hidden="1" customHeight="1" x14ac:dyDescent="0.45">
      <c r="A240" s="97">
        <f t="shared" si="0"/>
        <v>1987</v>
      </c>
      <c r="B240" s="5"/>
      <c r="C240" s="7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20.100000000000001" hidden="1" customHeight="1" x14ac:dyDescent="0.45">
      <c r="A241" s="97">
        <f t="shared" si="0"/>
        <v>1986</v>
      </c>
      <c r="B241" s="5"/>
      <c r="C241" s="9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20.100000000000001" hidden="1" customHeight="1" x14ac:dyDescent="0.45">
      <c r="A242" s="97">
        <f t="shared" si="0"/>
        <v>1985</v>
      </c>
      <c r="B242" s="5"/>
      <c r="C242" s="96"/>
      <c r="D242" s="5"/>
      <c r="E242" s="5"/>
      <c r="F242" s="7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20.100000000000001" hidden="1" customHeight="1" x14ac:dyDescent="0.45">
      <c r="A243" s="97">
        <f t="shared" si="0"/>
        <v>1984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20.100000000000001" hidden="1" customHeight="1" x14ac:dyDescent="0.45">
      <c r="A244" s="97">
        <f t="shared" si="0"/>
        <v>1983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20.100000000000001" hidden="1" customHeight="1" x14ac:dyDescent="0.45">
      <c r="A245" s="97">
        <f t="shared" si="0"/>
        <v>1982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20.100000000000001" hidden="1" customHeight="1" x14ac:dyDescent="0.45">
      <c r="A246" s="97">
        <f t="shared" si="0"/>
        <v>1981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20.100000000000001" hidden="1" customHeight="1" x14ac:dyDescent="0.45">
      <c r="A247" s="97">
        <f t="shared" si="0"/>
        <v>1980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20.100000000000001" hidden="1" customHeight="1" x14ac:dyDescent="0.45">
      <c r="A248" s="97">
        <f t="shared" si="0"/>
        <v>1979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20.100000000000001" hidden="1" customHeight="1" x14ac:dyDescent="0.45">
      <c r="A249" s="97">
        <f t="shared" si="0"/>
        <v>1978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20.100000000000001" hidden="1" customHeight="1" x14ac:dyDescent="0.45">
      <c r="A250" s="97">
        <f t="shared" si="0"/>
        <v>1977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20.100000000000001" hidden="1" customHeight="1" x14ac:dyDescent="0.45">
      <c r="A251" s="97">
        <f t="shared" si="0"/>
        <v>1976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20.100000000000001" hidden="1" customHeight="1" x14ac:dyDescent="0.45">
      <c r="A252" s="97">
        <f t="shared" si="0"/>
        <v>1975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20.100000000000001" hidden="1" customHeight="1" x14ac:dyDescent="0.45">
      <c r="A253" s="97">
        <f t="shared" si="0"/>
        <v>1974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20.100000000000001" hidden="1" customHeight="1" x14ac:dyDescent="0.45">
      <c r="A254" s="97">
        <f t="shared" si="0"/>
        <v>1973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20.100000000000001" hidden="1" customHeight="1" x14ac:dyDescent="0.45">
      <c r="A255" s="97">
        <f t="shared" si="0"/>
        <v>1972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20.100000000000001" hidden="1" customHeight="1" x14ac:dyDescent="0.45">
      <c r="A256" s="97">
        <f t="shared" si="0"/>
        <v>1971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20.100000000000001" hidden="1" customHeight="1" x14ac:dyDescent="0.45">
      <c r="A257" s="97">
        <f t="shared" si="0"/>
        <v>1970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20.100000000000001" hidden="1" customHeight="1" x14ac:dyDescent="0.45">
      <c r="A258" s="97">
        <f t="shared" si="0"/>
        <v>1969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20.100000000000001" hidden="1" customHeight="1" x14ac:dyDescent="0.45">
      <c r="A259" s="97">
        <f t="shared" si="0"/>
        <v>1968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20.100000000000001" hidden="1" customHeight="1" x14ac:dyDescent="0.45">
      <c r="A260" s="97">
        <f t="shared" si="0"/>
        <v>1967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20.100000000000001" hidden="1" customHeight="1" x14ac:dyDescent="0.45">
      <c r="A261" s="97">
        <f t="shared" si="0"/>
        <v>1966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20.100000000000001" hidden="1" customHeight="1" x14ac:dyDescent="0.45">
      <c r="A262" s="97">
        <f t="shared" si="0"/>
        <v>1965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20.100000000000001" hidden="1" customHeight="1" x14ac:dyDescent="0.45">
      <c r="A263" s="97">
        <f t="shared" si="0"/>
        <v>1964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20.100000000000001" hidden="1" customHeight="1" x14ac:dyDescent="0.45">
      <c r="A264" s="97">
        <f t="shared" si="0"/>
        <v>1963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20.100000000000001" hidden="1" customHeight="1" x14ac:dyDescent="0.45">
      <c r="A265" s="97">
        <f t="shared" si="0"/>
        <v>1962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20.100000000000001" hidden="1" customHeight="1" x14ac:dyDescent="0.45">
      <c r="A266" s="97">
        <f t="shared" si="0"/>
        <v>1961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20.100000000000001" hidden="1" customHeight="1" x14ac:dyDescent="0.45">
      <c r="A267" s="97">
        <f t="shared" si="0"/>
        <v>1960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20.100000000000001" hidden="1" customHeight="1" x14ac:dyDescent="0.45">
      <c r="A268" s="97">
        <f t="shared" si="0"/>
        <v>1959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20.100000000000001" hidden="1" customHeight="1" x14ac:dyDescent="0.45">
      <c r="A269" s="97">
        <f t="shared" si="0"/>
        <v>1958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20.100000000000001" hidden="1" customHeight="1" x14ac:dyDescent="0.45">
      <c r="A270" s="97">
        <f t="shared" si="0"/>
        <v>1957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20.100000000000001" hidden="1" customHeight="1" x14ac:dyDescent="0.45">
      <c r="A271" s="97">
        <f t="shared" si="0"/>
        <v>1956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20.100000000000001" hidden="1" customHeight="1" x14ac:dyDescent="0.45">
      <c r="A272" s="97">
        <f t="shared" si="0"/>
        <v>1955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20.100000000000001" hidden="1" customHeight="1" x14ac:dyDescent="0.45">
      <c r="A273" s="97">
        <f t="shared" si="0"/>
        <v>1954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20.100000000000001" hidden="1" customHeight="1" x14ac:dyDescent="0.45">
      <c r="A274" s="97">
        <f t="shared" si="0"/>
        <v>1953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20.100000000000001" hidden="1" customHeight="1" x14ac:dyDescent="0.45">
      <c r="A275" s="97">
        <f t="shared" si="0"/>
        <v>1952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20.100000000000001" hidden="1" customHeight="1" x14ac:dyDescent="0.45">
      <c r="A276" s="97">
        <f t="shared" si="0"/>
        <v>1951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20.100000000000001" hidden="1" customHeight="1" x14ac:dyDescent="0.45">
      <c r="A277" s="97">
        <f t="shared" si="0"/>
        <v>1950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20.100000000000001" hidden="1" customHeight="1" x14ac:dyDescent="0.45">
      <c r="A278" s="97">
        <f t="shared" si="0"/>
        <v>1949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20.100000000000001" hidden="1" customHeight="1" x14ac:dyDescent="0.45">
      <c r="A279" s="97">
        <f t="shared" si="0"/>
        <v>1948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20.100000000000001" hidden="1" customHeight="1" x14ac:dyDescent="0.45">
      <c r="A280" s="97">
        <f t="shared" si="0"/>
        <v>1947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9.5" hidden="1" customHeight="1" x14ac:dyDescent="0.45">
      <c r="A281" s="97">
        <f t="shared" si="0"/>
        <v>1946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9.5" hidden="1" customHeight="1" x14ac:dyDescent="0.45">
      <c r="A282" s="97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20.100000000000001" hidden="1" customHeight="1" x14ac:dyDescent="0.45">
      <c r="A283" s="97">
        <v>2010</v>
      </c>
      <c r="B283" s="5"/>
      <c r="C283" s="96"/>
      <c r="D283" s="5"/>
      <c r="E283" s="5"/>
      <c r="F283" s="83"/>
      <c r="G283" s="74"/>
      <c r="H283" s="78"/>
      <c r="I283" s="93"/>
      <c r="J283" s="75"/>
      <c r="K283" s="92"/>
      <c r="L283" s="92"/>
      <c r="M283" s="92"/>
      <c r="N283" s="92"/>
      <c r="O283" s="92"/>
      <c r="P283" s="92"/>
      <c r="Q283" s="92"/>
      <c r="R283" s="92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20.100000000000001" hidden="1" customHeight="1" x14ac:dyDescent="0.45">
      <c r="A284" s="97">
        <f>+A283-1</f>
        <v>2009</v>
      </c>
      <c r="B284" s="5"/>
      <c r="C284" s="96"/>
      <c r="D284" s="5"/>
      <c r="E284" s="5"/>
      <c r="F284" s="5"/>
      <c r="G284" s="74"/>
      <c r="H284" s="78"/>
      <c r="I284" s="93"/>
      <c r="J284" s="75"/>
      <c r="K284" s="92"/>
      <c r="L284" s="92"/>
      <c r="M284" s="92"/>
      <c r="N284" s="92"/>
      <c r="O284" s="92"/>
      <c r="P284" s="92"/>
      <c r="Q284" s="92"/>
      <c r="R284" s="92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20.100000000000001" hidden="1" customHeight="1" x14ac:dyDescent="0.45">
      <c r="A285" s="97">
        <f t="shared" ref="A285:A347" si="1">+A284-1</f>
        <v>2008</v>
      </c>
      <c r="B285" s="5"/>
      <c r="C285" s="96"/>
      <c r="D285" s="5"/>
      <c r="E285" s="5"/>
      <c r="F285" s="5"/>
      <c r="G285" s="74"/>
      <c r="H285" s="5"/>
      <c r="I285" s="93"/>
      <c r="J285" s="75"/>
      <c r="K285" s="92"/>
      <c r="L285" s="92"/>
      <c r="M285" s="92"/>
      <c r="N285" s="92"/>
      <c r="O285" s="92"/>
      <c r="P285" s="92"/>
      <c r="Q285" s="92"/>
      <c r="R285" s="92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20.100000000000001" hidden="1" customHeight="1" x14ac:dyDescent="0.45">
      <c r="A286" s="97">
        <f t="shared" si="1"/>
        <v>2007</v>
      </c>
      <c r="B286" s="5"/>
      <c r="C286" s="96"/>
      <c r="D286" s="5"/>
      <c r="E286" s="5"/>
      <c r="F286" s="5"/>
      <c r="G286" s="74"/>
      <c r="H286" s="5"/>
      <c r="I286" s="93"/>
      <c r="J286" s="75"/>
      <c r="K286" s="92"/>
      <c r="L286" s="92"/>
      <c r="M286" s="92"/>
      <c r="N286" s="92"/>
      <c r="O286" s="92"/>
      <c r="P286" s="92"/>
      <c r="Q286" s="92"/>
      <c r="R286" s="92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20.100000000000001" hidden="1" customHeight="1" x14ac:dyDescent="0.45">
      <c r="A287" s="97">
        <f t="shared" si="1"/>
        <v>2006</v>
      </c>
      <c r="B287" s="5"/>
      <c r="C287" s="96"/>
      <c r="D287" s="5"/>
      <c r="E287" s="5"/>
      <c r="F287" s="5"/>
      <c r="G287" s="74"/>
      <c r="H287" s="5"/>
      <c r="I287" s="93"/>
      <c r="J287" s="75"/>
      <c r="K287" s="92"/>
      <c r="L287" s="92"/>
      <c r="M287" s="92"/>
      <c r="N287" s="92"/>
      <c r="O287" s="92"/>
      <c r="P287" s="92"/>
      <c r="Q287" s="92"/>
      <c r="R287" s="92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20.100000000000001" hidden="1" customHeight="1" x14ac:dyDescent="0.45">
      <c r="A288" s="97">
        <f t="shared" si="1"/>
        <v>2005</v>
      </c>
      <c r="B288" s="5"/>
      <c r="C288" s="96"/>
      <c r="D288" s="5"/>
      <c r="E288" s="5"/>
      <c r="F288" s="5"/>
      <c r="G288" s="74"/>
      <c r="H288" s="5"/>
      <c r="I288" s="93"/>
      <c r="J288" s="75"/>
      <c r="K288" s="92"/>
      <c r="L288" s="92"/>
      <c r="M288" s="92"/>
      <c r="N288" s="92"/>
      <c r="O288" s="92"/>
      <c r="P288" s="92"/>
      <c r="Q288" s="92"/>
      <c r="R288" s="92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20.100000000000001" hidden="1" customHeight="1" x14ac:dyDescent="0.45">
      <c r="A289" s="97">
        <f t="shared" si="1"/>
        <v>2004</v>
      </c>
      <c r="B289" s="5"/>
      <c r="C289" s="96"/>
      <c r="D289" s="5"/>
      <c r="E289" s="5"/>
      <c r="F289" s="5"/>
      <c r="G289" s="74"/>
      <c r="H289" s="5"/>
      <c r="I289" s="93"/>
      <c r="J289" s="75"/>
      <c r="K289" s="92"/>
      <c r="L289" s="92"/>
      <c r="M289" s="92"/>
      <c r="N289" s="92"/>
      <c r="O289" s="92"/>
      <c r="P289" s="92"/>
      <c r="Q289" s="92"/>
      <c r="R289" s="92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20.100000000000001" hidden="1" customHeight="1" x14ac:dyDescent="0.45">
      <c r="A290" s="97">
        <f t="shared" si="1"/>
        <v>2003</v>
      </c>
      <c r="B290" s="5"/>
      <c r="C290" s="96"/>
      <c r="D290" s="5"/>
      <c r="E290" s="5"/>
      <c r="F290" s="5"/>
      <c r="G290" s="74"/>
      <c r="H290" s="5"/>
      <c r="I290" s="93"/>
      <c r="J290" s="75"/>
      <c r="K290" s="92"/>
      <c r="L290" s="92"/>
      <c r="M290" s="92"/>
      <c r="N290" s="92"/>
      <c r="O290" s="92"/>
      <c r="P290" s="92"/>
      <c r="Q290" s="92"/>
      <c r="R290" s="92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20.100000000000001" hidden="1" customHeight="1" x14ac:dyDescent="0.45">
      <c r="A291" s="97">
        <f t="shared" si="1"/>
        <v>2002</v>
      </c>
      <c r="B291" s="5"/>
      <c r="C291" s="96"/>
      <c r="D291" s="5"/>
      <c r="E291" s="5"/>
      <c r="F291" s="5"/>
      <c r="G291" s="74"/>
      <c r="H291" s="78"/>
      <c r="I291" s="93"/>
      <c r="J291" s="75"/>
      <c r="K291" s="92"/>
      <c r="L291" s="92"/>
      <c r="M291" s="92"/>
      <c r="N291" s="92"/>
      <c r="O291" s="92"/>
      <c r="P291" s="92"/>
      <c r="Q291" s="92"/>
      <c r="R291" s="92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20.100000000000001" hidden="1" customHeight="1" x14ac:dyDescent="0.45">
      <c r="A292" s="97">
        <f t="shared" si="1"/>
        <v>2001</v>
      </c>
      <c r="B292" s="5"/>
      <c r="C292" s="96"/>
      <c r="D292" s="5"/>
      <c r="E292" s="5"/>
      <c r="F292" s="5"/>
      <c r="G292" s="74"/>
      <c r="H292" s="78"/>
      <c r="I292" s="93"/>
      <c r="J292" s="75"/>
      <c r="K292" s="92"/>
      <c r="L292" s="92"/>
      <c r="M292" s="92"/>
      <c r="N292" s="92"/>
      <c r="O292" s="92"/>
      <c r="P292" s="92"/>
      <c r="Q292" s="92"/>
      <c r="R292" s="92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20.100000000000001" hidden="1" customHeight="1" x14ac:dyDescent="0.45">
      <c r="A293" s="97">
        <f t="shared" si="1"/>
        <v>2000</v>
      </c>
      <c r="B293" s="5"/>
      <c r="C293" s="96"/>
      <c r="D293" s="5"/>
      <c r="E293" s="5"/>
      <c r="F293" s="5"/>
      <c r="G293" s="74"/>
      <c r="H293" s="78"/>
      <c r="I293" s="93"/>
      <c r="J293" s="75"/>
      <c r="K293" s="92"/>
      <c r="L293" s="92"/>
      <c r="M293" s="92"/>
      <c r="N293" s="92"/>
      <c r="O293" s="92"/>
      <c r="P293" s="92"/>
      <c r="Q293" s="92"/>
      <c r="R293" s="92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20.100000000000001" hidden="1" customHeight="1" x14ac:dyDescent="0.45">
      <c r="A294" s="97">
        <f t="shared" si="1"/>
        <v>1999</v>
      </c>
      <c r="B294" s="5"/>
      <c r="C294" s="96"/>
      <c r="D294" s="5"/>
      <c r="E294" s="5"/>
      <c r="F294" s="5"/>
      <c r="G294" s="74"/>
      <c r="H294" s="78"/>
      <c r="I294" s="93"/>
      <c r="J294" s="75"/>
      <c r="K294" s="92"/>
      <c r="L294" s="92"/>
      <c r="M294" s="92"/>
      <c r="N294" s="92"/>
      <c r="O294" s="92"/>
      <c r="P294" s="92"/>
      <c r="Q294" s="92"/>
      <c r="R294" s="92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20.100000000000001" hidden="1" customHeight="1" x14ac:dyDescent="0.45">
      <c r="A295" s="97">
        <f t="shared" si="1"/>
        <v>1998</v>
      </c>
      <c r="B295" s="5"/>
      <c r="C295" s="96"/>
      <c r="D295" s="5"/>
      <c r="E295" s="5"/>
      <c r="F295" s="5"/>
      <c r="G295" s="74"/>
      <c r="H295" s="78"/>
      <c r="I295" s="93"/>
      <c r="J295" s="75"/>
      <c r="K295" s="92"/>
      <c r="L295" s="92"/>
      <c r="M295" s="92"/>
      <c r="N295" s="92"/>
      <c r="O295" s="92"/>
      <c r="P295" s="92"/>
      <c r="Q295" s="92"/>
      <c r="R295" s="92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20.100000000000001" hidden="1" customHeight="1" x14ac:dyDescent="0.45">
      <c r="A296" s="97">
        <f t="shared" si="1"/>
        <v>1997</v>
      </c>
      <c r="B296" s="5"/>
      <c r="C296" s="96"/>
      <c r="D296" s="5"/>
      <c r="E296" s="5"/>
      <c r="F296" s="5"/>
      <c r="G296" s="74"/>
      <c r="H296" s="78"/>
      <c r="I296" s="93"/>
      <c r="J296" s="75"/>
      <c r="K296" s="92"/>
      <c r="L296" s="92"/>
      <c r="M296" s="92"/>
      <c r="N296" s="92"/>
      <c r="O296" s="92"/>
      <c r="P296" s="92"/>
      <c r="Q296" s="92"/>
      <c r="R296" s="92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20.100000000000001" hidden="1" customHeight="1" x14ac:dyDescent="0.45">
      <c r="A297" s="97">
        <f t="shared" si="1"/>
        <v>1996</v>
      </c>
      <c r="B297" s="5"/>
      <c r="C297" s="96"/>
      <c r="D297" s="5"/>
      <c r="E297" s="5"/>
      <c r="F297" s="5"/>
      <c r="G297" s="74"/>
      <c r="H297" s="78"/>
      <c r="I297" s="93"/>
      <c r="J297" s="75"/>
      <c r="K297" s="92"/>
      <c r="L297" s="92"/>
      <c r="M297" s="92"/>
      <c r="N297" s="92"/>
      <c r="O297" s="92"/>
      <c r="P297" s="92"/>
      <c r="Q297" s="92"/>
      <c r="R297" s="92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20.100000000000001" hidden="1" customHeight="1" x14ac:dyDescent="0.45">
      <c r="A298" s="97">
        <f t="shared" si="1"/>
        <v>1995</v>
      </c>
      <c r="B298" s="5"/>
      <c r="C298" s="96"/>
      <c r="D298" s="5"/>
      <c r="E298" s="5"/>
      <c r="F298" s="83"/>
      <c r="G298" s="74"/>
      <c r="H298" s="78"/>
      <c r="I298" s="93"/>
      <c r="J298" s="75"/>
      <c r="K298" s="92"/>
      <c r="L298" s="92"/>
      <c r="M298" s="92"/>
      <c r="N298" s="92"/>
      <c r="O298" s="92"/>
      <c r="P298" s="92"/>
      <c r="Q298" s="92"/>
      <c r="R298" s="92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20.100000000000001" hidden="1" customHeight="1" x14ac:dyDescent="0.45">
      <c r="A299" s="97">
        <f t="shared" si="1"/>
        <v>1994</v>
      </c>
      <c r="B299" s="5"/>
      <c r="C299" s="75"/>
      <c r="D299" s="5"/>
      <c r="E299" s="5"/>
      <c r="F299" s="5"/>
      <c r="G299" s="74"/>
      <c r="H299" s="83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20.100000000000001" hidden="1" customHeight="1" x14ac:dyDescent="0.45">
      <c r="A300" s="97">
        <f t="shared" si="1"/>
        <v>1993</v>
      </c>
      <c r="B300" s="5"/>
      <c r="C300" s="96"/>
      <c r="D300" s="5"/>
      <c r="E300" s="5"/>
      <c r="F300" s="5"/>
      <c r="G300" s="74"/>
      <c r="H300" s="83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20.100000000000001" hidden="1" customHeight="1" x14ac:dyDescent="0.45">
      <c r="A301" s="97">
        <f t="shared" si="1"/>
        <v>1992</v>
      </c>
      <c r="B301" s="5"/>
      <c r="C301" s="75"/>
      <c r="D301" s="5"/>
      <c r="E301" s="5"/>
      <c r="F301" s="5"/>
      <c r="G301" s="74"/>
      <c r="H301" s="83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20.100000000000001" hidden="1" customHeight="1" x14ac:dyDescent="0.45">
      <c r="A302" s="97">
        <f t="shared" si="1"/>
        <v>1991</v>
      </c>
      <c r="B302" s="5"/>
      <c r="C302" s="96"/>
      <c r="D302" s="5"/>
      <c r="E302" s="5"/>
      <c r="F302" s="5"/>
      <c r="G302" s="74"/>
      <c r="H302" s="83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20.100000000000001" hidden="1" customHeight="1" x14ac:dyDescent="0.45">
      <c r="A303" s="97">
        <f t="shared" si="1"/>
        <v>1990</v>
      </c>
      <c r="B303" s="5"/>
      <c r="C303" s="96"/>
      <c r="D303" s="5"/>
      <c r="E303" s="5"/>
      <c r="F303" s="5"/>
      <c r="G303" s="74"/>
      <c r="H303" s="78"/>
      <c r="I303" s="93"/>
      <c r="J303" s="75"/>
      <c r="K303" s="75"/>
      <c r="L303" s="75"/>
      <c r="M303" s="75"/>
      <c r="N303" s="75"/>
      <c r="O303" s="75"/>
      <c r="P303" s="75"/>
      <c r="Q303" s="75"/>
      <c r="R303" s="7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20.100000000000001" hidden="1" customHeight="1" x14ac:dyDescent="0.45">
      <c r="A304" s="97">
        <f t="shared" si="1"/>
        <v>1989</v>
      </c>
      <c r="B304" s="5"/>
      <c r="C304" s="75"/>
      <c r="D304" s="5"/>
      <c r="E304" s="5"/>
      <c r="F304" s="5"/>
      <c r="G304" s="74"/>
      <c r="H304" s="5"/>
      <c r="I304" s="5"/>
      <c r="J304" s="5"/>
      <c r="K304" s="75"/>
      <c r="L304" s="75"/>
      <c r="M304" s="75"/>
      <c r="N304" s="75"/>
      <c r="O304" s="75"/>
      <c r="P304" s="75"/>
      <c r="Q304" s="75"/>
      <c r="R304" s="7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20.100000000000001" hidden="1" customHeight="1" x14ac:dyDescent="0.45">
      <c r="A305" s="97">
        <f t="shared" si="1"/>
        <v>1988</v>
      </c>
      <c r="B305" s="5"/>
      <c r="C305" s="96">
        <v>0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20.100000000000001" hidden="1" customHeight="1" x14ac:dyDescent="0.45">
      <c r="A306" s="97">
        <f t="shared" si="1"/>
        <v>1987</v>
      </c>
      <c r="B306" s="5"/>
      <c r="C306" s="7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20.100000000000001" hidden="1" customHeight="1" x14ac:dyDescent="0.45">
      <c r="A307" s="97">
        <f t="shared" si="1"/>
        <v>1986</v>
      </c>
      <c r="B307" s="5"/>
      <c r="C307" s="9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20.100000000000001" hidden="1" customHeight="1" x14ac:dyDescent="0.45">
      <c r="A308" s="97">
        <f t="shared" si="1"/>
        <v>1985</v>
      </c>
      <c r="B308" s="5"/>
      <c r="C308" s="96"/>
      <c r="D308" s="5"/>
      <c r="E308" s="5"/>
      <c r="F308" s="7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20.100000000000001" hidden="1" customHeight="1" x14ac:dyDescent="0.45">
      <c r="A309" s="97">
        <f t="shared" si="1"/>
        <v>1984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20.100000000000001" hidden="1" customHeight="1" x14ac:dyDescent="0.45">
      <c r="A310" s="97">
        <f t="shared" si="1"/>
        <v>1983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20.100000000000001" hidden="1" customHeight="1" x14ac:dyDescent="0.45">
      <c r="A311" s="97">
        <f t="shared" si="1"/>
        <v>1982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20.100000000000001" hidden="1" customHeight="1" x14ac:dyDescent="0.45">
      <c r="A312" s="97">
        <f t="shared" si="1"/>
        <v>1981</v>
      </c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20.100000000000001" hidden="1" customHeight="1" x14ac:dyDescent="0.45">
      <c r="A313" s="97">
        <f t="shared" si="1"/>
        <v>1980</v>
      </c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20.100000000000001" hidden="1" customHeight="1" x14ac:dyDescent="0.45">
      <c r="A314" s="97">
        <f t="shared" si="1"/>
        <v>1979</v>
      </c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20.100000000000001" hidden="1" customHeight="1" x14ac:dyDescent="0.45">
      <c r="A315" s="97">
        <f t="shared" si="1"/>
        <v>1978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20.100000000000001" hidden="1" customHeight="1" x14ac:dyDescent="0.45">
      <c r="A316" s="97">
        <f t="shared" si="1"/>
        <v>1977</v>
      </c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20.100000000000001" hidden="1" customHeight="1" x14ac:dyDescent="0.45">
      <c r="A317" s="97">
        <f t="shared" si="1"/>
        <v>1976</v>
      </c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20.100000000000001" hidden="1" customHeight="1" x14ac:dyDescent="0.45">
      <c r="A318" s="97">
        <f t="shared" si="1"/>
        <v>1975</v>
      </c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20.100000000000001" hidden="1" customHeight="1" x14ac:dyDescent="0.45">
      <c r="A319" s="97">
        <f t="shared" si="1"/>
        <v>1974</v>
      </c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20.100000000000001" hidden="1" customHeight="1" x14ac:dyDescent="0.45">
      <c r="A320" s="97">
        <f t="shared" si="1"/>
        <v>1973</v>
      </c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20.100000000000001" hidden="1" customHeight="1" x14ac:dyDescent="0.45">
      <c r="A321" s="97">
        <f t="shared" si="1"/>
        <v>1972</v>
      </c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20.100000000000001" hidden="1" customHeight="1" x14ac:dyDescent="0.45">
      <c r="A322" s="97">
        <f t="shared" si="1"/>
        <v>1971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20.100000000000001" hidden="1" customHeight="1" x14ac:dyDescent="0.45">
      <c r="A323" s="97">
        <f t="shared" si="1"/>
        <v>1970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20.100000000000001" hidden="1" customHeight="1" x14ac:dyDescent="0.45">
      <c r="A324" s="97">
        <f t="shared" si="1"/>
        <v>1969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20.100000000000001" hidden="1" customHeight="1" x14ac:dyDescent="0.45">
      <c r="A325" s="97">
        <f t="shared" si="1"/>
        <v>1968</v>
      </c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20.100000000000001" hidden="1" customHeight="1" x14ac:dyDescent="0.45">
      <c r="A326" s="97">
        <f t="shared" si="1"/>
        <v>1967</v>
      </c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20.100000000000001" hidden="1" customHeight="1" x14ac:dyDescent="0.45">
      <c r="A327" s="97">
        <f t="shared" si="1"/>
        <v>1966</v>
      </c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20.100000000000001" hidden="1" customHeight="1" x14ac:dyDescent="0.45">
      <c r="A328" s="97">
        <f t="shared" si="1"/>
        <v>1965</v>
      </c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20.100000000000001" hidden="1" customHeight="1" x14ac:dyDescent="0.45">
      <c r="A329" s="97">
        <f t="shared" si="1"/>
        <v>1964</v>
      </c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20.100000000000001" hidden="1" customHeight="1" x14ac:dyDescent="0.45">
      <c r="A330" s="97">
        <f t="shared" si="1"/>
        <v>1963</v>
      </c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20.100000000000001" hidden="1" customHeight="1" x14ac:dyDescent="0.45">
      <c r="A331" s="97">
        <f t="shared" si="1"/>
        <v>1962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20.100000000000001" hidden="1" customHeight="1" x14ac:dyDescent="0.45">
      <c r="A332" s="97">
        <f t="shared" si="1"/>
        <v>1961</v>
      </c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20.100000000000001" hidden="1" customHeight="1" x14ac:dyDescent="0.45">
      <c r="A333" s="97">
        <f t="shared" si="1"/>
        <v>1960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20.100000000000001" hidden="1" customHeight="1" x14ac:dyDescent="0.45">
      <c r="A334" s="97">
        <f t="shared" si="1"/>
        <v>1959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20.100000000000001" hidden="1" customHeight="1" x14ac:dyDescent="0.45">
      <c r="A335" s="97">
        <f t="shared" si="1"/>
        <v>1958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20.100000000000001" hidden="1" customHeight="1" x14ac:dyDescent="0.45">
      <c r="A336" s="97">
        <f t="shared" si="1"/>
        <v>1957</v>
      </c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20.100000000000001" hidden="1" customHeight="1" x14ac:dyDescent="0.45">
      <c r="A337" s="97">
        <f t="shared" si="1"/>
        <v>1956</v>
      </c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20.100000000000001" hidden="1" customHeight="1" x14ac:dyDescent="0.45">
      <c r="A338" s="97">
        <f t="shared" si="1"/>
        <v>1955</v>
      </c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20.100000000000001" hidden="1" customHeight="1" x14ac:dyDescent="0.45">
      <c r="A339" s="97">
        <f t="shared" si="1"/>
        <v>1954</v>
      </c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20.100000000000001" hidden="1" customHeight="1" x14ac:dyDescent="0.45">
      <c r="A340" s="97">
        <f t="shared" si="1"/>
        <v>1953</v>
      </c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20.100000000000001" hidden="1" customHeight="1" x14ac:dyDescent="0.45">
      <c r="A341" s="97">
        <f t="shared" si="1"/>
        <v>1952</v>
      </c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20.100000000000001" hidden="1" customHeight="1" x14ac:dyDescent="0.45">
      <c r="A342" s="97">
        <f t="shared" si="1"/>
        <v>1951</v>
      </c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20.100000000000001" hidden="1" customHeight="1" x14ac:dyDescent="0.45">
      <c r="A343" s="97">
        <f t="shared" si="1"/>
        <v>1950</v>
      </c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20.100000000000001" hidden="1" customHeight="1" x14ac:dyDescent="0.45">
      <c r="A344" s="97">
        <f t="shared" si="1"/>
        <v>1949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20.100000000000001" hidden="1" customHeight="1" x14ac:dyDescent="0.45">
      <c r="A345" s="97">
        <f t="shared" si="1"/>
        <v>1948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20.100000000000001" hidden="1" customHeight="1" x14ac:dyDescent="0.45">
      <c r="A346" s="97">
        <f t="shared" si="1"/>
        <v>1947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9.5" hidden="1" customHeight="1" x14ac:dyDescent="0.45">
      <c r="A347" s="97">
        <f t="shared" si="1"/>
        <v>1946</v>
      </c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20.100000000000001" hidden="1" customHeight="1" x14ac:dyDescent="0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20.100000000000001" hidden="1" customHeight="1" x14ac:dyDescent="0.45">
      <c r="A349" s="32">
        <v>16</v>
      </c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20.100000000000001" hidden="1" customHeight="1" x14ac:dyDescent="0.45">
      <c r="A350" s="66" t="s">
        <v>191</v>
      </c>
      <c r="B350" s="68" t="s">
        <v>192</v>
      </c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20.100000000000001" hidden="1" customHeight="1" x14ac:dyDescent="0.45">
      <c r="A351" s="97">
        <v>2037</v>
      </c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20.100000000000001" hidden="1" customHeight="1" x14ac:dyDescent="0.45">
      <c r="A352" s="97">
        <f>+A351-1</f>
        <v>2036</v>
      </c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20.100000000000001" hidden="1" customHeight="1" x14ac:dyDescent="0.45">
      <c r="A353" s="97">
        <f>A352-1</f>
        <v>2035</v>
      </c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20.100000000000001" hidden="1" customHeight="1" x14ac:dyDescent="0.45">
      <c r="A354" s="97">
        <f t="shared" ref="A354:A366" si="2">A353-1</f>
        <v>2034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20.100000000000001" hidden="1" customHeight="1" x14ac:dyDescent="0.45">
      <c r="A355" s="97">
        <f t="shared" si="2"/>
        <v>2033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20.100000000000001" hidden="1" customHeight="1" x14ac:dyDescent="0.45">
      <c r="A356" s="97">
        <f t="shared" si="2"/>
        <v>2032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20.100000000000001" hidden="1" customHeight="1" x14ac:dyDescent="0.45">
      <c r="A357" s="97">
        <f t="shared" si="2"/>
        <v>2031</v>
      </c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20.100000000000001" hidden="1" customHeight="1" x14ac:dyDescent="0.45">
      <c r="A358" s="97">
        <f t="shared" si="2"/>
        <v>2030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20.100000000000001" hidden="1" customHeight="1" x14ac:dyDescent="0.45">
      <c r="A359" s="97">
        <f t="shared" si="2"/>
        <v>2029</v>
      </c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20.100000000000001" hidden="1" customHeight="1" x14ac:dyDescent="0.45">
      <c r="A360" s="97">
        <f t="shared" si="2"/>
        <v>2028</v>
      </c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20.100000000000001" hidden="1" customHeight="1" x14ac:dyDescent="0.45">
      <c r="A361" s="97">
        <f t="shared" si="2"/>
        <v>2027</v>
      </c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20.100000000000001" hidden="1" customHeight="1" x14ac:dyDescent="0.45">
      <c r="A362" s="97">
        <f t="shared" si="2"/>
        <v>2026</v>
      </c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20.100000000000001" hidden="1" customHeight="1" x14ac:dyDescent="0.45">
      <c r="A363" s="97">
        <f t="shared" si="2"/>
        <v>2025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20.100000000000001" hidden="1" customHeight="1" x14ac:dyDescent="0.45">
      <c r="A364" s="97">
        <f t="shared" si="2"/>
        <v>2024</v>
      </c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20.100000000000001" hidden="1" customHeight="1" x14ac:dyDescent="0.45">
      <c r="A365" s="97">
        <f t="shared" si="2"/>
        <v>2023</v>
      </c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20.100000000000001" hidden="1" customHeight="1" x14ac:dyDescent="0.45">
      <c r="A366" s="97">
        <f t="shared" si="2"/>
        <v>2022</v>
      </c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20.100000000000001" hidden="1" customHeight="1" x14ac:dyDescent="0.45">
      <c r="A367" s="97" t="s">
        <v>18</v>
      </c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20.100000000000001" hidden="1" customHeight="1" x14ac:dyDescent="0.45">
      <c r="A368" s="97">
        <v>2035</v>
      </c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20.100000000000001" hidden="1" customHeight="1" x14ac:dyDescent="0.45">
      <c r="A369" s="97">
        <v>2034</v>
      </c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20.100000000000001" hidden="1" customHeight="1" x14ac:dyDescent="0.45">
      <c r="A370" s="97">
        <f>A369-1</f>
        <v>2033</v>
      </c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20.100000000000001" hidden="1" customHeight="1" x14ac:dyDescent="0.45">
      <c r="A371" s="97">
        <f t="shared" ref="A371:A383" si="3">A370-1</f>
        <v>2032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20.100000000000001" hidden="1" customHeight="1" x14ac:dyDescent="0.45">
      <c r="A372" s="97">
        <f t="shared" si="3"/>
        <v>2031</v>
      </c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20.100000000000001" hidden="1" customHeight="1" x14ac:dyDescent="0.45">
      <c r="A373" s="97">
        <f t="shared" si="3"/>
        <v>2030</v>
      </c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20.100000000000001" hidden="1" customHeight="1" x14ac:dyDescent="0.45">
      <c r="A374" s="97">
        <f t="shared" si="3"/>
        <v>2029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20.100000000000001" hidden="1" customHeight="1" x14ac:dyDescent="0.45">
      <c r="A375" s="97">
        <f t="shared" si="3"/>
        <v>2028</v>
      </c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20.100000000000001" hidden="1" customHeight="1" x14ac:dyDescent="0.45">
      <c r="A376" s="97">
        <f t="shared" si="3"/>
        <v>2027</v>
      </c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20.100000000000001" hidden="1" customHeight="1" x14ac:dyDescent="0.45">
      <c r="A377" s="97">
        <f t="shared" si="3"/>
        <v>2026</v>
      </c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20.100000000000001" hidden="1" customHeight="1" x14ac:dyDescent="0.45">
      <c r="A378" s="97">
        <f t="shared" si="3"/>
        <v>2025</v>
      </c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20.100000000000001" hidden="1" customHeight="1" x14ac:dyDescent="0.45">
      <c r="A379" s="97">
        <f t="shared" si="3"/>
        <v>2024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20.100000000000001" hidden="1" customHeight="1" x14ac:dyDescent="0.45">
      <c r="A380" s="97">
        <f t="shared" si="3"/>
        <v>2023</v>
      </c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20.100000000000001" hidden="1" customHeight="1" x14ac:dyDescent="0.45">
      <c r="A381" s="97">
        <f t="shared" si="3"/>
        <v>2022</v>
      </c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20.100000000000001" hidden="1" customHeight="1" x14ac:dyDescent="0.45">
      <c r="A382" s="97">
        <f t="shared" si="3"/>
        <v>2021</v>
      </c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20.100000000000001" hidden="1" customHeight="1" x14ac:dyDescent="0.45">
      <c r="A383" s="97">
        <f t="shared" si="3"/>
        <v>2020</v>
      </c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20.100000000000001" hidden="1" customHeight="1" x14ac:dyDescent="0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20.100000000000001" hidden="1" customHeight="1" x14ac:dyDescent="0.45">
      <c r="A385" s="34">
        <v>12</v>
      </c>
      <c r="B385" s="32">
        <v>31</v>
      </c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20.100000000000001" hidden="1" customHeight="1" x14ac:dyDescent="0.45">
      <c r="A386" s="82" t="s">
        <v>193</v>
      </c>
      <c r="B386" s="66" t="s">
        <v>194</v>
      </c>
      <c r="C386" s="68" t="s">
        <v>195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20.100000000000001" hidden="1" customHeight="1" x14ac:dyDescent="0.45">
      <c r="A387" s="98">
        <v>12</v>
      </c>
      <c r="B387" s="97">
        <v>31</v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20.100000000000001" hidden="1" customHeight="1" x14ac:dyDescent="0.45">
      <c r="A388" s="98">
        <v>11</v>
      </c>
      <c r="B388" s="97">
        <v>30</v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20.100000000000001" hidden="1" customHeight="1" x14ac:dyDescent="0.45">
      <c r="A389" s="98">
        <v>10</v>
      </c>
      <c r="B389" s="97">
        <v>29</v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20.100000000000001" hidden="1" customHeight="1" x14ac:dyDescent="0.45">
      <c r="A390" s="98">
        <v>9</v>
      </c>
      <c r="B390" s="97">
        <v>28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20.100000000000001" hidden="1" customHeight="1" x14ac:dyDescent="0.45">
      <c r="A391" s="98">
        <v>8</v>
      </c>
      <c r="B391" s="97">
        <v>27</v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20.100000000000001" hidden="1" customHeight="1" x14ac:dyDescent="0.45">
      <c r="A392" s="98">
        <v>7</v>
      </c>
      <c r="B392" s="97">
        <v>26</v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20.100000000000001" hidden="1" customHeight="1" x14ac:dyDescent="0.45">
      <c r="A393" s="98">
        <v>6</v>
      </c>
      <c r="B393" s="97">
        <v>25</v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20.100000000000001" hidden="1" customHeight="1" x14ac:dyDescent="0.45">
      <c r="A394" s="98">
        <v>5</v>
      </c>
      <c r="B394" s="97">
        <v>24</v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20.100000000000001" hidden="1" customHeight="1" x14ac:dyDescent="0.45">
      <c r="A395" s="98">
        <v>4</v>
      </c>
      <c r="B395" s="97">
        <v>23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20.100000000000001" hidden="1" customHeight="1" x14ac:dyDescent="0.45">
      <c r="A396" s="98">
        <v>3</v>
      </c>
      <c r="B396" s="97">
        <v>22</v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20.100000000000001" hidden="1" customHeight="1" x14ac:dyDescent="0.45">
      <c r="A397" s="98">
        <v>2</v>
      </c>
      <c r="B397" s="97">
        <v>21</v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20.100000000000001" hidden="1" customHeight="1" x14ac:dyDescent="0.45">
      <c r="A398" s="98">
        <v>1</v>
      </c>
      <c r="B398" s="97">
        <v>20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20.100000000000001" hidden="1" customHeight="1" x14ac:dyDescent="0.45">
      <c r="A399" s="98"/>
      <c r="B399" s="97">
        <v>19</v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20.100000000000001" hidden="1" customHeight="1" x14ac:dyDescent="0.45">
      <c r="A400" s="98">
        <v>12</v>
      </c>
      <c r="B400" s="97">
        <v>18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20.100000000000001" hidden="1" customHeight="1" x14ac:dyDescent="0.45">
      <c r="A401" s="98">
        <v>11</v>
      </c>
      <c r="B401" s="97">
        <v>17</v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20.100000000000001" hidden="1" customHeight="1" x14ac:dyDescent="0.45">
      <c r="A402" s="98">
        <v>10</v>
      </c>
      <c r="B402" s="97">
        <v>16</v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20.100000000000001" hidden="1" customHeight="1" x14ac:dyDescent="0.45">
      <c r="A403" s="98">
        <v>9</v>
      </c>
      <c r="B403" s="97">
        <v>15</v>
      </c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20.100000000000001" hidden="1" customHeight="1" x14ac:dyDescent="0.45">
      <c r="A404" s="98">
        <v>8</v>
      </c>
      <c r="B404" s="97">
        <v>14</v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20.100000000000001" hidden="1" customHeight="1" x14ac:dyDescent="0.45">
      <c r="A405" s="98">
        <v>7</v>
      </c>
      <c r="B405" s="97">
        <v>13</v>
      </c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20.100000000000001" hidden="1" customHeight="1" x14ac:dyDescent="0.45">
      <c r="A406" s="98">
        <v>6</v>
      </c>
      <c r="B406" s="97">
        <v>12</v>
      </c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20.100000000000001" hidden="1" customHeight="1" x14ac:dyDescent="0.45">
      <c r="A407" s="98">
        <v>5</v>
      </c>
      <c r="B407" s="97">
        <v>11</v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20.100000000000001" hidden="1" customHeight="1" x14ac:dyDescent="0.45">
      <c r="A408" s="98">
        <v>4</v>
      </c>
      <c r="B408" s="97">
        <v>10</v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20.100000000000001" hidden="1" customHeight="1" x14ac:dyDescent="0.45">
      <c r="A409" s="98">
        <v>3</v>
      </c>
      <c r="B409" s="97">
        <v>9</v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20.100000000000001" hidden="1" customHeight="1" x14ac:dyDescent="0.45">
      <c r="A410" s="98">
        <v>2</v>
      </c>
      <c r="B410" s="97">
        <v>8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20.100000000000001" hidden="1" customHeight="1" x14ac:dyDescent="0.45">
      <c r="A411" s="98">
        <v>1</v>
      </c>
      <c r="B411" s="97">
        <v>7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20.100000000000001" hidden="1" customHeight="1" x14ac:dyDescent="0.45">
      <c r="B412" s="97">
        <v>6</v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20.100000000000001" hidden="1" customHeight="1" x14ac:dyDescent="0.45">
      <c r="B413" s="97">
        <v>5</v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20.100000000000001" hidden="1" customHeight="1" x14ac:dyDescent="0.45">
      <c r="B414" s="97">
        <v>4</v>
      </c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20.100000000000001" hidden="1" customHeight="1" x14ac:dyDescent="0.45">
      <c r="B415" s="97">
        <v>3</v>
      </c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20.100000000000001" hidden="1" customHeight="1" x14ac:dyDescent="0.45">
      <c r="B416" s="97">
        <v>2</v>
      </c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2:43" ht="20.100000000000001" hidden="1" customHeight="1" x14ac:dyDescent="0.45">
      <c r="B417" s="97">
        <v>1</v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2:43" ht="20.100000000000001" hidden="1" customHeight="1" x14ac:dyDescent="0.45">
      <c r="B418" s="9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2:43" ht="20.100000000000001" hidden="1" customHeight="1" x14ac:dyDescent="0.45">
      <c r="B419" s="97">
        <v>31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2:43" ht="20.100000000000001" hidden="1" customHeight="1" x14ac:dyDescent="0.45">
      <c r="B420" s="97">
        <v>30</v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2:43" ht="20.100000000000001" hidden="1" customHeight="1" x14ac:dyDescent="0.45">
      <c r="B421" s="97">
        <v>29</v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2:43" ht="20.100000000000001" hidden="1" customHeight="1" x14ac:dyDescent="0.45">
      <c r="B422" s="97">
        <v>28</v>
      </c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2:43" ht="20.100000000000001" hidden="1" customHeight="1" x14ac:dyDescent="0.45">
      <c r="B423" s="97">
        <v>27</v>
      </c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2:43" ht="20.100000000000001" hidden="1" customHeight="1" x14ac:dyDescent="0.45">
      <c r="B424" s="97">
        <v>26</v>
      </c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2:43" ht="20.100000000000001" hidden="1" customHeight="1" x14ac:dyDescent="0.45">
      <c r="B425" s="97">
        <v>25</v>
      </c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2:43" ht="20.100000000000001" hidden="1" customHeight="1" x14ac:dyDescent="0.45">
      <c r="B426" s="97">
        <v>24</v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2:43" ht="20.100000000000001" hidden="1" customHeight="1" x14ac:dyDescent="0.45">
      <c r="B427" s="97">
        <v>23</v>
      </c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2:43" ht="20.100000000000001" hidden="1" customHeight="1" x14ac:dyDescent="0.45">
      <c r="B428" s="97">
        <v>22</v>
      </c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2:43" ht="20.100000000000001" hidden="1" customHeight="1" x14ac:dyDescent="0.45">
      <c r="B429" s="97">
        <v>21</v>
      </c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2:43" ht="20.100000000000001" hidden="1" customHeight="1" x14ac:dyDescent="0.45">
      <c r="B430" s="97">
        <v>20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2:43" ht="20.100000000000001" hidden="1" customHeight="1" x14ac:dyDescent="0.45">
      <c r="B431" s="97">
        <v>19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2:43" ht="20.100000000000001" hidden="1" customHeight="1" x14ac:dyDescent="0.45">
      <c r="B432" s="97">
        <v>18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2:43" ht="20.100000000000001" hidden="1" customHeight="1" x14ac:dyDescent="0.45">
      <c r="B433" s="97">
        <v>17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2:43" ht="20.100000000000001" hidden="1" customHeight="1" x14ac:dyDescent="0.45">
      <c r="B434" s="97">
        <v>16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2:43" ht="20.100000000000001" hidden="1" customHeight="1" x14ac:dyDescent="0.45">
      <c r="B435" s="97">
        <v>15</v>
      </c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2:43" ht="20.100000000000001" hidden="1" customHeight="1" x14ac:dyDescent="0.45">
      <c r="B436" s="97">
        <v>14</v>
      </c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2:43" ht="20.100000000000001" hidden="1" customHeight="1" x14ac:dyDescent="0.45">
      <c r="B437" s="97">
        <v>13</v>
      </c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2:43" ht="20.100000000000001" hidden="1" customHeight="1" x14ac:dyDescent="0.45">
      <c r="B438" s="97">
        <v>12</v>
      </c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2:43" ht="20.100000000000001" hidden="1" customHeight="1" x14ac:dyDescent="0.45">
      <c r="B439" s="97">
        <v>11</v>
      </c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2:43" ht="20.100000000000001" hidden="1" customHeight="1" x14ac:dyDescent="0.45">
      <c r="B440" s="97">
        <v>10</v>
      </c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2:43" ht="20.100000000000001" hidden="1" customHeight="1" x14ac:dyDescent="0.45">
      <c r="B441" s="97">
        <v>9</v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2:43" ht="20.100000000000001" hidden="1" customHeight="1" x14ac:dyDescent="0.45">
      <c r="B442" s="97">
        <v>8</v>
      </c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2:43" ht="20.100000000000001" hidden="1" customHeight="1" x14ac:dyDescent="0.45">
      <c r="B443" s="97">
        <v>7</v>
      </c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2:43" ht="20.100000000000001" hidden="1" customHeight="1" x14ac:dyDescent="0.45">
      <c r="B444" s="97">
        <v>6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2:43" ht="20.100000000000001" hidden="1" customHeight="1" x14ac:dyDescent="0.45">
      <c r="B445" s="97">
        <v>5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2:43" ht="20.100000000000001" hidden="1" customHeight="1" x14ac:dyDescent="0.45">
      <c r="B446" s="97">
        <v>4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2:43" ht="20.100000000000001" hidden="1" customHeight="1" x14ac:dyDescent="0.45">
      <c r="B447" s="97">
        <v>3</v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2:43" ht="20.100000000000001" hidden="1" customHeight="1" x14ac:dyDescent="0.45">
      <c r="B448" s="97">
        <v>2</v>
      </c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20.100000000000001" hidden="1" customHeight="1" x14ac:dyDescent="0.45">
      <c r="B449" s="97">
        <v>1</v>
      </c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20.100000000000001" hidden="1" customHeight="1" x14ac:dyDescent="0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20.100000000000001" hidden="1" customHeight="1" x14ac:dyDescent="0.45">
      <c r="A451" s="34">
        <v>12</v>
      </c>
      <c r="B451" s="32">
        <v>31</v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20.100000000000001" hidden="1" customHeight="1" x14ac:dyDescent="0.45">
      <c r="A452" s="66" t="s">
        <v>19</v>
      </c>
      <c r="B452" s="66" t="s">
        <v>196</v>
      </c>
      <c r="C452" s="68" t="s">
        <v>197</v>
      </c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20.100000000000001" hidden="1" customHeight="1" x14ac:dyDescent="0.45">
      <c r="A453" s="98">
        <v>12</v>
      </c>
      <c r="B453" s="97">
        <v>31</v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20.100000000000001" hidden="1" customHeight="1" x14ac:dyDescent="0.45">
      <c r="A454" s="98">
        <v>11</v>
      </c>
      <c r="B454" s="97">
        <v>30</v>
      </c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20.100000000000001" hidden="1" customHeight="1" x14ac:dyDescent="0.45">
      <c r="A455" s="98">
        <v>10</v>
      </c>
      <c r="B455" s="97">
        <v>29</v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20.100000000000001" hidden="1" customHeight="1" x14ac:dyDescent="0.45">
      <c r="A456" s="98">
        <v>9</v>
      </c>
      <c r="B456" s="97">
        <v>28</v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20.100000000000001" hidden="1" customHeight="1" x14ac:dyDescent="0.45">
      <c r="A457" s="98">
        <v>8</v>
      </c>
      <c r="B457" s="97">
        <v>27</v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20.100000000000001" hidden="1" customHeight="1" x14ac:dyDescent="0.45">
      <c r="A458" s="98">
        <v>7</v>
      </c>
      <c r="B458" s="97">
        <v>26</v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20.100000000000001" hidden="1" customHeight="1" x14ac:dyDescent="0.45">
      <c r="A459" s="98">
        <v>6</v>
      </c>
      <c r="B459" s="97">
        <v>25</v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20.100000000000001" hidden="1" customHeight="1" x14ac:dyDescent="0.45">
      <c r="A460" s="98">
        <v>5</v>
      </c>
      <c r="B460" s="97">
        <v>24</v>
      </c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20.100000000000001" hidden="1" customHeight="1" x14ac:dyDescent="0.45">
      <c r="A461" s="98">
        <v>4</v>
      </c>
      <c r="B461" s="97">
        <v>23</v>
      </c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20.100000000000001" hidden="1" customHeight="1" x14ac:dyDescent="0.45">
      <c r="A462" s="98">
        <v>3</v>
      </c>
      <c r="B462" s="97">
        <v>22</v>
      </c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20.100000000000001" hidden="1" customHeight="1" x14ac:dyDescent="0.45">
      <c r="A463" s="98">
        <v>2</v>
      </c>
      <c r="B463" s="97">
        <v>21</v>
      </c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20.100000000000001" hidden="1" customHeight="1" x14ac:dyDescent="0.45">
      <c r="A464" s="98">
        <v>1</v>
      </c>
      <c r="B464" s="97">
        <v>20</v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20.100000000000001" hidden="1" customHeight="1" x14ac:dyDescent="0.45">
      <c r="A465" s="98" t="s">
        <v>198</v>
      </c>
      <c r="B465" s="97">
        <v>19</v>
      </c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20.100000000000001" hidden="1" customHeight="1" x14ac:dyDescent="0.45">
      <c r="A466" s="98">
        <v>12</v>
      </c>
      <c r="B466" s="97">
        <v>18</v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20.100000000000001" hidden="1" customHeight="1" x14ac:dyDescent="0.45">
      <c r="A467" s="98">
        <v>11</v>
      </c>
      <c r="B467" s="97">
        <v>17</v>
      </c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20.100000000000001" hidden="1" customHeight="1" x14ac:dyDescent="0.45">
      <c r="A468" s="98">
        <v>10</v>
      </c>
      <c r="B468" s="97">
        <v>16</v>
      </c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20.100000000000001" hidden="1" customHeight="1" x14ac:dyDescent="0.45">
      <c r="A469" s="98">
        <v>9</v>
      </c>
      <c r="B469" s="97">
        <v>15</v>
      </c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20.100000000000001" hidden="1" customHeight="1" x14ac:dyDescent="0.45">
      <c r="A470" s="98">
        <v>8</v>
      </c>
      <c r="B470" s="97">
        <v>14</v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20.100000000000001" hidden="1" customHeight="1" x14ac:dyDescent="0.45">
      <c r="A471" s="98">
        <v>7</v>
      </c>
      <c r="B471" s="97">
        <v>13</v>
      </c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20.100000000000001" hidden="1" customHeight="1" x14ac:dyDescent="0.45">
      <c r="A472" s="98">
        <v>6</v>
      </c>
      <c r="B472" s="97">
        <v>12</v>
      </c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20.100000000000001" hidden="1" customHeight="1" x14ac:dyDescent="0.45">
      <c r="A473" s="98">
        <v>5</v>
      </c>
      <c r="B473" s="97">
        <v>11</v>
      </c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20.100000000000001" hidden="1" customHeight="1" x14ac:dyDescent="0.45">
      <c r="A474" s="98">
        <v>4</v>
      </c>
      <c r="B474" s="97">
        <v>10</v>
      </c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20.100000000000001" hidden="1" customHeight="1" x14ac:dyDescent="0.45">
      <c r="A475" s="98">
        <v>3</v>
      </c>
      <c r="B475" s="97">
        <v>9</v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20.100000000000001" hidden="1" customHeight="1" x14ac:dyDescent="0.45">
      <c r="A476" s="98">
        <v>2</v>
      </c>
      <c r="B476" s="97">
        <v>8</v>
      </c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20.100000000000001" hidden="1" customHeight="1" x14ac:dyDescent="0.45">
      <c r="A477" s="98">
        <v>1</v>
      </c>
      <c r="B477" s="97">
        <v>7</v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20.100000000000001" hidden="1" customHeight="1" x14ac:dyDescent="0.45">
      <c r="B478" s="97">
        <v>6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20.100000000000001" hidden="1" customHeight="1" x14ac:dyDescent="0.45">
      <c r="B479" s="97">
        <v>5</v>
      </c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20.100000000000001" hidden="1" customHeight="1" x14ac:dyDescent="0.45">
      <c r="B480" s="97">
        <v>4</v>
      </c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2:43" ht="20.100000000000001" hidden="1" customHeight="1" x14ac:dyDescent="0.45">
      <c r="B481" s="97">
        <v>3</v>
      </c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2:43" ht="20.100000000000001" hidden="1" customHeight="1" x14ac:dyDescent="0.45">
      <c r="B482" s="97">
        <v>2</v>
      </c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2:43" ht="20.100000000000001" hidden="1" customHeight="1" x14ac:dyDescent="0.45">
      <c r="B483" s="97">
        <v>1</v>
      </c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2:43" ht="20.100000000000001" hidden="1" customHeight="1" x14ac:dyDescent="0.45">
      <c r="B484" s="97" t="s">
        <v>199</v>
      </c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2:43" ht="20.100000000000001" hidden="1" customHeight="1" x14ac:dyDescent="0.45">
      <c r="B485" s="97">
        <v>31</v>
      </c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2:43" ht="20.100000000000001" hidden="1" customHeight="1" x14ac:dyDescent="0.45">
      <c r="B486" s="97">
        <v>30</v>
      </c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2:43" ht="20.100000000000001" hidden="1" customHeight="1" x14ac:dyDescent="0.45">
      <c r="B487" s="97">
        <v>29</v>
      </c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2:43" ht="20.100000000000001" hidden="1" customHeight="1" x14ac:dyDescent="0.45">
      <c r="B488" s="97">
        <v>28</v>
      </c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2:43" ht="20.100000000000001" hidden="1" customHeight="1" x14ac:dyDescent="0.45">
      <c r="B489" s="97">
        <v>27</v>
      </c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2:43" ht="20.100000000000001" hidden="1" customHeight="1" x14ac:dyDescent="0.45">
      <c r="B490" s="97">
        <v>26</v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2:43" ht="20.100000000000001" hidden="1" customHeight="1" x14ac:dyDescent="0.45">
      <c r="B491" s="97">
        <v>25</v>
      </c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2:43" ht="20.100000000000001" hidden="1" customHeight="1" x14ac:dyDescent="0.45">
      <c r="B492" s="97">
        <v>24</v>
      </c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2:43" ht="20.100000000000001" hidden="1" customHeight="1" x14ac:dyDescent="0.45">
      <c r="B493" s="97">
        <v>23</v>
      </c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2:43" ht="20.100000000000001" hidden="1" customHeight="1" x14ac:dyDescent="0.45">
      <c r="B494" s="97">
        <v>22</v>
      </c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2:43" ht="20.100000000000001" hidden="1" customHeight="1" x14ac:dyDescent="0.45">
      <c r="B495" s="97">
        <v>21</v>
      </c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2:43" ht="20.100000000000001" hidden="1" customHeight="1" x14ac:dyDescent="0.45">
      <c r="B496" s="97">
        <v>20</v>
      </c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2:43" ht="20.100000000000001" hidden="1" customHeight="1" x14ac:dyDescent="0.45">
      <c r="B497" s="97">
        <v>19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2:43" ht="20.100000000000001" hidden="1" customHeight="1" x14ac:dyDescent="0.45">
      <c r="B498" s="97">
        <v>18</v>
      </c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2:43" ht="20.100000000000001" hidden="1" customHeight="1" x14ac:dyDescent="0.45">
      <c r="B499" s="97">
        <v>17</v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2:43" ht="20.100000000000001" hidden="1" customHeight="1" x14ac:dyDescent="0.45">
      <c r="B500" s="97">
        <v>16</v>
      </c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2:43" ht="20.100000000000001" hidden="1" customHeight="1" x14ac:dyDescent="0.45">
      <c r="B501" s="97">
        <v>15</v>
      </c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2:43" ht="20.100000000000001" hidden="1" customHeight="1" x14ac:dyDescent="0.45">
      <c r="B502" s="97">
        <v>14</v>
      </c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2:43" ht="20.100000000000001" hidden="1" customHeight="1" x14ac:dyDescent="0.45">
      <c r="B503" s="97">
        <v>13</v>
      </c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2:43" ht="20.100000000000001" hidden="1" customHeight="1" x14ac:dyDescent="0.45">
      <c r="B504" s="97">
        <v>12</v>
      </c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2:43" ht="20.100000000000001" hidden="1" customHeight="1" x14ac:dyDescent="0.45">
      <c r="B505" s="97">
        <v>11</v>
      </c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2:43" ht="20.100000000000001" hidden="1" customHeight="1" x14ac:dyDescent="0.45">
      <c r="B506" s="97">
        <v>10</v>
      </c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2:43" ht="20.100000000000001" hidden="1" customHeight="1" x14ac:dyDescent="0.45">
      <c r="B507" s="97">
        <v>9</v>
      </c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2:43" ht="20.100000000000001" hidden="1" customHeight="1" x14ac:dyDescent="0.45">
      <c r="B508" s="97">
        <v>8</v>
      </c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2:43" ht="20.100000000000001" hidden="1" customHeight="1" x14ac:dyDescent="0.45">
      <c r="B509" s="97">
        <v>7</v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2:43" ht="20.100000000000001" hidden="1" customHeight="1" x14ac:dyDescent="0.45">
      <c r="B510" s="97">
        <v>6</v>
      </c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2:43" ht="20.100000000000001" hidden="1" customHeight="1" x14ac:dyDescent="0.45">
      <c r="B511" s="97">
        <v>5</v>
      </c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2:43" ht="20.100000000000001" hidden="1" customHeight="1" x14ac:dyDescent="0.45">
      <c r="B512" s="97">
        <v>4</v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20.100000000000001" hidden="1" customHeight="1" x14ac:dyDescent="0.45">
      <c r="B513" s="97">
        <v>3</v>
      </c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20.100000000000001" hidden="1" customHeight="1" x14ac:dyDescent="0.45">
      <c r="B514" s="97">
        <v>2</v>
      </c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20.100000000000001" hidden="1" customHeight="1" x14ac:dyDescent="0.45">
      <c r="B515" s="97">
        <v>1</v>
      </c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20.100000000000001" hidden="1" customHeight="1" x14ac:dyDescent="0.4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20.100000000000001" hidden="1" customHeight="1" x14ac:dyDescent="0.45">
      <c r="A517" s="32">
        <v>4</v>
      </c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20.100000000000001" hidden="1" customHeight="1" x14ac:dyDescent="0.45">
      <c r="A518" s="34" t="s">
        <v>200</v>
      </c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20.100000000000001" hidden="1" customHeight="1" x14ac:dyDescent="0.45">
      <c r="A519" s="98" t="s">
        <v>201</v>
      </c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20.100000000000001" hidden="1" customHeight="1" x14ac:dyDescent="0.45">
      <c r="A520" s="98" t="s">
        <v>202</v>
      </c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20.100000000000001" hidden="1" customHeight="1" x14ac:dyDescent="0.45">
      <c r="A521" s="98" t="s">
        <v>203</v>
      </c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20.100000000000001" hidden="1" customHeight="1" x14ac:dyDescent="0.45">
      <c r="A522" s="98" t="s">
        <v>204</v>
      </c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34.799999999999997" hidden="1" x14ac:dyDescent="0.45">
      <c r="A523" s="99" t="s">
        <v>205</v>
      </c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20.100000000000001" hidden="1" customHeight="1" x14ac:dyDescent="0.45">
      <c r="A524" s="98" t="s">
        <v>201</v>
      </c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20.100000000000001" hidden="1" customHeight="1" x14ac:dyDescent="0.45">
      <c r="A525" s="98" t="s">
        <v>202</v>
      </c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20.100000000000001" hidden="1" customHeight="1" x14ac:dyDescent="0.45">
      <c r="A526" s="98" t="s">
        <v>203</v>
      </c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20.100000000000001" hidden="1" customHeight="1" x14ac:dyDescent="0.45">
      <c r="A527" s="98" t="s">
        <v>204</v>
      </c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20.100000000000001" hidden="1" customHeight="1" x14ac:dyDescent="0.4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50" ht="20.100000000000001" hidden="1" customHeight="1" x14ac:dyDescent="0.45">
      <c r="A529" s="32">
        <v>11</v>
      </c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50" s="122" customFormat="1" ht="41.4" hidden="1" x14ac:dyDescent="0.45">
      <c r="A530" s="118" t="s">
        <v>206</v>
      </c>
      <c r="B530" s="121" t="s">
        <v>110</v>
      </c>
      <c r="C530" s="118" t="s">
        <v>113</v>
      </c>
      <c r="D530" s="100" t="s">
        <v>404</v>
      </c>
      <c r="E530" s="118" t="s">
        <v>115</v>
      </c>
      <c r="F530" s="119" t="s">
        <v>118</v>
      </c>
      <c r="G530" s="118" t="s">
        <v>207</v>
      </c>
      <c r="H530" s="118" t="s">
        <v>123</v>
      </c>
      <c r="I530" s="118" t="s">
        <v>126</v>
      </c>
      <c r="J530" s="120" t="s">
        <v>342</v>
      </c>
      <c r="K530" s="120" t="s">
        <v>331</v>
      </c>
      <c r="L530" s="118" t="s">
        <v>310</v>
      </c>
      <c r="M530" s="118" t="s">
        <v>129</v>
      </c>
      <c r="N530" s="118" t="s">
        <v>362</v>
      </c>
      <c r="O530" s="118" t="s">
        <v>133</v>
      </c>
      <c r="P530" s="121" t="s">
        <v>134</v>
      </c>
      <c r="Q530" s="127" t="s">
        <v>374</v>
      </c>
      <c r="R530" s="121" t="s">
        <v>312</v>
      </c>
      <c r="S530" s="127" t="s">
        <v>371</v>
      </c>
      <c r="T530" s="118" t="s">
        <v>138</v>
      </c>
      <c r="U530" s="118" t="s">
        <v>139</v>
      </c>
      <c r="V530" s="121" t="s">
        <v>141</v>
      </c>
      <c r="W530" s="128" t="s">
        <v>405</v>
      </c>
      <c r="X530" s="100" t="s">
        <v>406</v>
      </c>
      <c r="Y530" s="118" t="s">
        <v>208</v>
      </c>
      <c r="Z530" s="126" t="s">
        <v>386</v>
      </c>
      <c r="AA530" s="121" t="s">
        <v>145</v>
      </c>
      <c r="AB530" s="121" t="s">
        <v>209</v>
      </c>
      <c r="AC530" s="118" t="s">
        <v>210</v>
      </c>
      <c r="AD530" s="118" t="s">
        <v>365</v>
      </c>
      <c r="AE530" s="118" t="s">
        <v>211</v>
      </c>
      <c r="AF530" s="126" t="s">
        <v>390</v>
      </c>
      <c r="AG530" s="126" t="s">
        <v>391</v>
      </c>
      <c r="AH530" s="118" t="s">
        <v>153</v>
      </c>
      <c r="AI530" s="121" t="s">
        <v>212</v>
      </c>
      <c r="AJ530" s="118" t="s">
        <v>158</v>
      </c>
      <c r="AK530" s="121" t="s">
        <v>161</v>
      </c>
      <c r="AL530" s="118" t="s">
        <v>164</v>
      </c>
      <c r="AM530" s="121" t="s">
        <v>332</v>
      </c>
      <c r="AN530" s="121" t="s">
        <v>167</v>
      </c>
      <c r="AO530" s="118" t="s">
        <v>170</v>
      </c>
      <c r="AP530" s="121" t="s">
        <v>213</v>
      </c>
      <c r="AQ530" s="118" t="s">
        <v>214</v>
      </c>
      <c r="AR530" s="121" t="s">
        <v>215</v>
      </c>
      <c r="AS530" s="118" t="s">
        <v>216</v>
      </c>
      <c r="AT530" s="121" t="s">
        <v>217</v>
      </c>
      <c r="AU530" s="121" t="s">
        <v>218</v>
      </c>
      <c r="AV530" s="118" t="s">
        <v>184</v>
      </c>
      <c r="AW530" s="118" t="s">
        <v>399</v>
      </c>
      <c r="AX530" s="118" t="s">
        <v>219</v>
      </c>
    </row>
    <row r="531" spans="1:50" ht="20.100000000000001" hidden="1" customHeight="1" x14ac:dyDescent="0.45">
      <c r="A531" s="100" t="s">
        <v>220</v>
      </c>
      <c r="B531" s="116" t="s">
        <v>222</v>
      </c>
      <c r="C531" s="101" t="s">
        <v>221</v>
      </c>
      <c r="D531" s="101" t="s">
        <v>407</v>
      </c>
      <c r="E531" s="87" t="s">
        <v>222</v>
      </c>
      <c r="F531" s="87" t="s">
        <v>222</v>
      </c>
      <c r="G531" s="115" t="s">
        <v>223</v>
      </c>
      <c r="H531" s="116" t="s">
        <v>222</v>
      </c>
      <c r="I531" s="115" t="s">
        <v>224</v>
      </c>
      <c r="J531" s="101" t="s">
        <v>225</v>
      </c>
      <c r="K531" s="116" t="s">
        <v>222</v>
      </c>
      <c r="L531" s="115" t="s">
        <v>333</v>
      </c>
      <c r="M531" s="115" t="s">
        <v>226</v>
      </c>
      <c r="N531" s="115" t="s">
        <v>397</v>
      </c>
      <c r="O531" s="116" t="s">
        <v>222</v>
      </c>
      <c r="P531" s="116" t="s">
        <v>222</v>
      </c>
      <c r="Q531" s="87" t="s">
        <v>401</v>
      </c>
      <c r="R531" s="116" t="s">
        <v>334</v>
      </c>
      <c r="S531" s="87" t="s">
        <v>402</v>
      </c>
      <c r="T531" s="116" t="s">
        <v>222</v>
      </c>
      <c r="U531" s="115" t="s">
        <v>227</v>
      </c>
      <c r="V531" s="116" t="s">
        <v>222</v>
      </c>
      <c r="W531" s="101" t="s">
        <v>408</v>
      </c>
      <c r="X531" s="87" t="s">
        <v>403</v>
      </c>
      <c r="Y531" s="116" t="s">
        <v>222</v>
      </c>
      <c r="Z531" s="87" t="s">
        <v>388</v>
      </c>
      <c r="AA531" s="115" t="s">
        <v>228</v>
      </c>
      <c r="AB531" s="116" t="s">
        <v>229</v>
      </c>
      <c r="AC531" s="116" t="s">
        <v>230</v>
      </c>
      <c r="AD531" s="116" t="s">
        <v>398</v>
      </c>
      <c r="AE531" s="116" t="s">
        <v>222</v>
      </c>
      <c r="AF531" s="87" t="s">
        <v>392</v>
      </c>
      <c r="AG531" s="87" t="s">
        <v>393</v>
      </c>
      <c r="AH531" s="116" t="s">
        <v>239</v>
      </c>
      <c r="AI531" s="116" t="s">
        <v>222</v>
      </c>
      <c r="AJ531" s="116" t="s">
        <v>231</v>
      </c>
      <c r="AK531" s="116" t="s">
        <v>222</v>
      </c>
      <c r="AL531" s="116" t="s">
        <v>232</v>
      </c>
      <c r="AM531" s="116" t="s">
        <v>222</v>
      </c>
      <c r="AN531" s="116" t="s">
        <v>233</v>
      </c>
      <c r="AO531" s="116" t="s">
        <v>222</v>
      </c>
      <c r="AP531" s="116" t="s">
        <v>234</v>
      </c>
      <c r="AQ531" s="116" t="s">
        <v>222</v>
      </c>
      <c r="AR531" s="116" t="s">
        <v>235</v>
      </c>
      <c r="AS531" s="116" t="s">
        <v>236</v>
      </c>
      <c r="AT531" s="116" t="s">
        <v>237</v>
      </c>
      <c r="AU531" s="116" t="s">
        <v>238</v>
      </c>
      <c r="AV531" s="116" t="s">
        <v>222</v>
      </c>
      <c r="AW531" s="116" t="s">
        <v>400</v>
      </c>
      <c r="AX531" s="116" t="s">
        <v>240</v>
      </c>
    </row>
    <row r="532" spans="1:50" ht="20.100000000000001" hidden="1" customHeight="1" x14ac:dyDescent="0.45">
      <c r="A532" s="102"/>
      <c r="B532" s="116" t="s">
        <v>222</v>
      </c>
      <c r="C532" s="101" t="s">
        <v>221</v>
      </c>
      <c r="D532" s="101" t="s">
        <v>407</v>
      </c>
      <c r="E532" s="87" t="s">
        <v>222</v>
      </c>
      <c r="F532" s="87" t="s">
        <v>222</v>
      </c>
      <c r="G532" s="115" t="s">
        <v>223</v>
      </c>
      <c r="H532" s="116" t="s">
        <v>222</v>
      </c>
      <c r="I532" s="116" t="s">
        <v>241</v>
      </c>
      <c r="J532" s="101" t="s">
        <v>225</v>
      </c>
      <c r="K532" s="116" t="s">
        <v>222</v>
      </c>
      <c r="L532" s="115" t="s">
        <v>333</v>
      </c>
      <c r="M532" s="115" t="s">
        <v>226</v>
      </c>
      <c r="N532" s="115" t="s">
        <v>397</v>
      </c>
      <c r="O532" s="116" t="s">
        <v>222</v>
      </c>
      <c r="P532" s="116" t="s">
        <v>222</v>
      </c>
      <c r="Q532" s="87" t="s">
        <v>401</v>
      </c>
      <c r="R532" s="116" t="s">
        <v>334</v>
      </c>
      <c r="S532" s="87" t="s">
        <v>402</v>
      </c>
      <c r="T532" s="116" t="s">
        <v>222</v>
      </c>
      <c r="U532" s="115" t="s">
        <v>227</v>
      </c>
      <c r="V532" s="116" t="s">
        <v>222</v>
      </c>
      <c r="W532" s="101" t="s">
        <v>408</v>
      </c>
      <c r="X532" s="87" t="s">
        <v>403</v>
      </c>
      <c r="Y532" s="116" t="s">
        <v>222</v>
      </c>
      <c r="Z532" s="87" t="s">
        <v>388</v>
      </c>
      <c r="AA532" s="115" t="s">
        <v>228</v>
      </c>
      <c r="AB532" s="116" t="s">
        <v>229</v>
      </c>
      <c r="AC532" s="116" t="s">
        <v>230</v>
      </c>
      <c r="AD532" s="116" t="s">
        <v>398</v>
      </c>
      <c r="AE532" s="116" t="s">
        <v>222</v>
      </c>
      <c r="AF532" s="87" t="s">
        <v>392</v>
      </c>
      <c r="AG532" s="87" t="s">
        <v>393</v>
      </c>
      <c r="AH532" s="116" t="s">
        <v>239</v>
      </c>
      <c r="AI532" s="116" t="s">
        <v>222</v>
      </c>
      <c r="AJ532" s="116" t="s">
        <v>231</v>
      </c>
      <c r="AK532" s="116" t="s">
        <v>222</v>
      </c>
      <c r="AL532" s="116" t="s">
        <v>232</v>
      </c>
      <c r="AM532" s="116" t="s">
        <v>222</v>
      </c>
      <c r="AN532" s="116" t="s">
        <v>233</v>
      </c>
      <c r="AO532" s="116" t="s">
        <v>222</v>
      </c>
      <c r="AP532" s="116" t="s">
        <v>234</v>
      </c>
      <c r="AQ532" s="116" t="s">
        <v>222</v>
      </c>
      <c r="AR532" s="116" t="s">
        <v>235</v>
      </c>
      <c r="AS532" s="116" t="s">
        <v>236</v>
      </c>
      <c r="AT532" s="116" t="s">
        <v>237</v>
      </c>
      <c r="AU532" s="116" t="s">
        <v>238</v>
      </c>
      <c r="AV532" s="116" t="s">
        <v>222</v>
      </c>
      <c r="AW532" s="116" t="s">
        <v>400</v>
      </c>
      <c r="AX532" s="116" t="s">
        <v>240</v>
      </c>
    </row>
    <row r="533" spans="1:50" ht="20.100000000000001" hidden="1" customHeight="1" x14ac:dyDescent="0.45">
      <c r="A533" s="102"/>
      <c r="B533" s="116" t="s">
        <v>222</v>
      </c>
      <c r="C533" s="101" t="s">
        <v>221</v>
      </c>
      <c r="D533" s="101" t="s">
        <v>407</v>
      </c>
      <c r="E533" s="87" t="s">
        <v>222</v>
      </c>
      <c r="F533" s="87" t="s">
        <v>222</v>
      </c>
      <c r="G533" s="115" t="s">
        <v>223</v>
      </c>
      <c r="H533" s="116" t="s">
        <v>222</v>
      </c>
      <c r="I533" s="116" t="s">
        <v>242</v>
      </c>
      <c r="J533" s="101" t="s">
        <v>225</v>
      </c>
      <c r="K533" s="116" t="s">
        <v>222</v>
      </c>
      <c r="L533" s="115" t="s">
        <v>333</v>
      </c>
      <c r="M533" s="115" t="s">
        <v>226</v>
      </c>
      <c r="N533" s="115" t="s">
        <v>397</v>
      </c>
      <c r="O533" s="116" t="s">
        <v>222</v>
      </c>
      <c r="P533" s="116" t="s">
        <v>222</v>
      </c>
      <c r="Q533" s="87" t="s">
        <v>401</v>
      </c>
      <c r="R533" s="116" t="s">
        <v>334</v>
      </c>
      <c r="S533" s="87" t="s">
        <v>402</v>
      </c>
      <c r="T533" s="116" t="s">
        <v>222</v>
      </c>
      <c r="U533" s="115" t="s">
        <v>227</v>
      </c>
      <c r="V533" s="116" t="s">
        <v>222</v>
      </c>
      <c r="W533" s="101" t="s">
        <v>408</v>
      </c>
      <c r="X533" s="87" t="s">
        <v>403</v>
      </c>
      <c r="Y533" s="116" t="s">
        <v>222</v>
      </c>
      <c r="Z533" s="87" t="s">
        <v>389</v>
      </c>
      <c r="AA533" s="115" t="s">
        <v>228</v>
      </c>
      <c r="AB533" s="116" t="s">
        <v>243</v>
      </c>
      <c r="AC533" s="116" t="s">
        <v>244</v>
      </c>
      <c r="AD533" s="116" t="s">
        <v>398</v>
      </c>
      <c r="AE533" s="116" t="s">
        <v>222</v>
      </c>
      <c r="AF533" s="87" t="s">
        <v>394</v>
      </c>
      <c r="AG533" s="87" t="s">
        <v>395</v>
      </c>
      <c r="AH533" s="116" t="s">
        <v>253</v>
      </c>
      <c r="AI533" s="116" t="s">
        <v>222</v>
      </c>
      <c r="AJ533" s="116" t="s">
        <v>245</v>
      </c>
      <c r="AK533" s="116" t="s">
        <v>222</v>
      </c>
      <c r="AL533" s="116" t="s">
        <v>246</v>
      </c>
      <c r="AM533" s="116" t="s">
        <v>222</v>
      </c>
      <c r="AN533" s="116" t="s">
        <v>247</v>
      </c>
      <c r="AO533" s="116" t="s">
        <v>222</v>
      </c>
      <c r="AP533" s="116" t="s">
        <v>248</v>
      </c>
      <c r="AQ533" s="116" t="s">
        <v>222</v>
      </c>
      <c r="AR533" s="116" t="s">
        <v>249</v>
      </c>
      <c r="AS533" s="116" t="s">
        <v>250</v>
      </c>
      <c r="AT533" s="116" t="s">
        <v>251</v>
      </c>
      <c r="AU533" s="116" t="s">
        <v>252</v>
      </c>
      <c r="AV533" s="116" t="s">
        <v>222</v>
      </c>
      <c r="AW533" s="116" t="s">
        <v>400</v>
      </c>
      <c r="AX533" s="116" t="s">
        <v>222</v>
      </c>
    </row>
    <row r="534" spans="1:50" ht="20.100000000000001" hidden="1" customHeight="1" x14ac:dyDescent="0.45">
      <c r="A534" s="102"/>
      <c r="B534" s="116" t="s">
        <v>222</v>
      </c>
      <c r="C534" s="101" t="s">
        <v>221</v>
      </c>
      <c r="D534" s="101" t="s">
        <v>407</v>
      </c>
      <c r="E534" s="101" t="s">
        <v>254</v>
      </c>
      <c r="F534" s="87" t="s">
        <v>222</v>
      </c>
      <c r="G534" s="115" t="s">
        <v>223</v>
      </c>
      <c r="H534" s="116" t="s">
        <v>222</v>
      </c>
      <c r="I534" s="116" t="s">
        <v>255</v>
      </c>
      <c r="J534" s="101" t="s">
        <v>225</v>
      </c>
      <c r="K534" s="116" t="s">
        <v>222</v>
      </c>
      <c r="L534" s="115" t="s">
        <v>333</v>
      </c>
      <c r="M534" s="115" t="s">
        <v>226</v>
      </c>
      <c r="N534" s="115" t="s">
        <v>397</v>
      </c>
      <c r="O534" s="115" t="s">
        <v>256</v>
      </c>
      <c r="P534" s="115" t="s">
        <v>257</v>
      </c>
      <c r="Q534" s="87" t="s">
        <v>401</v>
      </c>
      <c r="R534" s="116" t="s">
        <v>334</v>
      </c>
      <c r="S534" s="87" t="s">
        <v>402</v>
      </c>
      <c r="T534" s="116" t="s">
        <v>222</v>
      </c>
      <c r="U534" s="115" t="s">
        <v>227</v>
      </c>
      <c r="V534" s="116" t="s">
        <v>222</v>
      </c>
      <c r="W534" s="101" t="s">
        <v>408</v>
      </c>
      <c r="X534" s="87" t="s">
        <v>403</v>
      </c>
      <c r="Y534" s="116" t="s">
        <v>222</v>
      </c>
      <c r="Z534" s="87" t="s">
        <v>389</v>
      </c>
      <c r="AA534" s="115" t="s">
        <v>228</v>
      </c>
      <c r="AB534" s="116" t="s">
        <v>243</v>
      </c>
      <c r="AC534" s="116" t="s">
        <v>244</v>
      </c>
      <c r="AD534" s="116" t="s">
        <v>398</v>
      </c>
      <c r="AE534" s="116" t="s">
        <v>222</v>
      </c>
      <c r="AF534" s="87" t="s">
        <v>394</v>
      </c>
      <c r="AG534" s="87" t="s">
        <v>395</v>
      </c>
      <c r="AH534" s="116" t="s">
        <v>253</v>
      </c>
      <c r="AI534" s="116" t="s">
        <v>222</v>
      </c>
      <c r="AJ534" s="116" t="s">
        <v>245</v>
      </c>
      <c r="AK534" s="116" t="s">
        <v>222</v>
      </c>
      <c r="AL534" s="116" t="s">
        <v>246</v>
      </c>
      <c r="AM534" s="116" t="s">
        <v>222</v>
      </c>
      <c r="AN534" s="116" t="s">
        <v>247</v>
      </c>
      <c r="AO534" s="116" t="s">
        <v>222</v>
      </c>
      <c r="AP534" s="116" t="s">
        <v>248</v>
      </c>
      <c r="AQ534" s="116" t="s">
        <v>222</v>
      </c>
      <c r="AR534" s="116" t="s">
        <v>249</v>
      </c>
      <c r="AS534" s="116" t="s">
        <v>250</v>
      </c>
      <c r="AT534" s="116" t="s">
        <v>251</v>
      </c>
      <c r="AU534" s="116" t="s">
        <v>252</v>
      </c>
      <c r="AV534" s="116" t="s">
        <v>222</v>
      </c>
      <c r="AW534" s="116" t="s">
        <v>400</v>
      </c>
      <c r="AX534" s="116" t="s">
        <v>222</v>
      </c>
    </row>
    <row r="535" spans="1:50" ht="20.100000000000001" hidden="1" customHeight="1" x14ac:dyDescent="0.45">
      <c r="A535" s="102"/>
      <c r="B535" s="116" t="s">
        <v>222</v>
      </c>
      <c r="C535" s="101" t="s">
        <v>221</v>
      </c>
      <c r="D535" s="101" t="s">
        <v>407</v>
      </c>
      <c r="E535" s="103" t="s">
        <v>258</v>
      </c>
      <c r="F535" s="87" t="s">
        <v>222</v>
      </c>
      <c r="G535" s="115" t="s">
        <v>223</v>
      </c>
      <c r="H535" s="116" t="s">
        <v>222</v>
      </c>
      <c r="I535" s="116" t="s">
        <v>259</v>
      </c>
      <c r="J535" s="101" t="s">
        <v>225</v>
      </c>
      <c r="K535" s="116" t="s">
        <v>222</v>
      </c>
      <c r="L535" s="115" t="s">
        <v>333</v>
      </c>
      <c r="M535" s="115" t="s">
        <v>226</v>
      </c>
      <c r="N535" s="115" t="s">
        <v>397</v>
      </c>
      <c r="O535" s="116" t="s">
        <v>260</v>
      </c>
      <c r="P535" s="116" t="s">
        <v>261</v>
      </c>
      <c r="Q535" s="87" t="s">
        <v>401</v>
      </c>
      <c r="R535" s="116" t="s">
        <v>334</v>
      </c>
      <c r="S535" s="87" t="s">
        <v>402</v>
      </c>
      <c r="T535" s="116" t="s">
        <v>222</v>
      </c>
      <c r="U535" s="115" t="s">
        <v>227</v>
      </c>
      <c r="V535" s="116" t="s">
        <v>222</v>
      </c>
      <c r="W535" s="101" t="s">
        <v>408</v>
      </c>
      <c r="X535" s="87" t="s">
        <v>403</v>
      </c>
      <c r="Y535" s="116" t="s">
        <v>222</v>
      </c>
      <c r="Z535" s="87" t="s">
        <v>389</v>
      </c>
      <c r="AA535" s="115" t="s">
        <v>228</v>
      </c>
      <c r="AB535" s="116" t="s">
        <v>243</v>
      </c>
      <c r="AC535" s="116" t="s">
        <v>244</v>
      </c>
      <c r="AD535" s="116" t="s">
        <v>398</v>
      </c>
      <c r="AE535" s="116" t="s">
        <v>222</v>
      </c>
      <c r="AF535" s="87" t="s">
        <v>394</v>
      </c>
      <c r="AG535" s="87" t="s">
        <v>395</v>
      </c>
      <c r="AH535" s="116" t="s">
        <v>253</v>
      </c>
      <c r="AI535" s="116" t="s">
        <v>222</v>
      </c>
      <c r="AJ535" s="116" t="s">
        <v>245</v>
      </c>
      <c r="AK535" s="116" t="s">
        <v>222</v>
      </c>
      <c r="AL535" s="116" t="s">
        <v>246</v>
      </c>
      <c r="AM535" s="116" t="s">
        <v>222</v>
      </c>
      <c r="AN535" s="116" t="s">
        <v>247</v>
      </c>
      <c r="AO535" s="116" t="s">
        <v>222</v>
      </c>
      <c r="AP535" s="116" t="s">
        <v>248</v>
      </c>
      <c r="AQ535" s="116" t="s">
        <v>222</v>
      </c>
      <c r="AR535" s="116" t="s">
        <v>249</v>
      </c>
      <c r="AS535" s="116" t="s">
        <v>250</v>
      </c>
      <c r="AT535" s="116" t="s">
        <v>251</v>
      </c>
      <c r="AU535" s="116" t="s">
        <v>252</v>
      </c>
      <c r="AV535" s="116" t="s">
        <v>222</v>
      </c>
      <c r="AW535" s="116" t="s">
        <v>400</v>
      </c>
      <c r="AX535" s="116" t="s">
        <v>222</v>
      </c>
    </row>
    <row r="536" spans="1:50" ht="20.100000000000001" hidden="1" customHeight="1" x14ac:dyDescent="0.45">
      <c r="A536" s="102"/>
      <c r="B536" s="116" t="s">
        <v>222</v>
      </c>
      <c r="C536" s="101" t="s">
        <v>221</v>
      </c>
      <c r="D536" s="101" t="s">
        <v>407</v>
      </c>
      <c r="E536" s="103" t="s">
        <v>262</v>
      </c>
      <c r="F536" s="87" t="s">
        <v>222</v>
      </c>
      <c r="G536" s="115" t="s">
        <v>223</v>
      </c>
      <c r="H536" s="116" t="s">
        <v>222</v>
      </c>
      <c r="I536" s="116" t="s">
        <v>263</v>
      </c>
      <c r="J536" s="101" t="s">
        <v>225</v>
      </c>
      <c r="K536" s="116" t="s">
        <v>222</v>
      </c>
      <c r="L536" s="115" t="s">
        <v>333</v>
      </c>
      <c r="M536" s="115" t="s">
        <v>226</v>
      </c>
      <c r="N536" s="115" t="s">
        <v>397</v>
      </c>
      <c r="O536" s="116" t="s">
        <v>264</v>
      </c>
      <c r="P536" s="116" t="s">
        <v>265</v>
      </c>
      <c r="Q536" s="87" t="s">
        <v>401</v>
      </c>
      <c r="R536" s="116" t="s">
        <v>334</v>
      </c>
      <c r="S536" s="87" t="s">
        <v>402</v>
      </c>
      <c r="T536" s="116" t="s">
        <v>222</v>
      </c>
      <c r="U536" s="115" t="s">
        <v>227</v>
      </c>
      <c r="V536" s="115" t="s">
        <v>266</v>
      </c>
      <c r="W536" s="101" t="s">
        <v>408</v>
      </c>
      <c r="X536" s="87" t="s">
        <v>403</v>
      </c>
      <c r="Y536" s="116" t="s">
        <v>222</v>
      </c>
      <c r="Z536" s="87" t="s">
        <v>389</v>
      </c>
      <c r="AA536" s="115" t="s">
        <v>228</v>
      </c>
      <c r="AB536" s="116" t="s">
        <v>243</v>
      </c>
      <c r="AC536" s="116" t="s">
        <v>244</v>
      </c>
      <c r="AD536" s="116" t="s">
        <v>398</v>
      </c>
      <c r="AE536" s="116" t="s">
        <v>222</v>
      </c>
      <c r="AF536" s="87" t="s">
        <v>394</v>
      </c>
      <c r="AG536" s="87" t="s">
        <v>395</v>
      </c>
      <c r="AH536" s="116" t="s">
        <v>253</v>
      </c>
      <c r="AI536" s="116" t="s">
        <v>344</v>
      </c>
      <c r="AJ536" s="116" t="s">
        <v>245</v>
      </c>
      <c r="AK536" s="116" t="s">
        <v>222</v>
      </c>
      <c r="AL536" s="116" t="s">
        <v>246</v>
      </c>
      <c r="AM536" s="116" t="s">
        <v>222</v>
      </c>
      <c r="AN536" s="116" t="s">
        <v>247</v>
      </c>
      <c r="AO536" s="116" t="s">
        <v>222</v>
      </c>
      <c r="AP536" s="116" t="s">
        <v>248</v>
      </c>
      <c r="AQ536" s="116" t="s">
        <v>222</v>
      </c>
      <c r="AR536" s="116" t="s">
        <v>249</v>
      </c>
      <c r="AS536" s="116" t="s">
        <v>250</v>
      </c>
      <c r="AT536" s="116" t="s">
        <v>251</v>
      </c>
      <c r="AU536" s="116" t="s">
        <v>252</v>
      </c>
      <c r="AV536" s="116" t="s">
        <v>222</v>
      </c>
      <c r="AW536" s="116" t="s">
        <v>400</v>
      </c>
      <c r="AX536" s="116" t="s">
        <v>222</v>
      </c>
    </row>
    <row r="537" spans="1:50" ht="20.100000000000001" hidden="1" customHeight="1" x14ac:dyDescent="0.45">
      <c r="A537" s="102"/>
      <c r="B537" s="116" t="s">
        <v>222</v>
      </c>
      <c r="C537" s="101" t="s">
        <v>221</v>
      </c>
      <c r="D537" s="101" t="s">
        <v>407</v>
      </c>
      <c r="E537" s="103" t="s">
        <v>268</v>
      </c>
      <c r="F537" s="87" t="s">
        <v>222</v>
      </c>
      <c r="G537" s="115" t="s">
        <v>223</v>
      </c>
      <c r="H537" s="116" t="s">
        <v>222</v>
      </c>
      <c r="I537" s="116" t="s">
        <v>269</v>
      </c>
      <c r="J537" s="101" t="s">
        <v>225</v>
      </c>
      <c r="K537" s="116" t="s">
        <v>222</v>
      </c>
      <c r="L537" s="115" t="s">
        <v>333</v>
      </c>
      <c r="M537" s="115" t="s">
        <v>226</v>
      </c>
      <c r="N537" s="115" t="s">
        <v>397</v>
      </c>
      <c r="O537" s="116" t="s">
        <v>270</v>
      </c>
      <c r="P537" s="116" t="s">
        <v>271</v>
      </c>
      <c r="Q537" s="87" t="s">
        <v>401</v>
      </c>
      <c r="R537" s="116" t="s">
        <v>334</v>
      </c>
      <c r="S537" s="87" t="s">
        <v>402</v>
      </c>
      <c r="T537" s="116" t="s">
        <v>222</v>
      </c>
      <c r="U537" s="115" t="s">
        <v>227</v>
      </c>
      <c r="V537" s="116" t="s">
        <v>272</v>
      </c>
      <c r="W537" s="101" t="s">
        <v>408</v>
      </c>
      <c r="X537" s="87" t="s">
        <v>403</v>
      </c>
      <c r="Y537" s="116" t="s">
        <v>222</v>
      </c>
      <c r="Z537" s="87" t="s">
        <v>389</v>
      </c>
      <c r="AA537" s="115" t="s">
        <v>228</v>
      </c>
      <c r="AB537" s="116" t="s">
        <v>243</v>
      </c>
      <c r="AC537" s="116" t="s">
        <v>244</v>
      </c>
      <c r="AD537" s="116" t="s">
        <v>398</v>
      </c>
      <c r="AE537" s="116" t="s">
        <v>273</v>
      </c>
      <c r="AF537" s="87" t="s">
        <v>394</v>
      </c>
      <c r="AG537" s="87" t="s">
        <v>395</v>
      </c>
      <c r="AH537" s="116" t="s">
        <v>253</v>
      </c>
      <c r="AI537" s="116" t="s">
        <v>267</v>
      </c>
      <c r="AJ537" s="116" t="s">
        <v>245</v>
      </c>
      <c r="AK537" s="116" t="s">
        <v>222</v>
      </c>
      <c r="AL537" s="116" t="s">
        <v>246</v>
      </c>
      <c r="AM537" s="116" t="s">
        <v>343</v>
      </c>
      <c r="AN537" s="116" t="s">
        <v>247</v>
      </c>
      <c r="AO537" s="116" t="s">
        <v>275</v>
      </c>
      <c r="AP537" s="116" t="s">
        <v>248</v>
      </c>
      <c r="AQ537" s="116" t="s">
        <v>276</v>
      </c>
      <c r="AR537" s="116" t="s">
        <v>249</v>
      </c>
      <c r="AS537" s="116" t="s">
        <v>250</v>
      </c>
      <c r="AT537" s="116" t="s">
        <v>251</v>
      </c>
      <c r="AU537" s="116" t="s">
        <v>252</v>
      </c>
      <c r="AV537" s="116" t="s">
        <v>277</v>
      </c>
      <c r="AW537" s="116" t="s">
        <v>400</v>
      </c>
      <c r="AX537" s="116" t="s">
        <v>222</v>
      </c>
    </row>
    <row r="538" spans="1:50" ht="20.100000000000001" hidden="1" customHeight="1" x14ac:dyDescent="0.45">
      <c r="A538" s="102"/>
      <c r="B538" s="116" t="s">
        <v>222</v>
      </c>
      <c r="C538" s="101" t="s">
        <v>221</v>
      </c>
      <c r="D538" s="101" t="s">
        <v>407</v>
      </c>
      <c r="E538" s="103" t="s">
        <v>278</v>
      </c>
      <c r="F538" s="87" t="s">
        <v>222</v>
      </c>
      <c r="G538" s="115" t="s">
        <v>223</v>
      </c>
      <c r="H538" s="116" t="s">
        <v>222</v>
      </c>
      <c r="I538" s="116" t="s">
        <v>279</v>
      </c>
      <c r="J538" s="101" t="s">
        <v>225</v>
      </c>
      <c r="K538" s="116" t="s">
        <v>222</v>
      </c>
      <c r="L538" s="115" t="s">
        <v>333</v>
      </c>
      <c r="M538" s="115" t="s">
        <v>226</v>
      </c>
      <c r="N538" s="115" t="s">
        <v>397</v>
      </c>
      <c r="O538" s="116" t="s">
        <v>280</v>
      </c>
      <c r="P538" s="116" t="s">
        <v>281</v>
      </c>
      <c r="Q538" s="87" t="s">
        <v>401</v>
      </c>
      <c r="R538" s="116" t="s">
        <v>334</v>
      </c>
      <c r="S538" s="87" t="s">
        <v>402</v>
      </c>
      <c r="T538" s="116" t="s">
        <v>222</v>
      </c>
      <c r="U538" s="115" t="s">
        <v>227</v>
      </c>
      <c r="V538" s="116" t="s">
        <v>282</v>
      </c>
      <c r="W538" s="101" t="s">
        <v>408</v>
      </c>
      <c r="X538" s="87" t="s">
        <v>403</v>
      </c>
      <c r="Y538" s="116" t="s">
        <v>222</v>
      </c>
      <c r="Z538" s="87" t="s">
        <v>389</v>
      </c>
      <c r="AA538" s="115" t="s">
        <v>228</v>
      </c>
      <c r="AB538" s="116" t="s">
        <v>243</v>
      </c>
      <c r="AC538" s="116" t="s">
        <v>244</v>
      </c>
      <c r="AD538" s="116" t="s">
        <v>398</v>
      </c>
      <c r="AE538" s="116" t="s">
        <v>339</v>
      </c>
      <c r="AF538" s="87" t="s">
        <v>394</v>
      </c>
      <c r="AG538" s="87" t="s">
        <v>395</v>
      </c>
      <c r="AH538" s="116" t="s">
        <v>253</v>
      </c>
      <c r="AI538" s="116" t="s">
        <v>274</v>
      </c>
      <c r="AJ538" s="116" t="s">
        <v>245</v>
      </c>
      <c r="AK538" s="116" t="s">
        <v>222</v>
      </c>
      <c r="AL538" s="116" t="s">
        <v>246</v>
      </c>
      <c r="AM538" s="123" t="s">
        <v>335</v>
      </c>
      <c r="AN538" s="116" t="s">
        <v>247</v>
      </c>
      <c r="AO538" s="116" t="s">
        <v>284</v>
      </c>
      <c r="AP538" s="116" t="s">
        <v>248</v>
      </c>
      <c r="AQ538" s="116" t="s">
        <v>285</v>
      </c>
      <c r="AR538" s="116" t="s">
        <v>249</v>
      </c>
      <c r="AS538" s="116" t="s">
        <v>250</v>
      </c>
      <c r="AT538" s="116" t="s">
        <v>251</v>
      </c>
      <c r="AU538" s="116" t="s">
        <v>252</v>
      </c>
      <c r="AV538" s="116" t="s">
        <v>286</v>
      </c>
      <c r="AW538" s="116" t="s">
        <v>400</v>
      </c>
      <c r="AX538" s="116" t="s">
        <v>222</v>
      </c>
    </row>
    <row r="539" spans="1:50" ht="20.100000000000001" hidden="1" customHeight="1" x14ac:dyDescent="0.45">
      <c r="A539" s="100"/>
      <c r="B539" s="116" t="s">
        <v>222</v>
      </c>
      <c r="C539" s="101" t="s">
        <v>221</v>
      </c>
      <c r="D539" s="101" t="s">
        <v>407</v>
      </c>
      <c r="E539" s="104" t="s">
        <v>10</v>
      </c>
      <c r="F539" s="87" t="s">
        <v>222</v>
      </c>
      <c r="G539" s="115" t="s">
        <v>223</v>
      </c>
      <c r="H539" s="116" t="s">
        <v>222</v>
      </c>
      <c r="I539" s="117" t="s">
        <v>10</v>
      </c>
      <c r="J539" s="101" t="s">
        <v>225</v>
      </c>
      <c r="K539" s="116" t="s">
        <v>222</v>
      </c>
      <c r="L539" s="115" t="s">
        <v>333</v>
      </c>
      <c r="M539" s="115" t="s">
        <v>226</v>
      </c>
      <c r="N539" s="115" t="s">
        <v>397</v>
      </c>
      <c r="O539" s="117" t="s">
        <v>10</v>
      </c>
      <c r="P539" s="117" t="s">
        <v>10</v>
      </c>
      <c r="Q539" s="87" t="s">
        <v>401</v>
      </c>
      <c r="R539" s="116" t="s">
        <v>334</v>
      </c>
      <c r="S539" s="87" t="s">
        <v>402</v>
      </c>
      <c r="T539" s="116" t="s">
        <v>222</v>
      </c>
      <c r="U539" s="115" t="s">
        <v>227</v>
      </c>
      <c r="V539" s="117" t="s">
        <v>10</v>
      </c>
      <c r="W539" s="101" t="s">
        <v>408</v>
      </c>
      <c r="X539" s="87" t="s">
        <v>403</v>
      </c>
      <c r="Y539" s="116" t="s">
        <v>222</v>
      </c>
      <c r="Z539" s="87" t="s">
        <v>388</v>
      </c>
      <c r="AA539" s="115" t="s">
        <v>228</v>
      </c>
      <c r="AB539" s="116" t="s">
        <v>243</v>
      </c>
      <c r="AC539" s="116" t="s">
        <v>244</v>
      </c>
      <c r="AD539" s="116" t="s">
        <v>398</v>
      </c>
      <c r="AE539" s="117" t="s">
        <v>10</v>
      </c>
      <c r="AF539" s="87" t="s">
        <v>394</v>
      </c>
      <c r="AG539" s="87" t="s">
        <v>395</v>
      </c>
      <c r="AH539" s="116" t="s">
        <v>253</v>
      </c>
      <c r="AI539" s="117" t="s">
        <v>10</v>
      </c>
      <c r="AJ539" s="116" t="s">
        <v>245</v>
      </c>
      <c r="AK539" s="116" t="s">
        <v>222</v>
      </c>
      <c r="AL539" s="116" t="s">
        <v>246</v>
      </c>
      <c r="AM539" s="117" t="s">
        <v>10</v>
      </c>
      <c r="AN539" s="116" t="s">
        <v>247</v>
      </c>
      <c r="AO539" s="117" t="s">
        <v>10</v>
      </c>
      <c r="AP539" s="116" t="s">
        <v>248</v>
      </c>
      <c r="AQ539" s="117" t="s">
        <v>10</v>
      </c>
      <c r="AR539" s="116" t="s">
        <v>249</v>
      </c>
      <c r="AS539" s="116" t="s">
        <v>250</v>
      </c>
      <c r="AT539" s="116" t="s">
        <v>251</v>
      </c>
      <c r="AU539" s="116" t="s">
        <v>252</v>
      </c>
      <c r="AV539" s="117" t="s">
        <v>10</v>
      </c>
      <c r="AW539" s="116" t="s">
        <v>400</v>
      </c>
      <c r="AX539" s="117" t="s">
        <v>10</v>
      </c>
    </row>
    <row r="540" spans="1:50" ht="20.100000000000001" hidden="1" customHeight="1" x14ac:dyDescent="0.45">
      <c r="A540" s="102"/>
      <c r="B540" s="116" t="s">
        <v>222</v>
      </c>
      <c r="C540" s="101" t="s">
        <v>221</v>
      </c>
      <c r="D540" s="101" t="s">
        <v>407</v>
      </c>
      <c r="E540" s="101" t="s">
        <v>254</v>
      </c>
      <c r="F540" s="87" t="s">
        <v>222</v>
      </c>
      <c r="G540" s="115" t="s">
        <v>223</v>
      </c>
      <c r="H540" s="116" t="s">
        <v>222</v>
      </c>
      <c r="I540" s="115" t="s">
        <v>224</v>
      </c>
      <c r="J540" s="101" t="s">
        <v>225</v>
      </c>
      <c r="K540" s="116" t="s">
        <v>222</v>
      </c>
      <c r="L540" s="115" t="s">
        <v>333</v>
      </c>
      <c r="M540" s="115" t="s">
        <v>226</v>
      </c>
      <c r="N540" s="115" t="s">
        <v>397</v>
      </c>
      <c r="O540" s="115" t="s">
        <v>256</v>
      </c>
      <c r="P540" s="115" t="s">
        <v>257</v>
      </c>
      <c r="Q540" s="87" t="s">
        <v>401</v>
      </c>
      <c r="R540" s="116" t="s">
        <v>334</v>
      </c>
      <c r="S540" s="87" t="s">
        <v>402</v>
      </c>
      <c r="T540" s="116" t="s">
        <v>222</v>
      </c>
      <c r="U540" s="115" t="s">
        <v>227</v>
      </c>
      <c r="V540" s="115" t="s">
        <v>266</v>
      </c>
      <c r="W540" s="101" t="s">
        <v>408</v>
      </c>
      <c r="X540" s="87" t="s">
        <v>403</v>
      </c>
      <c r="Y540" s="116" t="s">
        <v>222</v>
      </c>
      <c r="Z540" s="87" t="s">
        <v>388</v>
      </c>
      <c r="AA540" s="115" t="s">
        <v>228</v>
      </c>
      <c r="AB540" s="116" t="s">
        <v>229</v>
      </c>
      <c r="AC540" s="116" t="s">
        <v>230</v>
      </c>
      <c r="AD540" s="116" t="s">
        <v>398</v>
      </c>
      <c r="AE540" s="116" t="s">
        <v>273</v>
      </c>
      <c r="AF540" s="87" t="s">
        <v>392</v>
      </c>
      <c r="AG540" s="87" t="s">
        <v>393</v>
      </c>
      <c r="AH540" s="116" t="s">
        <v>239</v>
      </c>
      <c r="AI540" s="116" t="s">
        <v>267</v>
      </c>
      <c r="AJ540" s="116" t="s">
        <v>231</v>
      </c>
      <c r="AK540" s="116" t="s">
        <v>222</v>
      </c>
      <c r="AL540" s="116" t="s">
        <v>232</v>
      </c>
      <c r="AM540" s="116" t="s">
        <v>343</v>
      </c>
      <c r="AN540" s="116" t="s">
        <v>233</v>
      </c>
      <c r="AO540" s="116" t="s">
        <v>275</v>
      </c>
      <c r="AP540" s="116" t="s">
        <v>234</v>
      </c>
      <c r="AQ540" s="116" t="s">
        <v>276</v>
      </c>
      <c r="AR540" s="116" t="s">
        <v>235</v>
      </c>
      <c r="AS540" s="116" t="s">
        <v>236</v>
      </c>
      <c r="AT540" s="116" t="s">
        <v>237</v>
      </c>
      <c r="AU540" s="116" t="s">
        <v>238</v>
      </c>
      <c r="AV540" s="116" t="s">
        <v>277</v>
      </c>
      <c r="AW540" s="116" t="s">
        <v>400</v>
      </c>
      <c r="AX540" s="116" t="s">
        <v>240</v>
      </c>
    </row>
    <row r="541" spans="1:50" ht="20.100000000000001" hidden="1" customHeight="1" x14ac:dyDescent="0.45">
      <c r="A541" s="102"/>
      <c r="B541" s="116" t="s">
        <v>222</v>
      </c>
      <c r="C541" s="101" t="s">
        <v>221</v>
      </c>
      <c r="D541" s="101" t="s">
        <v>407</v>
      </c>
      <c r="E541" s="103" t="s">
        <v>258</v>
      </c>
      <c r="F541" s="87" t="s">
        <v>222</v>
      </c>
      <c r="G541" s="115" t="s">
        <v>223</v>
      </c>
      <c r="H541" s="116" t="s">
        <v>222</v>
      </c>
      <c r="I541" s="116" t="s">
        <v>241</v>
      </c>
      <c r="J541" s="101" t="s">
        <v>225</v>
      </c>
      <c r="K541" s="116" t="s">
        <v>222</v>
      </c>
      <c r="L541" s="115" t="s">
        <v>333</v>
      </c>
      <c r="M541" s="115" t="s">
        <v>226</v>
      </c>
      <c r="N541" s="115" t="s">
        <v>397</v>
      </c>
      <c r="O541" s="116" t="s">
        <v>260</v>
      </c>
      <c r="P541" s="116" t="s">
        <v>261</v>
      </c>
      <c r="Q541" s="87" t="s">
        <v>401</v>
      </c>
      <c r="R541" s="116" t="s">
        <v>334</v>
      </c>
      <c r="S541" s="87" t="s">
        <v>402</v>
      </c>
      <c r="T541" s="116" t="s">
        <v>222</v>
      </c>
      <c r="U541" s="115" t="s">
        <v>227</v>
      </c>
      <c r="V541" s="116" t="s">
        <v>272</v>
      </c>
      <c r="W541" s="101" t="s">
        <v>408</v>
      </c>
      <c r="X541" s="87" t="s">
        <v>403</v>
      </c>
      <c r="Y541" s="116" t="s">
        <v>222</v>
      </c>
      <c r="Z541" s="87" t="s">
        <v>388</v>
      </c>
      <c r="AA541" s="115" t="s">
        <v>228</v>
      </c>
      <c r="AB541" s="116" t="s">
        <v>229</v>
      </c>
      <c r="AC541" s="116" t="s">
        <v>230</v>
      </c>
      <c r="AD541" s="116" t="s">
        <v>398</v>
      </c>
      <c r="AE541" s="116" t="s">
        <v>339</v>
      </c>
      <c r="AF541" s="87" t="s">
        <v>392</v>
      </c>
      <c r="AG541" s="87" t="s">
        <v>393</v>
      </c>
      <c r="AH541" s="116" t="s">
        <v>239</v>
      </c>
      <c r="AI541" s="116" t="s">
        <v>274</v>
      </c>
      <c r="AJ541" s="116" t="s">
        <v>231</v>
      </c>
      <c r="AK541" s="116" t="s">
        <v>222</v>
      </c>
      <c r="AL541" s="116" t="s">
        <v>232</v>
      </c>
      <c r="AM541" s="123" t="s">
        <v>335</v>
      </c>
      <c r="AN541" s="116" t="s">
        <v>233</v>
      </c>
      <c r="AO541" s="116" t="s">
        <v>284</v>
      </c>
      <c r="AP541" s="116" t="s">
        <v>234</v>
      </c>
      <c r="AQ541" s="116" t="s">
        <v>285</v>
      </c>
      <c r="AR541" s="116" t="s">
        <v>235</v>
      </c>
      <c r="AS541" s="116" t="s">
        <v>236</v>
      </c>
      <c r="AT541" s="116" t="s">
        <v>237</v>
      </c>
      <c r="AU541" s="116" t="s">
        <v>238</v>
      </c>
      <c r="AV541" s="116" t="s">
        <v>286</v>
      </c>
      <c r="AW541" s="116" t="s">
        <v>400</v>
      </c>
      <c r="AX541" s="116" t="s">
        <v>240</v>
      </c>
    </row>
    <row r="542" spans="1:50" ht="20.100000000000001" hidden="1" customHeight="1" x14ac:dyDescent="0.45">
      <c r="A542" s="102"/>
      <c r="B542" s="116" t="s">
        <v>222</v>
      </c>
      <c r="C542" s="101" t="s">
        <v>221</v>
      </c>
      <c r="D542" s="101" t="s">
        <v>407</v>
      </c>
      <c r="E542" s="103" t="s">
        <v>262</v>
      </c>
      <c r="F542" s="87" t="s">
        <v>222</v>
      </c>
      <c r="G542" s="115" t="s">
        <v>223</v>
      </c>
      <c r="H542" s="116" t="s">
        <v>222</v>
      </c>
      <c r="I542" s="116" t="s">
        <v>242</v>
      </c>
      <c r="J542" s="101" t="s">
        <v>225</v>
      </c>
      <c r="K542" s="116" t="s">
        <v>222</v>
      </c>
      <c r="L542" s="115" t="s">
        <v>333</v>
      </c>
      <c r="M542" s="115" t="s">
        <v>226</v>
      </c>
      <c r="N542" s="115" t="s">
        <v>397</v>
      </c>
      <c r="O542" s="116" t="s">
        <v>264</v>
      </c>
      <c r="P542" s="116" t="s">
        <v>265</v>
      </c>
      <c r="Q542" s="87" t="s">
        <v>401</v>
      </c>
      <c r="R542" s="116" t="s">
        <v>334</v>
      </c>
      <c r="S542" s="87" t="s">
        <v>402</v>
      </c>
      <c r="T542" s="116" t="s">
        <v>222</v>
      </c>
      <c r="U542" s="115" t="s">
        <v>227</v>
      </c>
      <c r="V542" s="116" t="s">
        <v>282</v>
      </c>
      <c r="W542" s="101" t="s">
        <v>408</v>
      </c>
      <c r="X542" s="87" t="s">
        <v>403</v>
      </c>
      <c r="Y542" s="116" t="s">
        <v>222</v>
      </c>
      <c r="Z542" s="87" t="s">
        <v>389</v>
      </c>
      <c r="AA542" s="115" t="s">
        <v>228</v>
      </c>
      <c r="AB542" s="116" t="s">
        <v>243</v>
      </c>
      <c r="AC542" s="116" t="s">
        <v>244</v>
      </c>
      <c r="AD542" s="116" t="s">
        <v>398</v>
      </c>
      <c r="AE542" s="116" t="s">
        <v>222</v>
      </c>
      <c r="AF542" s="87" t="s">
        <v>394</v>
      </c>
      <c r="AG542" s="87" t="s">
        <v>395</v>
      </c>
      <c r="AH542" s="116" t="s">
        <v>253</v>
      </c>
      <c r="AI542" s="116" t="s">
        <v>283</v>
      </c>
      <c r="AJ542" s="116" t="s">
        <v>245</v>
      </c>
      <c r="AK542" s="116" t="s">
        <v>222</v>
      </c>
      <c r="AL542" s="116" t="s">
        <v>246</v>
      </c>
      <c r="AM542" s="116" t="s">
        <v>222</v>
      </c>
      <c r="AN542" s="116" t="s">
        <v>247</v>
      </c>
      <c r="AO542" s="116" t="s">
        <v>222</v>
      </c>
      <c r="AP542" s="116" t="s">
        <v>248</v>
      </c>
      <c r="AQ542" s="116" t="s">
        <v>222</v>
      </c>
      <c r="AR542" s="116" t="s">
        <v>249</v>
      </c>
      <c r="AS542" s="116" t="s">
        <v>250</v>
      </c>
      <c r="AT542" s="116" t="s">
        <v>251</v>
      </c>
      <c r="AU542" s="116" t="s">
        <v>252</v>
      </c>
      <c r="AV542" s="116" t="s">
        <v>222</v>
      </c>
      <c r="AW542" s="116" t="s">
        <v>400</v>
      </c>
      <c r="AX542" s="116" t="s">
        <v>222</v>
      </c>
    </row>
    <row r="543" spans="1:50" ht="20.100000000000001" hidden="1" customHeight="1" x14ac:dyDescent="0.45">
      <c r="A543" s="102"/>
      <c r="B543" s="116" t="s">
        <v>222</v>
      </c>
      <c r="C543" s="101" t="s">
        <v>221</v>
      </c>
      <c r="D543" s="101" t="s">
        <v>407</v>
      </c>
      <c r="E543" s="103" t="s">
        <v>268</v>
      </c>
      <c r="F543" s="87" t="s">
        <v>222</v>
      </c>
      <c r="G543" s="115" t="s">
        <v>223</v>
      </c>
      <c r="H543" s="116" t="s">
        <v>222</v>
      </c>
      <c r="I543" s="116" t="s">
        <v>255</v>
      </c>
      <c r="J543" s="101" t="s">
        <v>225</v>
      </c>
      <c r="K543" s="116" t="s">
        <v>222</v>
      </c>
      <c r="L543" s="115" t="s">
        <v>333</v>
      </c>
      <c r="M543" s="115" t="s">
        <v>226</v>
      </c>
      <c r="N543" s="115" t="s">
        <v>397</v>
      </c>
      <c r="O543" s="116" t="s">
        <v>270</v>
      </c>
      <c r="P543" s="116" t="s">
        <v>271</v>
      </c>
      <c r="Q543" s="87" t="s">
        <v>401</v>
      </c>
      <c r="R543" s="116" t="s">
        <v>334</v>
      </c>
      <c r="S543" s="87" t="s">
        <v>402</v>
      </c>
      <c r="T543" s="116" t="s">
        <v>222</v>
      </c>
      <c r="U543" s="115" t="s">
        <v>227</v>
      </c>
      <c r="V543" s="116" t="s">
        <v>222</v>
      </c>
      <c r="W543" s="101" t="s">
        <v>408</v>
      </c>
      <c r="X543" s="87" t="s">
        <v>403</v>
      </c>
      <c r="Y543" s="116" t="s">
        <v>222</v>
      </c>
      <c r="Z543" s="87" t="s">
        <v>389</v>
      </c>
      <c r="AA543" s="115" t="s">
        <v>228</v>
      </c>
      <c r="AB543" s="116" t="s">
        <v>243</v>
      </c>
      <c r="AC543" s="116" t="s">
        <v>244</v>
      </c>
      <c r="AD543" s="116" t="s">
        <v>398</v>
      </c>
      <c r="AE543" s="116" t="s">
        <v>222</v>
      </c>
      <c r="AF543" s="87" t="s">
        <v>394</v>
      </c>
      <c r="AG543" s="87" t="s">
        <v>395</v>
      </c>
      <c r="AH543" s="116" t="s">
        <v>253</v>
      </c>
      <c r="AI543" s="116" t="s">
        <v>222</v>
      </c>
      <c r="AJ543" s="116" t="s">
        <v>245</v>
      </c>
      <c r="AK543" s="116" t="s">
        <v>222</v>
      </c>
      <c r="AL543" s="116" t="s">
        <v>246</v>
      </c>
      <c r="AM543" s="116" t="s">
        <v>222</v>
      </c>
      <c r="AN543" s="116" t="s">
        <v>247</v>
      </c>
      <c r="AO543" s="116" t="s">
        <v>222</v>
      </c>
      <c r="AP543" s="116" t="s">
        <v>248</v>
      </c>
      <c r="AQ543" s="116" t="s">
        <v>222</v>
      </c>
      <c r="AR543" s="116" t="s">
        <v>249</v>
      </c>
      <c r="AS543" s="116" t="s">
        <v>250</v>
      </c>
      <c r="AT543" s="116" t="s">
        <v>251</v>
      </c>
      <c r="AU543" s="116" t="s">
        <v>252</v>
      </c>
      <c r="AV543" s="116" t="s">
        <v>222</v>
      </c>
      <c r="AW543" s="116" t="s">
        <v>400</v>
      </c>
      <c r="AX543" s="116" t="s">
        <v>222</v>
      </c>
    </row>
    <row r="544" spans="1:50" ht="20.100000000000001" hidden="1" customHeight="1" x14ac:dyDescent="0.45">
      <c r="A544" s="102"/>
      <c r="B544" s="116" t="s">
        <v>222</v>
      </c>
      <c r="C544" s="101" t="s">
        <v>221</v>
      </c>
      <c r="D544" s="101" t="s">
        <v>407</v>
      </c>
      <c r="E544" s="103" t="s">
        <v>278</v>
      </c>
      <c r="F544" s="87" t="s">
        <v>222</v>
      </c>
      <c r="G544" s="115" t="s">
        <v>223</v>
      </c>
      <c r="H544" s="116" t="s">
        <v>222</v>
      </c>
      <c r="I544" s="116" t="s">
        <v>259</v>
      </c>
      <c r="J544" s="101" t="s">
        <v>225</v>
      </c>
      <c r="K544" s="116" t="s">
        <v>222</v>
      </c>
      <c r="L544" s="115" t="s">
        <v>333</v>
      </c>
      <c r="M544" s="115" t="s">
        <v>226</v>
      </c>
      <c r="N544" s="115" t="s">
        <v>397</v>
      </c>
      <c r="O544" s="116" t="s">
        <v>280</v>
      </c>
      <c r="P544" s="116" t="s">
        <v>281</v>
      </c>
      <c r="Q544" s="87" t="s">
        <v>401</v>
      </c>
      <c r="R544" s="116" t="s">
        <v>334</v>
      </c>
      <c r="S544" s="87" t="s">
        <v>402</v>
      </c>
      <c r="T544" s="116" t="s">
        <v>222</v>
      </c>
      <c r="U544" s="115" t="s">
        <v>227</v>
      </c>
      <c r="V544" s="116" t="s">
        <v>222</v>
      </c>
      <c r="W544" s="101" t="s">
        <v>408</v>
      </c>
      <c r="X544" s="87" t="s">
        <v>403</v>
      </c>
      <c r="Y544" s="116" t="s">
        <v>222</v>
      </c>
      <c r="Z544" s="87" t="s">
        <v>389</v>
      </c>
      <c r="AA544" s="115" t="s">
        <v>228</v>
      </c>
      <c r="AB544" s="116" t="s">
        <v>243</v>
      </c>
      <c r="AC544" s="116" t="s">
        <v>244</v>
      </c>
      <c r="AD544" s="116" t="s">
        <v>398</v>
      </c>
      <c r="AE544" s="116" t="s">
        <v>222</v>
      </c>
      <c r="AF544" s="87" t="s">
        <v>394</v>
      </c>
      <c r="AG544" s="87" t="s">
        <v>395</v>
      </c>
      <c r="AH544" s="116" t="s">
        <v>253</v>
      </c>
      <c r="AI544" s="116" t="s">
        <v>222</v>
      </c>
      <c r="AJ544" s="116" t="s">
        <v>245</v>
      </c>
      <c r="AK544" s="116" t="s">
        <v>222</v>
      </c>
      <c r="AL544" s="116" t="s">
        <v>246</v>
      </c>
      <c r="AM544" s="116" t="s">
        <v>222</v>
      </c>
      <c r="AN544" s="116" t="s">
        <v>247</v>
      </c>
      <c r="AO544" s="116" t="s">
        <v>222</v>
      </c>
      <c r="AP544" s="116" t="s">
        <v>248</v>
      </c>
      <c r="AQ544" s="116" t="s">
        <v>222</v>
      </c>
      <c r="AR544" s="116" t="s">
        <v>249</v>
      </c>
      <c r="AS544" s="116" t="s">
        <v>250</v>
      </c>
      <c r="AT544" s="116" t="s">
        <v>251</v>
      </c>
      <c r="AU544" s="116" t="s">
        <v>252</v>
      </c>
      <c r="AV544" s="116" t="s">
        <v>222</v>
      </c>
      <c r="AW544" s="116" t="s">
        <v>400</v>
      </c>
      <c r="AX544" s="116" t="s">
        <v>222</v>
      </c>
    </row>
    <row r="545" spans="1:50" ht="20.100000000000001" hidden="1" customHeight="1" x14ac:dyDescent="0.45">
      <c r="A545" s="102"/>
      <c r="B545" s="116" t="s">
        <v>222</v>
      </c>
      <c r="C545" s="101" t="s">
        <v>221</v>
      </c>
      <c r="D545" s="101" t="s">
        <v>407</v>
      </c>
      <c r="E545" s="87" t="s">
        <v>222</v>
      </c>
      <c r="F545" s="87" t="s">
        <v>222</v>
      </c>
      <c r="G545" s="115" t="s">
        <v>223</v>
      </c>
      <c r="H545" s="116" t="s">
        <v>222</v>
      </c>
      <c r="I545" s="116" t="s">
        <v>263</v>
      </c>
      <c r="J545" s="101" t="s">
        <v>225</v>
      </c>
      <c r="K545" s="116" t="s">
        <v>222</v>
      </c>
      <c r="L545" s="115" t="s">
        <v>333</v>
      </c>
      <c r="M545" s="115" t="s">
        <v>226</v>
      </c>
      <c r="N545" s="115" t="s">
        <v>397</v>
      </c>
      <c r="O545" s="116" t="s">
        <v>222</v>
      </c>
      <c r="P545" s="116" t="s">
        <v>222</v>
      </c>
      <c r="Q545" s="87" t="s">
        <v>401</v>
      </c>
      <c r="R545" s="116" t="s">
        <v>334</v>
      </c>
      <c r="S545" s="87" t="s">
        <v>402</v>
      </c>
      <c r="T545" s="116" t="s">
        <v>222</v>
      </c>
      <c r="U545" s="115" t="s">
        <v>227</v>
      </c>
      <c r="V545" s="116" t="s">
        <v>222</v>
      </c>
      <c r="W545" s="101" t="s">
        <v>408</v>
      </c>
      <c r="X545" s="87" t="s">
        <v>403</v>
      </c>
      <c r="Y545" s="116" t="s">
        <v>222</v>
      </c>
      <c r="Z545" s="87" t="s">
        <v>389</v>
      </c>
      <c r="AA545" s="115" t="s">
        <v>228</v>
      </c>
      <c r="AB545" s="116" t="s">
        <v>243</v>
      </c>
      <c r="AC545" s="116" t="s">
        <v>244</v>
      </c>
      <c r="AD545" s="116" t="s">
        <v>398</v>
      </c>
      <c r="AE545" s="116" t="s">
        <v>222</v>
      </c>
      <c r="AF545" s="87" t="s">
        <v>394</v>
      </c>
      <c r="AG545" s="87" t="s">
        <v>395</v>
      </c>
      <c r="AH545" s="116" t="s">
        <v>253</v>
      </c>
      <c r="AI545" s="116" t="s">
        <v>222</v>
      </c>
      <c r="AJ545" s="116" t="s">
        <v>245</v>
      </c>
      <c r="AK545" s="116" t="s">
        <v>222</v>
      </c>
      <c r="AL545" s="116" t="s">
        <v>246</v>
      </c>
      <c r="AM545" s="116" t="s">
        <v>222</v>
      </c>
      <c r="AN545" s="116" t="s">
        <v>247</v>
      </c>
      <c r="AO545" s="116" t="s">
        <v>222</v>
      </c>
      <c r="AP545" s="116" t="s">
        <v>248</v>
      </c>
      <c r="AQ545" s="116" t="s">
        <v>222</v>
      </c>
      <c r="AR545" s="116" t="s">
        <v>249</v>
      </c>
      <c r="AS545" s="116" t="s">
        <v>250</v>
      </c>
      <c r="AT545" s="116" t="s">
        <v>251</v>
      </c>
      <c r="AU545" s="116" t="s">
        <v>252</v>
      </c>
      <c r="AV545" s="116" t="s">
        <v>222</v>
      </c>
      <c r="AW545" s="116" t="s">
        <v>400</v>
      </c>
      <c r="AX545" s="116" t="s">
        <v>222</v>
      </c>
    </row>
    <row r="546" spans="1:50" ht="20.100000000000001" hidden="1" customHeight="1" x14ac:dyDescent="0.45">
      <c r="A546" s="102"/>
      <c r="B546" s="116" t="s">
        <v>222</v>
      </c>
      <c r="C546" s="101" t="s">
        <v>221</v>
      </c>
      <c r="D546" s="101" t="s">
        <v>407</v>
      </c>
      <c r="E546" s="87" t="s">
        <v>222</v>
      </c>
      <c r="F546" s="87" t="s">
        <v>222</v>
      </c>
      <c r="G546" s="115" t="s">
        <v>223</v>
      </c>
      <c r="H546" s="116" t="s">
        <v>222</v>
      </c>
      <c r="I546" s="116" t="s">
        <v>269</v>
      </c>
      <c r="J546" s="101" t="s">
        <v>225</v>
      </c>
      <c r="K546" s="116" t="s">
        <v>222</v>
      </c>
      <c r="L546" s="115" t="s">
        <v>333</v>
      </c>
      <c r="M546" s="115" t="s">
        <v>226</v>
      </c>
      <c r="N546" s="115" t="s">
        <v>397</v>
      </c>
      <c r="O546" s="116" t="s">
        <v>222</v>
      </c>
      <c r="P546" s="116" t="s">
        <v>222</v>
      </c>
      <c r="Q546" s="87" t="s">
        <v>401</v>
      </c>
      <c r="R546" s="116" t="s">
        <v>334</v>
      </c>
      <c r="S546" s="87" t="s">
        <v>402</v>
      </c>
      <c r="T546" s="116" t="s">
        <v>222</v>
      </c>
      <c r="U546" s="115" t="s">
        <v>227</v>
      </c>
      <c r="V546" s="116" t="s">
        <v>222</v>
      </c>
      <c r="W546" s="101" t="s">
        <v>408</v>
      </c>
      <c r="X546" s="87" t="s">
        <v>403</v>
      </c>
      <c r="Y546" s="116" t="s">
        <v>222</v>
      </c>
      <c r="Z546" s="87" t="s">
        <v>389</v>
      </c>
      <c r="AA546" s="115" t="s">
        <v>228</v>
      </c>
      <c r="AB546" s="116" t="s">
        <v>243</v>
      </c>
      <c r="AC546" s="116" t="s">
        <v>244</v>
      </c>
      <c r="AD546" s="116" t="s">
        <v>398</v>
      </c>
      <c r="AE546" s="116" t="s">
        <v>222</v>
      </c>
      <c r="AF546" s="87" t="s">
        <v>394</v>
      </c>
      <c r="AG546" s="87" t="s">
        <v>395</v>
      </c>
      <c r="AH546" s="116" t="s">
        <v>253</v>
      </c>
      <c r="AI546" s="116" t="s">
        <v>222</v>
      </c>
      <c r="AJ546" s="116" t="s">
        <v>245</v>
      </c>
      <c r="AK546" s="116" t="s">
        <v>222</v>
      </c>
      <c r="AL546" s="116" t="s">
        <v>246</v>
      </c>
      <c r="AM546" s="116" t="s">
        <v>222</v>
      </c>
      <c r="AN546" s="116" t="s">
        <v>247</v>
      </c>
      <c r="AO546" s="116" t="s">
        <v>222</v>
      </c>
      <c r="AP546" s="116" t="s">
        <v>248</v>
      </c>
      <c r="AQ546" s="116" t="s">
        <v>222</v>
      </c>
      <c r="AR546" s="116" t="s">
        <v>249</v>
      </c>
      <c r="AS546" s="116" t="s">
        <v>250</v>
      </c>
      <c r="AT546" s="116" t="s">
        <v>251</v>
      </c>
      <c r="AU546" s="116" t="s">
        <v>252</v>
      </c>
      <c r="AV546" s="116" t="s">
        <v>222</v>
      </c>
      <c r="AW546" s="116" t="s">
        <v>400</v>
      </c>
      <c r="AX546" s="116" t="s">
        <v>222</v>
      </c>
    </row>
    <row r="547" spans="1:50" ht="20.100000000000001" hidden="1" customHeight="1" x14ac:dyDescent="0.45">
      <c r="A547" s="102"/>
      <c r="B547" s="116" t="s">
        <v>222</v>
      </c>
      <c r="C547" s="101" t="s">
        <v>221</v>
      </c>
      <c r="D547" s="101" t="s">
        <v>407</v>
      </c>
      <c r="E547" s="87" t="s">
        <v>222</v>
      </c>
      <c r="F547" s="87" t="s">
        <v>222</v>
      </c>
      <c r="G547" s="115" t="s">
        <v>223</v>
      </c>
      <c r="H547" s="116" t="s">
        <v>222</v>
      </c>
      <c r="I547" s="116" t="s">
        <v>279</v>
      </c>
      <c r="J547" s="101" t="s">
        <v>225</v>
      </c>
      <c r="K547" s="116" t="s">
        <v>222</v>
      </c>
      <c r="L547" s="115" t="s">
        <v>333</v>
      </c>
      <c r="M547" s="115" t="s">
        <v>226</v>
      </c>
      <c r="N547" s="115" t="s">
        <v>397</v>
      </c>
      <c r="O547" s="116" t="s">
        <v>222</v>
      </c>
      <c r="P547" s="116" t="s">
        <v>222</v>
      </c>
      <c r="Q547" s="87" t="s">
        <v>401</v>
      </c>
      <c r="R547" s="116" t="s">
        <v>334</v>
      </c>
      <c r="S547" s="87" t="s">
        <v>402</v>
      </c>
      <c r="T547" s="116" t="s">
        <v>222</v>
      </c>
      <c r="U547" s="115" t="s">
        <v>227</v>
      </c>
      <c r="V547" s="116" t="s">
        <v>222</v>
      </c>
      <c r="W547" s="101" t="s">
        <v>408</v>
      </c>
      <c r="X547" s="87" t="s">
        <v>403</v>
      </c>
      <c r="Y547" s="116" t="s">
        <v>222</v>
      </c>
      <c r="Z547" s="87" t="s">
        <v>389</v>
      </c>
      <c r="AA547" s="115" t="s">
        <v>228</v>
      </c>
      <c r="AB547" s="116" t="s">
        <v>243</v>
      </c>
      <c r="AC547" s="116" t="s">
        <v>244</v>
      </c>
      <c r="AD547" s="116" t="s">
        <v>398</v>
      </c>
      <c r="AE547" s="116" t="s">
        <v>222</v>
      </c>
      <c r="AF547" s="87" t="s">
        <v>394</v>
      </c>
      <c r="AG547" s="87" t="s">
        <v>395</v>
      </c>
      <c r="AH547" s="116" t="s">
        <v>253</v>
      </c>
      <c r="AI547" s="116" t="s">
        <v>222</v>
      </c>
      <c r="AJ547" s="116" t="s">
        <v>245</v>
      </c>
      <c r="AK547" s="116" t="s">
        <v>222</v>
      </c>
      <c r="AL547" s="116" t="s">
        <v>246</v>
      </c>
      <c r="AM547" s="116" t="s">
        <v>222</v>
      </c>
      <c r="AN547" s="116" t="s">
        <v>247</v>
      </c>
      <c r="AO547" s="116" t="s">
        <v>222</v>
      </c>
      <c r="AP547" s="116" t="s">
        <v>248</v>
      </c>
      <c r="AQ547" s="116" t="s">
        <v>222</v>
      </c>
      <c r="AR547" s="116" t="s">
        <v>249</v>
      </c>
      <c r="AS547" s="116" t="s">
        <v>250</v>
      </c>
      <c r="AT547" s="116" t="s">
        <v>251</v>
      </c>
      <c r="AU547" s="116" t="s">
        <v>252</v>
      </c>
      <c r="AV547" s="116" t="s">
        <v>222</v>
      </c>
      <c r="AW547" s="116" t="s">
        <v>400</v>
      </c>
      <c r="AX547" s="116" t="s">
        <v>222</v>
      </c>
    </row>
    <row r="548" spans="1:50" ht="20.100000000000001" hidden="1" customHeight="1" x14ac:dyDescent="0.4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50" ht="20.100000000000001" hidden="1" customHeight="1" x14ac:dyDescent="0.45">
      <c r="A549" s="34" t="s">
        <v>287</v>
      </c>
      <c r="B549" s="34" t="s">
        <v>288</v>
      </c>
      <c r="C549" s="34" t="s">
        <v>289</v>
      </c>
      <c r="D549" s="34" t="s">
        <v>290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1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50" ht="20.100000000000001" hidden="1" customHeight="1" x14ac:dyDescent="0.45">
      <c r="A550" s="10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50" ht="20.100000000000001" hidden="1" customHeight="1" x14ac:dyDescent="0.45">
      <c r="A551" s="105" t="s">
        <v>291</v>
      </c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50" ht="20.100000000000001" hidden="1" customHeight="1" x14ac:dyDescent="0.4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50" ht="20.100000000000001" hidden="1" customHeight="1" x14ac:dyDescent="0.45">
      <c r="A553" s="34">
        <v>6</v>
      </c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50" ht="20.100000000000001" hidden="1" customHeight="1" x14ac:dyDescent="0.45">
      <c r="A554" s="82" t="s">
        <v>292</v>
      </c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50" ht="20.100000000000001" hidden="1" customHeight="1" x14ac:dyDescent="0.45">
      <c r="A555" s="105" t="s">
        <v>293</v>
      </c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50" ht="20.100000000000001" hidden="1" customHeight="1" x14ac:dyDescent="0.45">
      <c r="A556" s="105" t="s">
        <v>294</v>
      </c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50" ht="20.100000000000001" hidden="1" customHeight="1" x14ac:dyDescent="0.45">
      <c r="A557" s="105" t="s">
        <v>295</v>
      </c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50" ht="20.100000000000001" hidden="1" customHeight="1" x14ac:dyDescent="0.45">
      <c r="A558" s="105" t="s">
        <v>296</v>
      </c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50" ht="20.100000000000001" hidden="1" customHeight="1" x14ac:dyDescent="0.45">
      <c r="A559" s="105" t="s">
        <v>297</v>
      </c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50" ht="20.100000000000001" hidden="1" customHeight="1" x14ac:dyDescent="0.45">
      <c r="A560" s="105" t="s">
        <v>298</v>
      </c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20.100000000000001" hidden="1" customHeight="1" x14ac:dyDescent="0.45">
      <c r="A561" s="10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20.100000000000001" hidden="1" customHeight="1" x14ac:dyDescent="0.45">
      <c r="A562" s="105" t="s">
        <v>293</v>
      </c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20.100000000000001" hidden="1" customHeight="1" x14ac:dyDescent="0.45">
      <c r="A563" s="105" t="s">
        <v>294</v>
      </c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20.100000000000001" hidden="1" customHeight="1" x14ac:dyDescent="0.45">
      <c r="A564" s="105" t="s">
        <v>295</v>
      </c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20.100000000000001" hidden="1" customHeight="1" x14ac:dyDescent="0.45">
      <c r="A565" s="105" t="s">
        <v>296</v>
      </c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20.100000000000001" hidden="1" customHeight="1" x14ac:dyDescent="0.45">
      <c r="A566" s="105" t="s">
        <v>297</v>
      </c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20.100000000000001" hidden="1" customHeight="1" x14ac:dyDescent="0.45">
      <c r="A567" s="105" t="s">
        <v>298</v>
      </c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20.100000000000001" hidden="1" customHeight="1" x14ac:dyDescent="0.45">
      <c r="A568" s="94"/>
      <c r="B568" s="107"/>
      <c r="C568" s="107"/>
      <c r="D568" s="107"/>
      <c r="E568" s="5"/>
      <c r="F568" s="5"/>
      <c r="G568" s="74"/>
      <c r="H568" s="5"/>
      <c r="I568" s="5"/>
      <c r="J568" s="5"/>
      <c r="K568" s="5"/>
      <c r="L568" s="75"/>
      <c r="M568" s="77"/>
      <c r="N568" s="75"/>
      <c r="O568" s="75"/>
      <c r="P568" s="75"/>
      <c r="Q568" s="75"/>
      <c r="R568" s="7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20.100000000000001" hidden="1" customHeight="1" x14ac:dyDescent="0.45">
      <c r="A569" s="94"/>
      <c r="B569" s="107"/>
      <c r="C569" s="107"/>
      <c r="D569" s="107"/>
      <c r="E569" s="5"/>
      <c r="F569" s="5"/>
      <c r="G569" s="74"/>
      <c r="H569" s="5"/>
      <c r="I569" s="5"/>
      <c r="J569" s="5"/>
      <c r="K569" s="5"/>
      <c r="L569" s="75"/>
      <c r="M569" s="77"/>
      <c r="N569" s="77"/>
      <c r="O569" s="77"/>
      <c r="P569" s="77"/>
      <c r="Q569" s="77"/>
      <c r="R569" s="77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20.100000000000001" hidden="1" customHeight="1" x14ac:dyDescent="0.45">
      <c r="A570" s="125" t="s">
        <v>346</v>
      </c>
      <c r="B570" s="107"/>
      <c r="C570" s="107"/>
      <c r="D570" s="107"/>
      <c r="E570" s="5"/>
      <c r="F570" s="5"/>
      <c r="G570" s="74"/>
      <c r="H570" s="5"/>
      <c r="I570" s="5"/>
      <c r="J570" s="5"/>
      <c r="K570" s="5"/>
      <c r="L570" s="75"/>
      <c r="M570" s="77"/>
      <c r="N570" s="77"/>
      <c r="O570" s="77"/>
      <c r="P570" s="77"/>
      <c r="Q570" s="77"/>
      <c r="R570" s="77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20.100000000000001" hidden="1" customHeight="1" x14ac:dyDescent="0.45">
      <c r="A571" s="82" t="s">
        <v>347</v>
      </c>
      <c r="B571" s="76"/>
      <c r="C571" s="79"/>
      <c r="D571" s="79"/>
      <c r="E571" s="5"/>
      <c r="F571" s="5"/>
      <c r="G571" s="74"/>
      <c r="H571" s="5"/>
      <c r="I571" s="5"/>
      <c r="J571" s="5"/>
      <c r="K571" s="5"/>
      <c r="L571" s="75"/>
      <c r="M571" s="75"/>
      <c r="N571" s="75"/>
      <c r="O571" s="75"/>
      <c r="P571" s="75"/>
      <c r="Q571" s="75"/>
      <c r="R571" s="7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20.100000000000001" hidden="1" customHeight="1" x14ac:dyDescent="0.45">
      <c r="A572" s="105" t="s">
        <v>348</v>
      </c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20.100000000000001" hidden="1" customHeight="1" x14ac:dyDescent="0.45">
      <c r="A573" s="105" t="s">
        <v>349</v>
      </c>
      <c r="B573" s="107"/>
      <c r="C573" s="107"/>
      <c r="D573" s="107"/>
      <c r="E573" s="5"/>
      <c r="F573" s="5"/>
      <c r="G573" s="74"/>
      <c r="H573" s="5"/>
      <c r="I573" s="5"/>
      <c r="J573" s="5"/>
      <c r="K573" s="5"/>
      <c r="L573" s="75"/>
      <c r="M573" s="77"/>
      <c r="N573" s="77"/>
      <c r="O573" s="77"/>
      <c r="P573" s="77"/>
      <c r="Q573" s="77"/>
      <c r="R573" s="77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20.100000000000001" hidden="1" customHeight="1" x14ac:dyDescent="0.45">
      <c r="A574" s="105" t="s">
        <v>352</v>
      </c>
      <c r="B574" s="107"/>
      <c r="C574" s="107"/>
      <c r="D574" s="107"/>
      <c r="E574" s="5"/>
      <c r="F574" s="5"/>
      <c r="G574" s="74"/>
      <c r="H574" s="5"/>
      <c r="I574" s="5"/>
      <c r="J574" s="5"/>
      <c r="K574" s="5"/>
      <c r="L574" s="75"/>
      <c r="M574" s="77"/>
      <c r="N574" s="77"/>
      <c r="O574" s="77"/>
      <c r="P574" s="77"/>
      <c r="Q574" s="77"/>
      <c r="R574" s="77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20.100000000000001" hidden="1" customHeight="1" x14ac:dyDescent="0.45">
      <c r="A575" s="105" t="s">
        <v>350</v>
      </c>
      <c r="B575" s="76"/>
      <c r="C575" s="79"/>
      <c r="D575" s="79"/>
      <c r="E575" s="5"/>
      <c r="F575" s="5"/>
      <c r="G575" s="74"/>
      <c r="H575" s="5"/>
      <c r="I575" s="5"/>
      <c r="J575" s="5"/>
      <c r="K575" s="5"/>
      <c r="L575" s="75"/>
      <c r="M575" s="75"/>
      <c r="N575" s="75"/>
      <c r="O575" s="75"/>
      <c r="P575" s="75"/>
      <c r="Q575" s="75"/>
      <c r="R575" s="7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20.100000000000001" hidden="1" customHeight="1" x14ac:dyDescent="0.4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23.25" hidden="1" customHeight="1" x14ac:dyDescent="0.45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</row>
  </sheetData>
  <sheetProtection algorithmName="SHA-512" hashValue="bdi6th/Oz7ShVmRSTnqqPMPJVSQu0TynY1jwDiA5WSQskyuqn2gNzcsXgEIF8zy2ZJrzpIN5FOE1PIV7DhBz/g==" saltValue="hj1cTVTrymf/pLndjyHj9Q==" spinCount="100000" sheet="1" formatCells="0" selectLockedCells="1" autoFilter="0"/>
  <mergeCells count="105">
    <mergeCell ref="A58:H58"/>
    <mergeCell ref="A59:H59"/>
    <mergeCell ref="C54:H54"/>
    <mergeCell ref="A55:A57"/>
    <mergeCell ref="C55:H55"/>
    <mergeCell ref="B56:B57"/>
    <mergeCell ref="D56:H56"/>
    <mergeCell ref="D57:G57"/>
    <mergeCell ref="B48:H48"/>
    <mergeCell ref="A49:A51"/>
    <mergeCell ref="B49:H49"/>
    <mergeCell ref="B50:H50"/>
    <mergeCell ref="B51:H51"/>
    <mergeCell ref="A52:A53"/>
    <mergeCell ref="B52:H52"/>
    <mergeCell ref="B53:H53"/>
    <mergeCell ref="I40:I41"/>
    <mergeCell ref="J40:J41"/>
    <mergeCell ref="B41:C41"/>
    <mergeCell ref="D41:E41"/>
    <mergeCell ref="B42:C42"/>
    <mergeCell ref="D42:E42"/>
    <mergeCell ref="F42:H42"/>
    <mergeCell ref="A36:A42"/>
    <mergeCell ref="B36:F36"/>
    <mergeCell ref="G36:H36"/>
    <mergeCell ref="B37:F37"/>
    <mergeCell ref="G37:H37"/>
    <mergeCell ref="B38:H38"/>
    <mergeCell ref="B39:H39"/>
    <mergeCell ref="B40:E40"/>
    <mergeCell ref="F40:H41"/>
    <mergeCell ref="A32:A35"/>
    <mergeCell ref="B32:G32"/>
    <mergeCell ref="B33:G33"/>
    <mergeCell ref="B34:E34"/>
    <mergeCell ref="F34:H34"/>
    <mergeCell ref="B35:E35"/>
    <mergeCell ref="F35:H35"/>
    <mergeCell ref="A43:A47"/>
    <mergeCell ref="B43:H43"/>
    <mergeCell ref="B44:H44"/>
    <mergeCell ref="C45:H45"/>
    <mergeCell ref="C46:H46"/>
    <mergeCell ref="C47:H47"/>
    <mergeCell ref="B27:E27"/>
    <mergeCell ref="F27:H27"/>
    <mergeCell ref="B28:E28"/>
    <mergeCell ref="B29:E29"/>
    <mergeCell ref="B30:E30"/>
    <mergeCell ref="F30:H30"/>
    <mergeCell ref="A20:A23"/>
    <mergeCell ref="B20:G20"/>
    <mergeCell ref="B21:G21"/>
    <mergeCell ref="B22:E22"/>
    <mergeCell ref="B23:E23"/>
    <mergeCell ref="A24:A31"/>
    <mergeCell ref="B24:H24"/>
    <mergeCell ref="B25:H25"/>
    <mergeCell ref="B26:E26"/>
    <mergeCell ref="F26:H26"/>
    <mergeCell ref="B31:E31"/>
    <mergeCell ref="F31:H31"/>
    <mergeCell ref="A19:B19"/>
    <mergeCell ref="C19:D19"/>
    <mergeCell ref="E19:F19"/>
    <mergeCell ref="G19:H19"/>
    <mergeCell ref="I13:I14"/>
    <mergeCell ref="J13:J14"/>
    <mergeCell ref="G15:H15"/>
    <mergeCell ref="A16:A17"/>
    <mergeCell ref="B16:C16"/>
    <mergeCell ref="D16:F16"/>
    <mergeCell ref="B17:C17"/>
    <mergeCell ref="A12:D12"/>
    <mergeCell ref="E12:H12"/>
    <mergeCell ref="A13:A14"/>
    <mergeCell ref="B13:D13"/>
    <mergeCell ref="E13:E14"/>
    <mergeCell ref="F13:F14"/>
    <mergeCell ref="G13:G14"/>
    <mergeCell ref="H13:H14"/>
    <mergeCell ref="C18:D18"/>
    <mergeCell ref="E18:F18"/>
    <mergeCell ref="G18:H18"/>
    <mergeCell ref="A10:C10"/>
    <mergeCell ref="D10:F10"/>
    <mergeCell ref="G10:H10"/>
    <mergeCell ref="A5:A6"/>
    <mergeCell ref="G5:H5"/>
    <mergeCell ref="A7:A8"/>
    <mergeCell ref="B7:E8"/>
    <mergeCell ref="A11:D11"/>
    <mergeCell ref="E11:H11"/>
    <mergeCell ref="I7:I8"/>
    <mergeCell ref="J7:J8"/>
    <mergeCell ref="A1:F2"/>
    <mergeCell ref="G1:H1"/>
    <mergeCell ref="A3:F3"/>
    <mergeCell ref="G3:H3"/>
    <mergeCell ref="D4:E4"/>
    <mergeCell ref="G4:H4"/>
    <mergeCell ref="A9:C9"/>
    <mergeCell ref="D9:F9"/>
    <mergeCell ref="G9:H9"/>
  </mergeCells>
  <phoneticPr fontId="2"/>
  <conditionalFormatting sqref="A15">
    <cfRule type="containsBlanks" dxfId="90" priority="141" stopIfTrue="1">
      <formula>LEN(TRIM(A15))=0</formula>
    </cfRule>
  </conditionalFormatting>
  <conditionalFormatting sqref="A20:A23">
    <cfRule type="expression" dxfId="89" priority="94" stopIfTrue="1">
      <formula>$G$3&lt;&gt;"Student"</formula>
    </cfRule>
  </conditionalFormatting>
  <conditionalFormatting sqref="A24:A31">
    <cfRule type="expression" dxfId="88" priority="95" stopIfTrue="1">
      <formula>$G$3="Student"</formula>
    </cfRule>
  </conditionalFormatting>
  <conditionalFormatting sqref="A43:A47">
    <cfRule type="expression" dxfId="87" priority="96" stopIfTrue="1">
      <formula>$G$3&lt;&gt;"Student"</formula>
    </cfRule>
  </conditionalFormatting>
  <conditionalFormatting sqref="A49:A51">
    <cfRule type="expression" dxfId="86" priority="35" stopIfTrue="1">
      <formula>$G$3&lt;&gt;"Student"</formula>
    </cfRule>
  </conditionalFormatting>
  <conditionalFormatting sqref="A52:A53">
    <cfRule type="expression" dxfId="85" priority="33" stopIfTrue="1">
      <formula>$G$3="Student"</formula>
    </cfRule>
  </conditionalFormatting>
  <conditionalFormatting sqref="A12:D12">
    <cfRule type="expression" dxfId="84" priority="22" stopIfTrue="1">
      <formula>AND($B$7="China",$A$12="")</formula>
    </cfRule>
    <cfRule type="expression" dxfId="83" priority="23" stopIfTrue="1">
      <formula>$B$7&lt;&gt;"China"</formula>
    </cfRule>
  </conditionalFormatting>
  <conditionalFormatting sqref="A10:H10">
    <cfRule type="containsBlanks" dxfId="82" priority="89" stopIfTrue="1">
      <formula>LEN(TRIM(A10))=0</formula>
    </cfRule>
  </conditionalFormatting>
  <conditionalFormatting sqref="B4">
    <cfRule type="expression" dxfId="81" priority="103" stopIfTrue="1">
      <formula>OR($B$4="",$B$4="Number")</formula>
    </cfRule>
  </conditionalFormatting>
  <conditionalFormatting sqref="B7">
    <cfRule type="expression" dxfId="80" priority="17" stopIfTrue="1">
      <formula>OR($B$7="",$B$7="Choose an option",$B$7="―")</formula>
    </cfRule>
  </conditionalFormatting>
  <conditionalFormatting sqref="B15">
    <cfRule type="cellIs" dxfId="79" priority="15" stopIfTrue="1" operator="notBetween">
      <formula>1946</formula>
      <formula>2010</formula>
    </cfRule>
  </conditionalFormatting>
  <conditionalFormatting sqref="B18">
    <cfRule type="expression" dxfId="78" priority="78" stopIfTrue="1">
      <formula>$I$18=""</formula>
    </cfRule>
  </conditionalFormatting>
  <conditionalFormatting sqref="B54">
    <cfRule type="cellIs" dxfId="77" priority="119" stopIfTrue="1" operator="equal">
      <formula>0</formula>
    </cfRule>
  </conditionalFormatting>
  <conditionalFormatting sqref="B55">
    <cfRule type="expression" dxfId="76" priority="44" stopIfTrue="1">
      <formula>$I$55=2</formula>
    </cfRule>
  </conditionalFormatting>
  <conditionalFormatting sqref="B55:B57">
    <cfRule type="expression" dxfId="75" priority="45" stopIfTrue="1">
      <formula>$I$55=""</formula>
    </cfRule>
  </conditionalFormatting>
  <conditionalFormatting sqref="B17:C17">
    <cfRule type="containsBlanks" dxfId="74" priority="81" stopIfTrue="1">
      <formula>LEN(TRIM(B17))=0</formula>
    </cfRule>
  </conditionalFormatting>
  <conditionalFormatting sqref="B42:C42">
    <cfRule type="expression" dxfId="73" priority="58" stopIfTrue="1">
      <formula>AND($I$40&lt;&gt;2,$B$42="")</formula>
    </cfRule>
    <cfRule type="expression" dxfId="72" priority="57" stopIfTrue="1">
      <formula>OR($I$40=2,$I$40="")</formula>
    </cfRule>
  </conditionalFormatting>
  <conditionalFormatting sqref="B56:C57">
    <cfRule type="expression" dxfId="71" priority="41" stopIfTrue="1">
      <formula>$I$55=1</formula>
    </cfRule>
  </conditionalFormatting>
  <conditionalFormatting sqref="B37:F37">
    <cfRule type="containsBlanks" dxfId="70" priority="62" stopIfTrue="1">
      <formula>LEN(TRIM(B37))=0</formula>
    </cfRule>
  </conditionalFormatting>
  <conditionalFormatting sqref="B21:G21">
    <cfRule type="containsBlanks" dxfId="69" priority="28" stopIfTrue="1">
      <formula>LEN(TRIM(B21))=0</formula>
    </cfRule>
  </conditionalFormatting>
  <conditionalFormatting sqref="B23:H23">
    <cfRule type="containsBlanks" dxfId="68" priority="24" stopIfTrue="1">
      <formula>LEN(TRIM(B23))=0</formula>
    </cfRule>
  </conditionalFormatting>
  <conditionalFormatting sqref="B25:H25">
    <cfRule type="containsBlanks" dxfId="67" priority="75" stopIfTrue="1">
      <formula>LEN(TRIM(B25))=0</formula>
    </cfRule>
  </conditionalFormatting>
  <conditionalFormatting sqref="B27:H27">
    <cfRule type="containsBlanks" dxfId="66" priority="73" stopIfTrue="1">
      <formula>LEN(TRIM(B27))=0</formula>
    </cfRule>
  </conditionalFormatting>
  <conditionalFormatting sqref="B29:H29">
    <cfRule type="containsBlanks" dxfId="65" priority="69" stopIfTrue="1">
      <formula>LEN(TRIM(B29))=0</formula>
    </cfRule>
  </conditionalFormatting>
  <conditionalFormatting sqref="B31:H31">
    <cfRule type="containsBlanks" dxfId="64" priority="67" stopIfTrue="1">
      <formula>LEN(TRIM(B31))=0</formula>
    </cfRule>
  </conditionalFormatting>
  <conditionalFormatting sqref="B33:H33">
    <cfRule type="containsBlanks" dxfId="63" priority="65" stopIfTrue="1">
      <formula>LEN(TRIM(B33))=0</formula>
    </cfRule>
  </conditionalFormatting>
  <conditionalFormatting sqref="B35:H35">
    <cfRule type="containsBlanks" dxfId="62" priority="63" stopIfTrue="1">
      <formula>LEN(TRIM(B35))=0</formula>
    </cfRule>
  </conditionalFormatting>
  <conditionalFormatting sqref="B39:H39">
    <cfRule type="containsBlanks" dxfId="61" priority="60" stopIfTrue="1">
      <formula>LEN(TRIM(B39))=0</formula>
    </cfRule>
  </conditionalFormatting>
  <conditionalFormatting sqref="B43:H43">
    <cfRule type="expression" dxfId="60" priority="39" stopIfTrue="1">
      <formula>$I$43=""</formula>
    </cfRule>
  </conditionalFormatting>
  <conditionalFormatting sqref="B48:H48">
    <cfRule type="expression" dxfId="59" priority="54" stopIfTrue="1">
      <formula>$I$48=""</formula>
    </cfRule>
  </conditionalFormatting>
  <conditionalFormatting sqref="B49:H49">
    <cfRule type="expression" dxfId="58" priority="38" stopIfTrue="1">
      <formula>$I$49=""</formula>
    </cfRule>
  </conditionalFormatting>
  <conditionalFormatting sqref="B51:H51">
    <cfRule type="expression" dxfId="57" priority="36" stopIfTrue="1">
      <formula>OR($I$49=2,$I$49="")</formula>
    </cfRule>
    <cfRule type="expression" dxfId="56" priority="37" stopIfTrue="1">
      <formula>AND($I$49=1,$B$51="")</formula>
    </cfRule>
  </conditionalFormatting>
  <conditionalFormatting sqref="B53:H53">
    <cfRule type="containsBlanks" dxfId="55" priority="34" stopIfTrue="1">
      <formula>LEN(TRIM(B53))=0</formula>
    </cfRule>
  </conditionalFormatting>
  <conditionalFormatting sqref="C15">
    <cfRule type="cellIs" dxfId="54" priority="110" stopIfTrue="1" operator="notBetween">
      <formula>1</formula>
      <formula>12</formula>
    </cfRule>
  </conditionalFormatting>
  <conditionalFormatting sqref="C530 E530:G530 I530 L530:M530 O530:P530 R530 T530:V530 Y530 AM530">
    <cfRule type="expression" dxfId="53" priority="235" stopIfTrue="1">
      <formula>AND(COUNTIF($AM$530:$AM$530, C530)+COUNTIF($C$530:$G$530, C530)+COUNTIF($I$530:$I$530, C530)+COUNTIF($L$530:$Y$530, C530)&gt;1,NOT(ISBLANK(C530)))</formula>
    </cfRule>
  </conditionalFormatting>
  <conditionalFormatting sqref="C19:D19">
    <cfRule type="expression" dxfId="52" priority="77" stopIfTrue="1">
      <formula>OR($B$4="Number",$B$4="")</formula>
    </cfRule>
  </conditionalFormatting>
  <conditionalFormatting sqref="C45:H47">
    <cfRule type="expression" dxfId="51" priority="30" stopIfTrue="1">
      <formula>AND($I$43=1,$C$45:$H$47="")</formula>
    </cfRule>
    <cfRule type="expression" dxfId="50" priority="29" stopIfTrue="1">
      <formula>OR($I$43=2,$I$43="")</formula>
    </cfRule>
  </conditionalFormatting>
  <conditionalFormatting sqref="C55:H55">
    <cfRule type="expression" dxfId="49" priority="40" stopIfTrue="1">
      <formula>$I$55=""</formula>
    </cfRule>
    <cfRule type="expression" dxfId="48" priority="47" stopIfTrue="1">
      <formula>$I$55=2</formula>
    </cfRule>
  </conditionalFormatting>
  <conditionalFormatting sqref="D15">
    <cfRule type="cellIs" dxfId="47" priority="109" stopIfTrue="1" operator="notBetween">
      <formula>1</formula>
      <formula>31</formula>
    </cfRule>
  </conditionalFormatting>
  <conditionalFormatting sqref="D17">
    <cfRule type="cellIs" dxfId="46" priority="14" stopIfTrue="1" operator="notBetween">
      <formula>2020</formula>
      <formula>2037</formula>
    </cfRule>
  </conditionalFormatting>
  <conditionalFormatting sqref="D530">
    <cfRule type="duplicateValues" dxfId="45" priority="2" stopIfTrue="1"/>
  </conditionalFormatting>
  <conditionalFormatting sqref="D4:E4">
    <cfRule type="expression" dxfId="44" priority="104" stopIfTrue="1">
      <formula>OR($B$4="",$B$4="Number")</formula>
    </cfRule>
  </conditionalFormatting>
  <conditionalFormatting sqref="D42:E42">
    <cfRule type="expression" dxfId="43" priority="55" stopIfTrue="1">
      <formula>OR($I$40=1,$I$40="")</formula>
    </cfRule>
    <cfRule type="expression" dxfId="42" priority="56" stopIfTrue="1">
      <formula>AND($I$40&lt;&gt;1,$D$42="")</formula>
    </cfRule>
  </conditionalFormatting>
  <conditionalFormatting sqref="D57:G57">
    <cfRule type="expression" dxfId="41" priority="48" stopIfTrue="1">
      <formula>OR($I$55=1,$I$55="")</formula>
    </cfRule>
    <cfRule type="expression" dxfId="40" priority="49" stopIfTrue="1">
      <formula>AND($I$55=2,ISERROR(MATCH(TRUE,I57:S57,0)=FALSE))</formula>
    </cfRule>
  </conditionalFormatting>
  <conditionalFormatting sqref="D56:H56">
    <cfRule type="expression" dxfId="39" priority="50" stopIfTrue="1">
      <formula>OR($I$55="",$I$55=1)</formula>
    </cfRule>
    <cfRule type="expression" dxfId="38" priority="51" stopIfTrue="1">
      <formula>AND($I$55=2,ISERROR(MATCH(TRUE,I56:K56,0)=FALSE))</formula>
    </cfRule>
  </conditionalFormatting>
  <conditionalFormatting sqref="E17">
    <cfRule type="cellIs" dxfId="37" priority="13" stopIfTrue="1" operator="notBetween">
      <formula>1</formula>
      <formula>12</formula>
    </cfRule>
  </conditionalFormatting>
  <conditionalFormatting sqref="E139:E140 E142:E150 E153:E165 E167:E171 E173:E176 E178:E191 F193:F195 F215:F217 F232">
    <cfRule type="expression" dxfId="36" priority="156" stopIfTrue="1">
      <formula>AND(COUNTIF($F$232:$F$232, E139)+COUNTIF($E$153:$E$165, E139)+COUNTIF($E$173:$E$176, E139)+COUNTIF($E$178:$E$191, E139)+COUNTIF($E$139:$E$140, E139)+COUNTIF($E$142:$E$150, E139)+COUNTIF($E$167:$E$169, E139)+COUNTIF($F$193:$F$195, E139)+COUNTIF($F$215:$F$217, E139)&gt;1,NOT(ISBLANK(E139)))</formula>
    </cfRule>
  </conditionalFormatting>
  <conditionalFormatting sqref="E141">
    <cfRule type="duplicateValues" dxfId="35" priority="113" stopIfTrue="1"/>
  </conditionalFormatting>
  <conditionalFormatting sqref="E18:F18">
    <cfRule type="expression" dxfId="34" priority="108" stopIfTrue="1">
      <formula>OR($E$18="Choose an option",$E$18="")</formula>
    </cfRule>
  </conditionalFormatting>
  <conditionalFormatting sqref="E12:H12">
    <cfRule type="expression" dxfId="33" priority="20" stopIfTrue="1">
      <formula>AND($B$7="China",$E$12="")</formula>
    </cfRule>
    <cfRule type="expression" dxfId="32" priority="21" stopIfTrue="1">
      <formula>$B$7&lt;&gt;"China"</formula>
    </cfRule>
  </conditionalFormatting>
  <conditionalFormatting sqref="F7">
    <cfRule type="expression" dxfId="31" priority="100" stopIfTrue="1">
      <formula>$B$7&lt;&gt;"India"</formula>
    </cfRule>
  </conditionalFormatting>
  <conditionalFormatting sqref="F8">
    <cfRule type="expression" dxfId="30" priority="99" stopIfTrue="1">
      <formula>$B$7&lt;&gt;"India"</formula>
    </cfRule>
    <cfRule type="expression" dxfId="29" priority="101" stopIfTrue="1">
      <formula>AND($B$7="India",$F$8="Choose an option")</formula>
    </cfRule>
  </conditionalFormatting>
  <conditionalFormatting sqref="F17">
    <cfRule type="cellIs" dxfId="28" priority="12" stopIfTrue="1" operator="notBetween">
      <formula>1</formula>
      <formula>31</formula>
    </cfRule>
  </conditionalFormatting>
  <conditionalFormatting sqref="F192">
    <cfRule type="duplicateValues" dxfId="27" priority="106" stopIfTrue="1"/>
  </conditionalFormatting>
  <conditionalFormatting sqref="F283 F298">
    <cfRule type="expression" dxfId="26" priority="152" stopIfTrue="1">
      <formula>AND(COUNTIF($F$298:$F$298, F283)+COUNTIF($F$283:$F$283, F283)&gt;1,NOT(ISBLANK(F283)))</formula>
    </cfRule>
  </conditionalFormatting>
  <conditionalFormatting sqref="F42:H42">
    <cfRule type="containsBlanks" dxfId="25" priority="59" stopIfTrue="1">
      <formula>LEN(TRIM(F42))=0</formula>
    </cfRule>
  </conditionalFormatting>
  <conditionalFormatting sqref="G13:G14">
    <cfRule type="expression" dxfId="24" priority="86" stopIfTrue="1">
      <formula>OR($B$7="Choose an option",$B$7="")</formula>
    </cfRule>
  </conditionalFormatting>
  <conditionalFormatting sqref="G17">
    <cfRule type="expression" dxfId="23" priority="80" stopIfTrue="1">
      <formula>$I$17=""</formula>
    </cfRule>
  </conditionalFormatting>
  <conditionalFormatting sqref="G15:H15">
    <cfRule type="containsBlanks" dxfId="22" priority="85" stopIfTrue="1">
      <formula>LEN(TRIM(G15))=0</formula>
    </cfRule>
  </conditionalFormatting>
  <conditionalFormatting sqref="G18:H18">
    <cfRule type="expression" dxfId="21" priority="107" stopIfTrue="1">
      <formula>OR($G$18="Choose an option",$G$18="")</formula>
    </cfRule>
  </conditionalFormatting>
  <conditionalFormatting sqref="G19:H19">
    <cfRule type="expression" dxfId="20" priority="76" stopIfTrue="1">
      <formula>OR($B$4="Number",$B$4="")</formula>
    </cfRule>
  </conditionalFormatting>
  <conditionalFormatting sqref="G37:H37">
    <cfRule type="expression" dxfId="19" priority="61" stopIfTrue="1">
      <formula>$I$37=""</formula>
    </cfRule>
  </conditionalFormatting>
  <conditionalFormatting sqref="H13:H14">
    <cfRule type="expression" dxfId="18" priority="88" stopIfTrue="1">
      <formula>$G$13&lt;&gt;"Other"</formula>
    </cfRule>
    <cfRule type="expression" dxfId="17" priority="87" stopIfTrue="1">
      <formula>AND($G$13="Other",$H$13="If Other, please specify here")</formula>
    </cfRule>
  </conditionalFormatting>
  <conditionalFormatting sqref="H17">
    <cfRule type="expression" dxfId="16" priority="79" stopIfTrue="1">
      <formula>$J$17=""</formula>
    </cfRule>
  </conditionalFormatting>
  <conditionalFormatting sqref="H21">
    <cfRule type="expression" dxfId="15" priority="97" stopIfTrue="1">
      <formula>OR($H$21="Grade9",$H$21="Grade10",$H$21="Grade11",$H$21="Grade12")</formula>
    </cfRule>
  </conditionalFormatting>
  <conditionalFormatting sqref="H57">
    <cfRule type="expression" dxfId="14" priority="53" stopIfTrue="1">
      <formula>AND($I$55=2,$H$57="If Other, please specify here")</formula>
    </cfRule>
    <cfRule type="expression" dxfId="13" priority="52" stopIfTrue="1">
      <formula>OR($I$55=1,$I$55="",$S$57=FALSE)</formula>
    </cfRule>
  </conditionalFormatting>
  <conditionalFormatting sqref="N530">
    <cfRule type="duplicateValues" dxfId="12" priority="9" stopIfTrue="1"/>
  </conditionalFormatting>
  <conditionalFormatting sqref="Q530">
    <cfRule type="duplicateValues" dxfId="11" priority="5" stopIfTrue="1"/>
  </conditionalFormatting>
  <conditionalFormatting sqref="S145">
    <cfRule type="duplicateValues" dxfId="10" priority="111" stopIfTrue="1"/>
  </conditionalFormatting>
  <conditionalFormatting sqref="S530">
    <cfRule type="duplicateValues" dxfId="9" priority="4" stopIfTrue="1"/>
  </conditionalFormatting>
  <conditionalFormatting sqref="W142:W144">
    <cfRule type="duplicateValues" dxfId="8" priority="112" stopIfTrue="1"/>
  </conditionalFormatting>
  <conditionalFormatting sqref="W530">
    <cfRule type="duplicateValues" dxfId="7" priority="1" stopIfTrue="1"/>
  </conditionalFormatting>
  <conditionalFormatting sqref="X530">
    <cfRule type="duplicateValues" dxfId="6" priority="3" stopIfTrue="1"/>
  </conditionalFormatting>
  <conditionalFormatting sqref="Y530 AA530:AC530 B530 H530 AE530 AH530:AL530 AN530:AV530 AX530">
    <cfRule type="expression" dxfId="5" priority="236" stopIfTrue="1">
      <formula>AND(COUNTIF($AN$530:$AV$530, B530)+COUNTIF($AX$530:$AX$530, B530)+COUNTIF($Y$530:$AL$530, B530)+COUNTIF($H$530:$H$530, B530)+COUNTIF($B$530:$B$530, B530)&gt;1,NOT(ISBLANK(B530)))</formula>
    </cfRule>
  </conditionalFormatting>
  <conditionalFormatting sqref="Z530">
    <cfRule type="duplicateValues" dxfId="4" priority="11" stopIfTrue="1"/>
  </conditionalFormatting>
  <conditionalFormatting sqref="AA530">
    <cfRule type="duplicateValues" dxfId="3" priority="16" stopIfTrue="1"/>
  </conditionalFormatting>
  <conditionalFormatting sqref="AD530">
    <cfRule type="duplicateValues" dxfId="2" priority="8" stopIfTrue="1"/>
  </conditionalFormatting>
  <conditionalFormatting sqref="AF530:AG530">
    <cfRule type="duplicateValues" dxfId="1" priority="10" stopIfTrue="1"/>
  </conditionalFormatting>
  <conditionalFormatting sqref="AW530">
    <cfRule type="duplicateValues" dxfId="0" priority="7" stopIfTrue="1"/>
  </conditionalFormatting>
  <dataValidations count="6">
    <dataValidation type="list" allowBlank="1" showInputMessage="1" showErrorMessage="1" sqref="F8" xr:uid="{00000000-0002-0000-0000-000000000000}">
      <formula1>"Choose an option,No,Yes"</formula1>
    </dataValidation>
    <dataValidation type="list" showInputMessage="1" showErrorMessage="1" sqref="G3:H3" xr:uid="{00000000-0002-0000-0000-000001000000}">
      <formula1>"Student,Supervisor,Administrator,ASEAN_Secretariat"</formula1>
    </dataValidation>
    <dataValidation type="list" allowBlank="1" showInputMessage="1" showErrorMessage="1" sqref="A10:H10 E12:H12 G23:H23 B27:E27 G29:H29 H33 F42:H42" xr:uid="{00000000-0002-0000-0000-000002000000}">
      <formula1>NAList</formula1>
    </dataValidation>
    <dataValidation type="list" allowBlank="1" showInputMessage="1" showErrorMessage="1" sqref="A15" xr:uid="{00000000-0002-0000-0000-000003000000}">
      <formula1>$A$572:$A$575</formula1>
    </dataValidation>
    <dataValidation type="custom" allowBlank="1" showInputMessage="1" showErrorMessage="1" sqref="U8" xr:uid="{00000000-0002-0000-0000-000004000000}">
      <formula1>IFERROR(INDEX(INDIRECT($B$4),9-$A$195,0),"")</formula1>
    </dataValidation>
    <dataValidation type="custom" allowBlank="1" showInputMessage="1" showErrorMessage="1" sqref="T8" xr:uid="{00000000-0002-0000-0000-000005000000}">
      <formula1>HLOOKUP($B$4,$A$196:$H$213,2,FALSE)</formula1>
    </dataValidation>
  </dataValidations>
  <printOptions horizontalCentered="1"/>
  <pageMargins left="0.59055118110236227" right="0.59055118110236227" top="0.35433070866141736" bottom="0" header="0.31496062992125984" footer="0.16"/>
  <pageSetup paperSize="8" scale="70" orientation="portrait" r:id="rId1"/>
  <headerFooter>
    <oddFooter>&amp;R&amp;14&amp;F</oddFooter>
  </headerFooter>
  <ignoredErrors>
    <ignoredError sqref="I15 B15:D15 D17:F17 I7:J7 I1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Group Box 3">
              <controlPr defaultSize="0" autoFill="0" autoPict="0">
                <anchor moveWithCells="1">
                  <from>
                    <xdr:col>1</xdr:col>
                    <xdr:colOff>22860</xdr:colOff>
                    <xdr:row>39</xdr:row>
                    <xdr:rowOff>22860</xdr:rowOff>
                  </from>
                  <to>
                    <xdr:col>4</xdr:col>
                    <xdr:colOff>1402080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Spinner 4">
              <controlPr defaultSize="0" autoPict="0">
                <anchor moveWithCells="1" sizeWithCells="1">
                  <from>
                    <xdr:col>5</xdr:col>
                    <xdr:colOff>1135380</xdr:colOff>
                    <xdr:row>16</xdr:row>
                    <xdr:rowOff>15240</xdr:rowOff>
                  </from>
                  <to>
                    <xdr:col>6</xdr:col>
                    <xdr:colOff>0</xdr:colOff>
                    <xdr:row>16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Spinner 5">
              <controlPr defaultSize="0" autoPict="0">
                <anchor moveWithCells="1" sizeWithCells="1">
                  <from>
                    <xdr:col>3</xdr:col>
                    <xdr:colOff>1143000</xdr:colOff>
                    <xdr:row>16</xdr:row>
                    <xdr:rowOff>22860</xdr:rowOff>
                  </from>
                  <to>
                    <xdr:col>4</xdr:col>
                    <xdr:colOff>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Spinner 6">
              <controlPr locked="0" defaultSize="0" autoPict="0">
                <anchor moveWithCells="1" sizeWithCells="1">
                  <from>
                    <xdr:col>4</xdr:col>
                    <xdr:colOff>1272540</xdr:colOff>
                    <xdr:row>16</xdr:row>
                    <xdr:rowOff>22860</xdr:rowOff>
                  </from>
                  <to>
                    <xdr:col>5</xdr:col>
                    <xdr:colOff>7620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6</xdr:col>
                    <xdr:colOff>243840</xdr:colOff>
                    <xdr:row>16</xdr:row>
                    <xdr:rowOff>129540</xdr:rowOff>
                  </from>
                  <to>
                    <xdr:col>6</xdr:col>
                    <xdr:colOff>800100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Option Button 9">
              <controlPr defaultSize="0" autoFill="0" autoLine="0" autoPict="0">
                <anchor moveWithCells="1">
                  <from>
                    <xdr:col>6</xdr:col>
                    <xdr:colOff>243840</xdr:colOff>
                    <xdr:row>16</xdr:row>
                    <xdr:rowOff>274320</xdr:rowOff>
                  </from>
                  <to>
                    <xdr:col>6</xdr:col>
                    <xdr:colOff>807720</xdr:colOff>
                    <xdr:row>16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Option Button 10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289560</xdr:rowOff>
                  </from>
                  <to>
                    <xdr:col>7</xdr:col>
                    <xdr:colOff>632460</xdr:colOff>
                    <xdr:row>16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Option Button 11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137160</xdr:rowOff>
                  </from>
                  <to>
                    <xdr:col>7</xdr:col>
                    <xdr:colOff>594360</xdr:colOff>
                    <xdr:row>16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Option Button 12">
              <controlPr defaultSize="0" autoFill="0" autoLine="0" autoPict="0">
                <anchor moveWithCells="1">
                  <from>
                    <xdr:col>1</xdr:col>
                    <xdr:colOff>144780</xdr:colOff>
                    <xdr:row>17</xdr:row>
                    <xdr:rowOff>114300</xdr:rowOff>
                  </from>
                  <to>
                    <xdr:col>1</xdr:col>
                    <xdr:colOff>739140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Option Button 13">
              <controlPr defaultSize="0" autoFill="0" autoLine="0" autoPict="0">
                <anchor moveWithCells="1">
                  <from>
                    <xdr:col>1</xdr:col>
                    <xdr:colOff>144780</xdr:colOff>
                    <xdr:row>17</xdr:row>
                    <xdr:rowOff>266700</xdr:rowOff>
                  </from>
                  <to>
                    <xdr:col>1</xdr:col>
                    <xdr:colOff>937260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Option Button 14">
              <controlPr defaultSize="0" autoFill="0" autoLine="0" autoPict="0">
                <anchor moveWithCells="1">
                  <from>
                    <xdr:col>6</xdr:col>
                    <xdr:colOff>213360</xdr:colOff>
                    <xdr:row>36</xdr:row>
                    <xdr:rowOff>106680</xdr:rowOff>
                  </from>
                  <to>
                    <xdr:col>6</xdr:col>
                    <xdr:colOff>1165860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Option Button 15">
              <controlPr defaultSize="0" autoFill="0" autoLine="0" autoPict="0">
                <anchor moveWithCells="1">
                  <from>
                    <xdr:col>6</xdr:col>
                    <xdr:colOff>213360</xdr:colOff>
                    <xdr:row>36</xdr:row>
                    <xdr:rowOff>289560</xdr:rowOff>
                  </from>
                  <to>
                    <xdr:col>6</xdr:col>
                    <xdr:colOff>838200</xdr:colOff>
                    <xdr:row>36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Option Button 16">
              <controlPr defaultSize="0" autoFill="0" autoLine="0" autoPict="0">
                <anchor moveWithCells="1">
                  <from>
                    <xdr:col>7</xdr:col>
                    <xdr:colOff>160020</xdr:colOff>
                    <xdr:row>36</xdr:row>
                    <xdr:rowOff>106680</xdr:rowOff>
                  </from>
                  <to>
                    <xdr:col>7</xdr:col>
                    <xdr:colOff>708660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Option Button 17">
              <controlPr defaultSize="0" autoFill="0" autoLine="0" autoPict="0">
                <anchor moveWithCells="1">
                  <from>
                    <xdr:col>7</xdr:col>
                    <xdr:colOff>160020</xdr:colOff>
                    <xdr:row>36</xdr:row>
                    <xdr:rowOff>289560</xdr:rowOff>
                  </from>
                  <to>
                    <xdr:col>7</xdr:col>
                    <xdr:colOff>662940</xdr:colOff>
                    <xdr:row>36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Group Box 18">
              <controlPr locked="0" defaultSize="0" autoFill="0" autoPict="0">
                <anchor moveWithCells="1">
                  <from>
                    <xdr:col>6</xdr:col>
                    <xdr:colOff>15240</xdr:colOff>
                    <xdr:row>16</xdr:row>
                    <xdr:rowOff>30480</xdr:rowOff>
                  </from>
                  <to>
                    <xdr:col>6</xdr:col>
                    <xdr:colOff>1676400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Group Box 19">
              <controlPr locked="0" defaultSize="0" autoFill="0" autoPict="0">
                <anchor moveWithCells="1">
                  <from>
                    <xdr:col>7</xdr:col>
                    <xdr:colOff>22860</xdr:colOff>
                    <xdr:row>16</xdr:row>
                    <xdr:rowOff>22860</xdr:rowOff>
                  </from>
                  <to>
                    <xdr:col>7</xdr:col>
                    <xdr:colOff>1386840</xdr:colOff>
                    <xdr:row>16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Group Box 20">
              <controlPr locked="0" defaultSize="0" autoFill="0" autoPict="0">
                <anchor moveWithCells="1">
                  <from>
                    <xdr:col>1</xdr:col>
                    <xdr:colOff>15240</xdr:colOff>
                    <xdr:row>17</xdr:row>
                    <xdr:rowOff>30480</xdr:rowOff>
                  </from>
                  <to>
                    <xdr:col>1</xdr:col>
                    <xdr:colOff>1272540</xdr:colOff>
                    <xdr:row>17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Group Box 21">
              <controlPr defaultSize="0" autoFill="0" autoPict="0">
                <anchor moveWithCells="1">
                  <from>
                    <xdr:col>6</xdr:col>
                    <xdr:colOff>22860</xdr:colOff>
                    <xdr:row>36</xdr:row>
                    <xdr:rowOff>15240</xdr:rowOff>
                  </from>
                  <to>
                    <xdr:col>7</xdr:col>
                    <xdr:colOff>1402080</xdr:colOff>
                    <xdr:row>36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121920</xdr:colOff>
                    <xdr:row>55</xdr:row>
                    <xdr:rowOff>99060</xdr:rowOff>
                  </from>
                  <to>
                    <xdr:col>4</xdr:col>
                    <xdr:colOff>220980</xdr:colOff>
                    <xdr:row>55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Spinner 24">
              <controlPr locked="0" defaultSize="0" autoPict="0">
                <anchor moveWithCells="1" sizeWithCells="1">
                  <from>
                    <xdr:col>3</xdr:col>
                    <xdr:colOff>1158240</xdr:colOff>
                    <xdr:row>14</xdr:row>
                    <xdr:rowOff>15240</xdr:rowOff>
                  </from>
                  <to>
                    <xdr:col>4</xdr:col>
                    <xdr:colOff>0</xdr:colOff>
                    <xdr:row>14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Option Button 25">
              <controlPr defaultSize="0" autoFill="0" autoLine="0" autoPict="0">
                <anchor moveWithCells="1">
                  <from>
                    <xdr:col>1</xdr:col>
                    <xdr:colOff>114300</xdr:colOff>
                    <xdr:row>47</xdr:row>
                    <xdr:rowOff>121920</xdr:rowOff>
                  </from>
                  <to>
                    <xdr:col>1</xdr:col>
                    <xdr:colOff>990600</xdr:colOff>
                    <xdr:row>47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Option Button 26">
              <controlPr defaultSize="0" autoFill="0" autoLine="0" autoPict="0">
                <anchor moveWithCells="1">
                  <from>
                    <xdr:col>2</xdr:col>
                    <xdr:colOff>213360</xdr:colOff>
                    <xdr:row>47</xdr:row>
                    <xdr:rowOff>121920</xdr:rowOff>
                  </from>
                  <to>
                    <xdr:col>2</xdr:col>
                    <xdr:colOff>990600</xdr:colOff>
                    <xdr:row>47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Option Button 27">
              <controlPr defaultSize="0" autoFill="0" autoLine="0" autoPict="0">
                <anchor moveWithCells="1">
                  <from>
                    <xdr:col>3</xdr:col>
                    <xdr:colOff>342900</xdr:colOff>
                    <xdr:row>47</xdr:row>
                    <xdr:rowOff>121920</xdr:rowOff>
                  </from>
                  <to>
                    <xdr:col>3</xdr:col>
                    <xdr:colOff>990600</xdr:colOff>
                    <xdr:row>47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Group Box 29">
              <controlPr defaultSize="0" autoFill="0" autoPict="0">
                <anchor moveWithCells="1">
                  <from>
                    <xdr:col>1</xdr:col>
                    <xdr:colOff>30480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Spinner 307">
              <controlPr defaultSize="0" autoPict="0">
                <anchor moveWithCells="1" sizeWithCells="1">
                  <from>
                    <xdr:col>1</xdr:col>
                    <xdr:colOff>1165860</xdr:colOff>
                    <xdr:row>14</xdr:row>
                    <xdr:rowOff>22860</xdr:rowOff>
                  </from>
                  <to>
                    <xdr:col>2</xdr:col>
                    <xdr:colOff>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Spinner 365">
              <controlPr defaultSize="0" autoPict="0">
                <anchor moveWithCells="1" sizeWithCells="1">
                  <from>
                    <xdr:col>1</xdr:col>
                    <xdr:colOff>1173480</xdr:colOff>
                    <xdr:row>3</xdr:row>
                    <xdr:rowOff>15240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Option Button 32">
              <controlPr defaultSize="0" autoFill="0" autoLine="0" autoPict="0" altText="Available">
                <anchor moveWithCells="1">
                  <from>
                    <xdr:col>1</xdr:col>
                    <xdr:colOff>68580</xdr:colOff>
                    <xdr:row>54</xdr:row>
                    <xdr:rowOff>144780</xdr:rowOff>
                  </from>
                  <to>
                    <xdr:col>1</xdr:col>
                    <xdr:colOff>678180</xdr:colOff>
                    <xdr:row>54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Option Button 33">
              <controlPr defaultSize="0" autoFill="0" autoLine="0" autoPict="0" altText="Phone">
                <anchor moveWithCells="1">
                  <from>
                    <xdr:col>1</xdr:col>
                    <xdr:colOff>114300</xdr:colOff>
                    <xdr:row>39</xdr:row>
                    <xdr:rowOff>160020</xdr:rowOff>
                  </from>
                  <to>
                    <xdr:col>2</xdr:col>
                    <xdr:colOff>22860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Option Button 34">
              <controlPr defaultSize="0" autoFill="0" autoLine="0" autoPict="0" altText="Phone">
                <anchor moveWithCells="1">
                  <from>
                    <xdr:col>2</xdr:col>
                    <xdr:colOff>144780</xdr:colOff>
                    <xdr:row>39</xdr:row>
                    <xdr:rowOff>160020</xdr:rowOff>
                  </from>
                  <to>
                    <xdr:col>3</xdr:col>
                    <xdr:colOff>53340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Option Button 35">
              <controlPr defaultSize="0" autoFill="0" autoLine="0" autoPict="0" altText="Phone">
                <anchor moveWithCells="1">
                  <from>
                    <xdr:col>3</xdr:col>
                    <xdr:colOff>281940</xdr:colOff>
                    <xdr:row>39</xdr:row>
                    <xdr:rowOff>160020</xdr:rowOff>
                  </from>
                  <to>
                    <xdr:col>4</xdr:col>
                    <xdr:colOff>358140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Spinner 365">
              <controlPr defaultSize="0" autoPict="0">
                <anchor moveWithCells="1" sizeWithCells="1">
                  <from>
                    <xdr:col>4</xdr:col>
                    <xdr:colOff>1249680</xdr:colOff>
                    <xdr:row>6</xdr:row>
                    <xdr:rowOff>7620</xdr:rowOff>
                  </from>
                  <to>
                    <xdr:col>5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4</xdr:col>
                    <xdr:colOff>571500</xdr:colOff>
                    <xdr:row>55</xdr:row>
                    <xdr:rowOff>53340</xdr:rowOff>
                  </from>
                  <to>
                    <xdr:col>5</xdr:col>
                    <xdr:colOff>297180</xdr:colOff>
                    <xdr:row>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5</xdr:col>
                    <xdr:colOff>784860</xdr:colOff>
                    <xdr:row>55</xdr:row>
                    <xdr:rowOff>83820</xdr:rowOff>
                  </from>
                  <to>
                    <xdr:col>6</xdr:col>
                    <xdr:colOff>434340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Group Box 39">
              <controlPr defaultSize="0" autoFill="0" autoPict="0">
                <anchor moveWithCells="1">
                  <from>
                    <xdr:col>1</xdr:col>
                    <xdr:colOff>30480</xdr:colOff>
                    <xdr:row>54</xdr:row>
                    <xdr:rowOff>30480</xdr:rowOff>
                  </from>
                  <to>
                    <xdr:col>1</xdr:col>
                    <xdr:colOff>1295400</xdr:colOff>
                    <xdr:row>56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Option Button 40">
              <controlPr defaultSize="0" autoFill="0" autoLine="0" autoPict="0">
                <anchor moveWithCells="1">
                  <from>
                    <xdr:col>1</xdr:col>
                    <xdr:colOff>60960</xdr:colOff>
                    <xdr:row>55</xdr:row>
                    <xdr:rowOff>106680</xdr:rowOff>
                  </from>
                  <to>
                    <xdr:col>1</xdr:col>
                    <xdr:colOff>1120140</xdr:colOff>
                    <xdr:row>56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3</xdr:col>
                    <xdr:colOff>121920</xdr:colOff>
                    <xdr:row>56</xdr:row>
                    <xdr:rowOff>76200</xdr:rowOff>
                  </from>
                  <to>
                    <xdr:col>3</xdr:col>
                    <xdr:colOff>655320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3</xdr:col>
                    <xdr:colOff>121920</xdr:colOff>
                    <xdr:row>56</xdr:row>
                    <xdr:rowOff>289560</xdr:rowOff>
                  </from>
                  <to>
                    <xdr:col>3</xdr:col>
                    <xdr:colOff>655320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3</xdr:col>
                    <xdr:colOff>739140</xdr:colOff>
                    <xdr:row>56</xdr:row>
                    <xdr:rowOff>76200</xdr:rowOff>
                  </from>
                  <to>
                    <xdr:col>4</xdr:col>
                    <xdr:colOff>220980</xdr:colOff>
                    <xdr:row>56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3</xdr:col>
                    <xdr:colOff>739140</xdr:colOff>
                    <xdr:row>56</xdr:row>
                    <xdr:rowOff>289560</xdr:rowOff>
                  </from>
                  <to>
                    <xdr:col>4</xdr:col>
                    <xdr:colOff>548640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4</xdr:col>
                    <xdr:colOff>571500</xdr:colOff>
                    <xdr:row>56</xdr:row>
                    <xdr:rowOff>76200</xdr:rowOff>
                  </from>
                  <to>
                    <xdr:col>5</xdr:col>
                    <xdr:colOff>297180</xdr:colOff>
                    <xdr:row>56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4</xdr:col>
                    <xdr:colOff>571500</xdr:colOff>
                    <xdr:row>56</xdr:row>
                    <xdr:rowOff>289560</xdr:rowOff>
                  </from>
                  <to>
                    <xdr:col>5</xdr:col>
                    <xdr:colOff>297180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5</xdr:col>
                    <xdr:colOff>106680</xdr:colOff>
                    <xdr:row>56</xdr:row>
                    <xdr:rowOff>76200</xdr:rowOff>
                  </from>
                  <to>
                    <xdr:col>5</xdr:col>
                    <xdr:colOff>967740</xdr:colOff>
                    <xdr:row>56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5</xdr:col>
                    <xdr:colOff>106680</xdr:colOff>
                    <xdr:row>56</xdr:row>
                    <xdr:rowOff>289560</xdr:rowOff>
                  </from>
                  <to>
                    <xdr:col>5</xdr:col>
                    <xdr:colOff>967740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5</xdr:col>
                    <xdr:colOff>784860</xdr:colOff>
                    <xdr:row>56</xdr:row>
                    <xdr:rowOff>76200</xdr:rowOff>
                  </from>
                  <to>
                    <xdr:col>6</xdr:col>
                    <xdr:colOff>594360</xdr:colOff>
                    <xdr:row>56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5</xdr:col>
                    <xdr:colOff>784860</xdr:colOff>
                    <xdr:row>56</xdr:row>
                    <xdr:rowOff>289560</xdr:rowOff>
                  </from>
                  <to>
                    <xdr:col>6</xdr:col>
                    <xdr:colOff>594360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6</xdr:col>
                    <xdr:colOff>670560</xdr:colOff>
                    <xdr:row>56</xdr:row>
                    <xdr:rowOff>190500</xdr:rowOff>
                  </from>
                  <to>
                    <xdr:col>7</xdr:col>
                    <xdr:colOff>167640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Spinner 365">
              <controlPr locked="0" defaultSize="0" autoPict="0">
                <anchor moveWithCells="1" sizeWithCells="1">
                  <from>
                    <xdr:col>7</xdr:col>
                    <xdr:colOff>1226820</xdr:colOff>
                    <xdr:row>20</xdr:row>
                    <xdr:rowOff>22860</xdr:rowOff>
                  </from>
                  <to>
                    <xdr:col>7</xdr:col>
                    <xdr:colOff>1402080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Group Box 54">
              <controlPr defaultSize="0" autoFill="0" autoPict="0">
                <anchor moveWithCells="1" sizeWithCells="1">
                  <from>
                    <xdr:col>1</xdr:col>
                    <xdr:colOff>30480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Option Button 55">
              <controlPr defaultSize="0" autoFill="0" autoLine="0" autoPict="0" altText="Phone">
                <anchor moveWithCells="1" sizeWithCells="1">
                  <from>
                    <xdr:col>1</xdr:col>
                    <xdr:colOff>137160</xdr:colOff>
                    <xdr:row>42</xdr:row>
                    <xdr:rowOff>129540</xdr:rowOff>
                  </from>
                  <to>
                    <xdr:col>1</xdr:col>
                    <xdr:colOff>723900</xdr:colOff>
                    <xdr:row>42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Option Button 56">
              <controlPr defaultSize="0" autoFill="0" autoLine="0" autoPict="0">
                <anchor moveWithCells="1" sizeWithCells="1">
                  <from>
                    <xdr:col>2</xdr:col>
                    <xdr:colOff>160020</xdr:colOff>
                    <xdr:row>42</xdr:row>
                    <xdr:rowOff>129540</xdr:rowOff>
                  </from>
                  <to>
                    <xdr:col>2</xdr:col>
                    <xdr:colOff>952500</xdr:colOff>
                    <xdr:row>42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Option Button 57">
              <controlPr defaultSize="0" autoFill="0" autoLine="0" autoPict="0" altText="Available">
                <anchor moveWithCells="1" sizeWithCells="1">
                  <from>
                    <xdr:col>1</xdr:col>
                    <xdr:colOff>114300</xdr:colOff>
                    <xdr:row>48</xdr:row>
                    <xdr:rowOff>114300</xdr:rowOff>
                  </from>
                  <to>
                    <xdr:col>1</xdr:col>
                    <xdr:colOff>716280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Option Button 58">
              <controlPr defaultSize="0" autoFill="0" autoLine="0" autoPict="0">
                <anchor moveWithCells="1" sizeWithCells="1">
                  <from>
                    <xdr:col>2</xdr:col>
                    <xdr:colOff>205740</xdr:colOff>
                    <xdr:row>48</xdr:row>
                    <xdr:rowOff>114300</xdr:rowOff>
                  </from>
                  <to>
                    <xdr:col>2</xdr:col>
                    <xdr:colOff>990600</xdr:colOff>
                    <xdr:row>48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Group Box 59">
              <controlPr defaultSize="0" autoFill="0" autoPict="0">
                <anchor moveWithCells="1" sizeWithCells="1">
                  <from>
                    <xdr:col>1</xdr:col>
                    <xdr:colOff>30480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7" name="Spinner 107">
              <controlPr locked="0" defaultSiz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Spinner 108">
              <controlPr locked="0" defaultSize="0" autoPict="0">
                <anchor moveWithCells="1" sizeWithCells="1">
                  <from>
                    <xdr:col>2</xdr:col>
                    <xdr:colOff>1158240</xdr:colOff>
                    <xdr:row>14</xdr:row>
                    <xdr:rowOff>15240</xdr:rowOff>
                  </from>
                  <to>
                    <xdr:col>3</xdr:col>
                    <xdr:colOff>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9" name="Spinner 109">
              <controlPr locked="0" defaultSize="0" autoPict="0">
                <anchor moveWithCells="1" sizeWithCells="1">
                  <from>
                    <xdr:col>7</xdr:col>
                    <xdr:colOff>1234440</xdr:colOff>
                    <xdr:row>17</xdr:row>
                    <xdr:rowOff>15240</xdr:rowOff>
                  </from>
                  <to>
                    <xdr:col>7</xdr:col>
                    <xdr:colOff>1409700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0" name="Spinner 110">
              <controlPr locked="0" defaultSiz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Spinner 114">
              <controlPr locked="0" defaultSize="0" autoPict="0">
                <anchor moveWithCells="1" sizeWithCells="1">
                  <from>
                    <xdr:col>1</xdr:col>
                    <xdr:colOff>1173480</xdr:colOff>
                    <xdr:row>53</xdr:row>
                    <xdr:rowOff>22860</xdr:rowOff>
                  </from>
                  <to>
                    <xdr:col>2</xdr:col>
                    <xdr:colOff>7620</xdr:colOff>
                    <xdr:row>53</xdr:row>
                    <xdr:rowOff>426720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73</vt:i4>
      </vt:variant>
    </vt:vector>
  </HeadingPairs>
  <TitlesOfParts>
    <vt:vector size="74" baseType="lpstr">
      <vt:lpstr>RegistrationForm</vt:lpstr>
      <vt:lpstr>RegistrationForm!Argentina</vt:lpstr>
      <vt:lpstr>RegistrationForm!ASEAN</vt:lpstr>
      <vt:lpstr>RegistrationForm!Bangladesh</vt:lpstr>
      <vt:lpstr>RegistrationForm!Bhutan</vt:lpstr>
      <vt:lpstr>RegistrationForm!Brazil</vt:lpstr>
      <vt:lpstr>RegistrationForm!Brunei</vt:lpstr>
      <vt:lpstr>RegistrationForm!Cambodia</vt:lpstr>
      <vt:lpstr>RegistrationForm!Chile</vt:lpstr>
      <vt:lpstr>RegistrationForm!China</vt:lpstr>
      <vt:lpstr>RegistrationForm!Choose_an_option</vt:lpstr>
      <vt:lpstr>RegistrationForm!Colombia</vt:lpstr>
      <vt:lpstr>RegistrationForm!Country</vt:lpstr>
      <vt:lpstr>RegistrationForm!Date</vt:lpstr>
      <vt:lpstr>RegistrationForm!DOBD</vt:lpstr>
      <vt:lpstr>RegistrationForm!DOBM</vt:lpstr>
      <vt:lpstr>RegistrationForm!Egypt</vt:lpstr>
      <vt:lpstr>RegistrationForm!Expire</vt:lpstr>
      <vt:lpstr>RegistrationForm!Fiji</vt:lpstr>
      <vt:lpstr>RegistrationForm!Ghana</vt:lpstr>
      <vt:lpstr>RegistrationForm!Grade</vt:lpstr>
      <vt:lpstr>RegistrationForm!Group</vt:lpstr>
      <vt:lpstr>RegistrationForm!Group1</vt:lpstr>
      <vt:lpstr>RegistrationForm!Group2</vt:lpstr>
      <vt:lpstr>RegistrationForm!Group3</vt:lpstr>
      <vt:lpstr>RegistrationForm!Group4</vt:lpstr>
      <vt:lpstr>RegistrationForm!Group5</vt:lpstr>
      <vt:lpstr>RegistrationForm!Group6</vt:lpstr>
      <vt:lpstr>RegistrationForm!Group7</vt:lpstr>
      <vt:lpstr>RegistrationForm!Group8</vt:lpstr>
      <vt:lpstr>RegistrationForm!India</vt:lpstr>
      <vt:lpstr>RegistrationForm!Indonesia</vt:lpstr>
      <vt:lpstr>RegistrationForm!JAN</vt:lpstr>
      <vt:lpstr>RegistrationForm!Kazakhstan</vt:lpstr>
      <vt:lpstr>RegistrationForm!Kenya</vt:lpstr>
      <vt:lpstr>RegistrationForm!Korea</vt:lpstr>
      <vt:lpstr>RegistrationForm!Kyrgyz</vt:lpstr>
      <vt:lpstr>RegistrationForm!Laos</vt:lpstr>
      <vt:lpstr>RegistrationForm!Malaysia</vt:lpstr>
      <vt:lpstr>RegistrationForm!Maldives</vt:lpstr>
      <vt:lpstr>RegistrationForm!Marshall_Islands</vt:lpstr>
      <vt:lpstr>RegistrationForm!Mexico</vt:lpstr>
      <vt:lpstr>RegistrationForm!Micronesia</vt:lpstr>
      <vt:lpstr>RegistrationForm!Mongolia</vt:lpstr>
      <vt:lpstr>RegistrationForm!Month</vt:lpstr>
      <vt:lpstr>RegistrationForm!Myanmar</vt:lpstr>
      <vt:lpstr>RegistrationForm!NAList</vt:lpstr>
      <vt:lpstr>RegistrationForm!Nationality</vt:lpstr>
      <vt:lpstr>RegistrationForm!Nepal</vt:lpstr>
      <vt:lpstr>RegistrationForm!Nigeria</vt:lpstr>
      <vt:lpstr>RegistrationForm!Number</vt:lpstr>
      <vt:lpstr>RegistrationForm!Pakistan</vt:lpstr>
      <vt:lpstr>RegistrationForm!Palau</vt:lpstr>
      <vt:lpstr>RegistrationForm!Papua_New_Guinea</vt:lpstr>
      <vt:lpstr>RegistrationForm!Peru</vt:lpstr>
      <vt:lpstr>RegistrationForm!Philippines</vt:lpstr>
      <vt:lpstr>RegistrationForm!Print_Area</vt:lpstr>
      <vt:lpstr>RegistrationForm!Religion</vt:lpstr>
      <vt:lpstr>RegistrationForm!Samoa</vt:lpstr>
      <vt:lpstr>RegistrationForm!Singapore</vt:lpstr>
      <vt:lpstr>RegistrationForm!Solomon_Islands</vt:lpstr>
      <vt:lpstr>RegistrationForm!South_Africa</vt:lpstr>
      <vt:lpstr>RegistrationForm!Sri_Lanka</vt:lpstr>
      <vt:lpstr>RegistrationForm!Surname</vt:lpstr>
      <vt:lpstr>RegistrationForm!Taiwan</vt:lpstr>
      <vt:lpstr>RegistrationForm!Tajikistan</vt:lpstr>
      <vt:lpstr>RegistrationForm!Thailand</vt:lpstr>
      <vt:lpstr>RegistrationForm!Timor_Leste</vt:lpstr>
      <vt:lpstr>RegistrationForm!Tonga</vt:lpstr>
      <vt:lpstr>RegistrationForm!Turkmenistan</vt:lpstr>
      <vt:lpstr>RegistrationForm!Uzbekistan</vt:lpstr>
      <vt:lpstr>RegistrationForm!Vietnam</vt:lpstr>
      <vt:lpstr>RegistrationForm!Year</vt:lpstr>
      <vt:lpstr>RegistrationForm!Zambia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 紀子</dc:creator>
  <cp:lastModifiedBy>表野 浩一</cp:lastModifiedBy>
  <cp:lastPrinted>2023-10-17T05:44:28Z</cp:lastPrinted>
  <dcterms:created xsi:type="dcterms:W3CDTF">2019-10-25T05:26:58Z</dcterms:created>
  <dcterms:modified xsi:type="dcterms:W3CDTF">2024-02-16T08:31:44Z</dcterms:modified>
</cp:coreProperties>
</file>