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icetex.sharepoint.com/sites/Planeacion-ICETEX/Documentos compartidos/Planeación Financiera/10 Sistema Estadístico ICETEX/01 OE Crédito Educativo/F4-7 Ejecución/F5 Procesamiento/2024-2/05 Ind de calidad/"/>
    </mc:Choice>
  </mc:AlternateContent>
  <xr:revisionPtr revIDLastSave="5" documentId="13_ncr:1_{8AAA451D-7AAC-499D-8004-88BB17E7860C}" xr6:coauthVersionLast="47" xr6:coauthVersionMax="47" xr10:uidLastSave="{2F58B744-12DB-4FAB-A44E-4093D3F0DEDC}"/>
  <bookViews>
    <workbookView xWindow="-120" yWindow="-120" windowWidth="29040" windowHeight="15990" tabRatio="796" xr2:uid="{D977B295-2D8A-4A04-A774-977B7F97174D}"/>
  </bookViews>
  <sheets>
    <sheet name="ÍNDICE" sheetId="26" r:id="rId1"/>
    <sheet name="OTO1" sheetId="28" r:id="rId2"/>
    <sheet name="OTO2" sheetId="71" r:id="rId3"/>
    <sheet name="REN1" sheetId="74" r:id="rId4"/>
    <sheet name="REN2" sheetId="73" r:id="rId5"/>
  </sheets>
  <definedNames>
    <definedName name="_xlnm._FilterDatabase" localSheetId="1" hidden="1">'OTO1'!$A$7:$M$64999</definedName>
    <definedName name="_xlnm._FilterDatabase" localSheetId="2" hidden="1">'OTO2'!$B$6:$N$64952</definedName>
    <definedName name="_xlnm._FilterDatabase" localSheetId="3" hidden="1">'REN1'!$A$7:$M$64992</definedName>
    <definedName name="_xlnm._FilterDatabase" localSheetId="4" hidden="1">'REN2'!$B$6:$N$64952</definedName>
    <definedName name="_xlnm.Print_Area" localSheetId="1">'OTO1'!$A$1:$V$5</definedName>
    <definedName name="_xlnm.Print_Area" localSheetId="2">'OTO2'!$B$1:$W$5</definedName>
    <definedName name="_xlnm.Print_Area" localSheetId="3">'REN1'!$A$1:$V$5</definedName>
    <definedName name="_xlnm.Print_Area" localSheetId="4">'REN2'!$B$1:$W$5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9" i="28" l="1"/>
  <c r="AB10" i="28"/>
  <c r="AB11" i="28"/>
  <c r="AB12" i="28"/>
  <c r="AB13" i="28"/>
  <c r="AB14" i="28"/>
  <c r="AB15" i="28"/>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K48" i="28"/>
  <c r="Q48" i="28" l="1"/>
  <c r="R48" i="28"/>
  <c r="X48" i="28"/>
  <c r="O48" i="28"/>
  <c r="M47" i="28"/>
  <c r="P47" i="28"/>
  <c r="S47" i="28"/>
  <c r="V47" i="28"/>
  <c r="Y47" i="28"/>
  <c r="M33" i="28"/>
  <c r="P33" i="28"/>
  <c r="S33" i="28"/>
  <c r="V33" i="28"/>
  <c r="Y33" i="28"/>
  <c r="M34" i="28"/>
  <c r="P34" i="28"/>
  <c r="S34" i="28"/>
  <c r="V34" i="28"/>
  <c r="Y34" i="28"/>
  <c r="M35" i="28"/>
  <c r="P35" i="28"/>
  <c r="S35" i="28"/>
  <c r="V35" i="28"/>
  <c r="Y35" i="28"/>
  <c r="M36" i="28"/>
  <c r="P36" i="28"/>
  <c r="S36" i="28"/>
  <c r="V36" i="28"/>
  <c r="Y36" i="28"/>
  <c r="M37" i="28"/>
  <c r="P37" i="28"/>
  <c r="S37" i="28"/>
  <c r="V37" i="28"/>
  <c r="Y37" i="28"/>
  <c r="M38" i="28"/>
  <c r="P38" i="28"/>
  <c r="S38" i="28"/>
  <c r="V38" i="28"/>
  <c r="Y38" i="28"/>
  <c r="M39" i="28"/>
  <c r="P39" i="28"/>
  <c r="S39" i="28"/>
  <c r="V39" i="28"/>
  <c r="Y39" i="28"/>
  <c r="M40" i="28"/>
  <c r="P40" i="28"/>
  <c r="S40" i="28"/>
  <c r="V40" i="28"/>
  <c r="Y40" i="28"/>
  <c r="M41" i="28"/>
  <c r="P41" i="28"/>
  <c r="S41" i="28"/>
  <c r="V41" i="28"/>
  <c r="Y41" i="28"/>
  <c r="M42" i="28"/>
  <c r="P42" i="28"/>
  <c r="S42" i="28"/>
  <c r="V42" i="28"/>
  <c r="Y42" i="28"/>
  <c r="M43" i="28"/>
  <c r="P43" i="28"/>
  <c r="S43" i="28"/>
  <c r="V43" i="28"/>
  <c r="Y43" i="28"/>
  <c r="M44" i="28"/>
  <c r="P44" i="28"/>
  <c r="S44" i="28"/>
  <c r="V44" i="28"/>
  <c r="Y44" i="28"/>
  <c r="M45" i="28"/>
  <c r="P45" i="28"/>
  <c r="S45" i="28"/>
  <c r="V45" i="28"/>
  <c r="Y45" i="28"/>
  <c r="M46" i="28"/>
  <c r="P46" i="28"/>
  <c r="S46" i="28"/>
  <c r="V46" i="28"/>
  <c r="Y46" i="28"/>
  <c r="M30" i="28"/>
  <c r="P30" i="28"/>
  <c r="S30" i="28"/>
  <c r="V30" i="28"/>
  <c r="Y30" i="28"/>
  <c r="M31" i="28"/>
  <c r="P31" i="28"/>
  <c r="S31" i="28"/>
  <c r="V31" i="28"/>
  <c r="Y31" i="28"/>
  <c r="M27" i="28"/>
  <c r="P27" i="28"/>
  <c r="S27" i="28"/>
  <c r="V27" i="28"/>
  <c r="Y27" i="28"/>
  <c r="M25" i="28"/>
  <c r="P25" i="28"/>
  <c r="S25" i="28"/>
  <c r="V25" i="28"/>
  <c r="Y25" i="28"/>
  <c r="M24" i="28"/>
  <c r="P24" i="28"/>
  <c r="S24" i="28"/>
  <c r="V24" i="28"/>
  <c r="Y24" i="28"/>
  <c r="M22" i="28"/>
  <c r="P22" i="28"/>
  <c r="S22" i="28"/>
  <c r="V22" i="28"/>
  <c r="Y22" i="28"/>
  <c r="M23" i="28"/>
  <c r="P23" i="28"/>
  <c r="S23" i="28"/>
  <c r="V23" i="28"/>
  <c r="Y23" i="28"/>
  <c r="M20" i="28"/>
  <c r="P20" i="28"/>
  <c r="S20" i="28"/>
  <c r="V20" i="28"/>
  <c r="Y20" i="28"/>
  <c r="M21" i="28"/>
  <c r="P21" i="28"/>
  <c r="S21" i="28"/>
  <c r="V21" i="28"/>
  <c r="Y21" i="28"/>
  <c r="M19" i="28"/>
  <c r="P19" i="28"/>
  <c r="S19" i="28"/>
  <c r="V19" i="28"/>
  <c r="Y19" i="28"/>
  <c r="M18" i="28"/>
  <c r="P18" i="28"/>
  <c r="S18" i="28"/>
  <c r="V18" i="28"/>
  <c r="Y18" i="28"/>
  <c r="M17" i="28"/>
  <c r="P17" i="28"/>
  <c r="S17" i="28"/>
  <c r="V17" i="28"/>
  <c r="Y17" i="28"/>
  <c r="M13" i="28"/>
  <c r="P13" i="28"/>
  <c r="S13" i="28"/>
  <c r="V13" i="28"/>
  <c r="Y13" i="28"/>
  <c r="M14" i="28"/>
  <c r="P14" i="28"/>
  <c r="S14" i="28"/>
  <c r="V14" i="28"/>
  <c r="Y14" i="28"/>
  <c r="M15" i="28"/>
  <c r="P15" i="28"/>
  <c r="S15" i="28"/>
  <c r="V15" i="28"/>
  <c r="Y15" i="28"/>
  <c r="M16" i="28"/>
  <c r="P16" i="28"/>
  <c r="S16" i="28"/>
  <c r="V16" i="28"/>
  <c r="Y16" i="28"/>
  <c r="M12" i="28"/>
  <c r="P12" i="28"/>
  <c r="S12" i="28"/>
  <c r="V12" i="28"/>
  <c r="Y12" i="28"/>
  <c r="L48" i="28"/>
  <c r="M24" i="74" l="1"/>
  <c r="P24" i="74"/>
  <c r="S24" i="74"/>
  <c r="V24" i="74"/>
  <c r="Y24" i="74"/>
  <c r="AB24" i="74"/>
  <c r="M25" i="74"/>
  <c r="P25" i="74"/>
  <c r="S25" i="74"/>
  <c r="V25" i="74"/>
  <c r="Y25" i="74"/>
  <c r="AB25" i="74"/>
  <c r="M26" i="74"/>
  <c r="P26" i="74"/>
  <c r="S26" i="74"/>
  <c r="V26" i="74"/>
  <c r="Y26" i="74"/>
  <c r="AB26" i="74"/>
  <c r="M28" i="74"/>
  <c r="P28" i="74"/>
  <c r="S28" i="74"/>
  <c r="V28" i="74"/>
  <c r="Y28" i="74"/>
  <c r="AB28" i="74"/>
  <c r="M29" i="74"/>
  <c r="P29" i="74"/>
  <c r="S29" i="74"/>
  <c r="V29" i="74"/>
  <c r="Y29" i="74"/>
  <c r="AB29" i="74"/>
  <c r="M30" i="74"/>
  <c r="P30" i="74"/>
  <c r="S30" i="74"/>
  <c r="V30" i="74"/>
  <c r="Y30" i="74"/>
  <c r="AB30" i="74"/>
  <c r="M31" i="74"/>
  <c r="P31" i="74"/>
  <c r="S31" i="74"/>
  <c r="V31" i="74"/>
  <c r="Y31" i="74"/>
  <c r="AB31" i="74"/>
  <c r="M32" i="74"/>
  <c r="P32" i="74"/>
  <c r="S32" i="74"/>
  <c r="V32" i="74"/>
  <c r="Y32" i="74"/>
  <c r="AB32" i="74"/>
  <c r="M33" i="74"/>
  <c r="P33" i="74"/>
  <c r="S33" i="74"/>
  <c r="V33" i="74"/>
  <c r="Y33" i="74"/>
  <c r="AB33" i="74"/>
  <c r="M34" i="74"/>
  <c r="P34" i="74"/>
  <c r="S34" i="74"/>
  <c r="V34" i="74"/>
  <c r="Y34" i="74"/>
  <c r="AB34" i="74"/>
  <c r="M35" i="74"/>
  <c r="P35" i="74"/>
  <c r="S35" i="74"/>
  <c r="V35" i="74"/>
  <c r="Y35" i="74"/>
  <c r="AB35" i="74"/>
  <c r="M36" i="74"/>
  <c r="P36" i="74"/>
  <c r="S36" i="74"/>
  <c r="V36" i="74"/>
  <c r="Y36" i="74"/>
  <c r="AB36" i="74"/>
  <c r="M37" i="74"/>
  <c r="P37" i="74"/>
  <c r="S37" i="74"/>
  <c r="V37" i="74"/>
  <c r="Y37" i="74"/>
  <c r="AB37" i="74"/>
  <c r="M38" i="74"/>
  <c r="P38" i="74"/>
  <c r="S38" i="74"/>
  <c r="V38" i="74"/>
  <c r="Y38" i="74"/>
  <c r="AB38" i="74"/>
  <c r="M39" i="74"/>
  <c r="P39" i="74"/>
  <c r="S39" i="74"/>
  <c r="V39" i="74"/>
  <c r="Y39" i="74"/>
  <c r="AB39" i="74"/>
  <c r="AB27" i="74"/>
  <c r="Y27" i="74"/>
  <c r="V27" i="74"/>
  <c r="S27" i="74"/>
  <c r="P27" i="74"/>
  <c r="M27" i="74"/>
  <c r="M10" i="74"/>
  <c r="P10" i="74"/>
  <c r="S10" i="74"/>
  <c r="V10" i="74"/>
  <c r="Y10" i="74"/>
  <c r="AB10" i="74"/>
  <c r="M11" i="74"/>
  <c r="P11" i="74"/>
  <c r="S11" i="74"/>
  <c r="V11" i="74"/>
  <c r="Y11" i="74"/>
  <c r="AB11" i="74"/>
  <c r="M12" i="74"/>
  <c r="P12" i="74"/>
  <c r="S12" i="74"/>
  <c r="V12" i="74"/>
  <c r="Y12" i="74"/>
  <c r="AB12" i="74"/>
  <c r="M13" i="74"/>
  <c r="P13" i="74"/>
  <c r="S13" i="74"/>
  <c r="V13" i="74"/>
  <c r="Y13" i="74"/>
  <c r="AB13" i="74"/>
  <c r="M14" i="74"/>
  <c r="P14" i="74"/>
  <c r="S14" i="74"/>
  <c r="V14" i="74"/>
  <c r="Y14" i="74"/>
  <c r="AB14" i="74"/>
  <c r="M15" i="74"/>
  <c r="P15" i="74"/>
  <c r="S15" i="74"/>
  <c r="V15" i="74"/>
  <c r="Y15" i="74"/>
  <c r="AB15" i="74"/>
  <c r="M16" i="74"/>
  <c r="P16" i="74"/>
  <c r="S16" i="74"/>
  <c r="V16" i="74"/>
  <c r="Y16" i="74"/>
  <c r="AB16" i="74"/>
  <c r="M17" i="74"/>
  <c r="P17" i="74"/>
  <c r="S17" i="74"/>
  <c r="V17" i="74"/>
  <c r="Y17" i="74"/>
  <c r="AB17" i="74"/>
  <c r="M18" i="74"/>
  <c r="P18" i="74"/>
  <c r="S18" i="74"/>
  <c r="V18" i="74"/>
  <c r="Y18" i="74"/>
  <c r="AB18" i="74"/>
  <c r="M19" i="74"/>
  <c r="P19" i="74"/>
  <c r="S19" i="74"/>
  <c r="V19" i="74"/>
  <c r="Y19" i="74"/>
  <c r="AB19" i="74"/>
  <c r="M20" i="74"/>
  <c r="P20" i="74"/>
  <c r="S20" i="74"/>
  <c r="V20" i="74"/>
  <c r="Y20" i="74"/>
  <c r="AB20" i="74"/>
  <c r="K41" i="74"/>
  <c r="L41" i="74"/>
  <c r="AA41" i="74"/>
  <c r="Z41" i="74"/>
  <c r="X41" i="74"/>
  <c r="W41" i="74"/>
  <c r="U41" i="74"/>
  <c r="T41" i="74"/>
  <c r="R41" i="74"/>
  <c r="Q41" i="74"/>
  <c r="O41" i="74"/>
  <c r="N41" i="74"/>
  <c r="AB40" i="74"/>
  <c r="Y40" i="74"/>
  <c r="V40" i="74"/>
  <c r="S40" i="74"/>
  <c r="P40" i="74"/>
  <c r="M40" i="74"/>
  <c r="AB23" i="74"/>
  <c r="Y23" i="74"/>
  <c r="V23" i="74"/>
  <c r="S23" i="74"/>
  <c r="P23" i="74"/>
  <c r="M23" i="74"/>
  <c r="AB22" i="74"/>
  <c r="Y22" i="74"/>
  <c r="V22" i="74"/>
  <c r="S22" i="74"/>
  <c r="P22" i="74"/>
  <c r="M22" i="74"/>
  <c r="AB21" i="74"/>
  <c r="Y21" i="74"/>
  <c r="V21" i="74"/>
  <c r="S21" i="74"/>
  <c r="P21" i="74"/>
  <c r="M21" i="74"/>
  <c r="AB9" i="74"/>
  <c r="Y9" i="74"/>
  <c r="V9" i="74"/>
  <c r="S9" i="74"/>
  <c r="P9" i="74"/>
  <c r="M9" i="74"/>
  <c r="Y10" i="28"/>
  <c r="Y11" i="28"/>
  <c r="Y26" i="28"/>
  <c r="Y28" i="28"/>
  <c r="Y29" i="28"/>
  <c r="Y32" i="28"/>
  <c r="V10" i="28"/>
  <c r="V11" i="28"/>
  <c r="V26" i="28"/>
  <c r="V28" i="28"/>
  <c r="V29" i="28"/>
  <c r="V32" i="28"/>
  <c r="S10" i="28"/>
  <c r="S11" i="28"/>
  <c r="S26" i="28"/>
  <c r="S28" i="28"/>
  <c r="S29" i="28"/>
  <c r="S32" i="28"/>
  <c r="P10" i="28"/>
  <c r="P11" i="28"/>
  <c r="P26" i="28"/>
  <c r="P28" i="28"/>
  <c r="P29" i="28"/>
  <c r="P32" i="28"/>
  <c r="M10" i="28"/>
  <c r="M11" i="28"/>
  <c r="M26" i="28"/>
  <c r="M28" i="28"/>
  <c r="M29" i="28"/>
  <c r="M32" i="28"/>
  <c r="V41" i="74" l="1"/>
  <c r="AB41" i="74"/>
  <c r="Y41" i="74"/>
  <c r="M41" i="74"/>
  <c r="P41" i="74"/>
  <c r="S41" i="74"/>
  <c r="D14" i="73" l="1"/>
  <c r="D11" i="73"/>
  <c r="D8" i="73"/>
  <c r="D11" i="71"/>
  <c r="E11" i="71" s="1"/>
  <c r="D8" i="71"/>
  <c r="C17" i="73" l="1"/>
  <c r="E17" i="73" s="1"/>
  <c r="E8" i="73"/>
  <c r="C17" i="71"/>
  <c r="E17" i="71" s="1"/>
  <c r="E8" i="71"/>
  <c r="C19" i="73"/>
  <c r="E19" i="73" s="1"/>
  <c r="E14" i="73"/>
  <c r="C18" i="73"/>
  <c r="E18" i="73" s="1"/>
  <c r="E11" i="73"/>
  <c r="C18" i="71"/>
  <c r="E18" i="71" s="1"/>
  <c r="D14" i="71"/>
  <c r="E20" i="73" l="1"/>
  <c r="E21" i="73" s="1"/>
  <c r="C19" i="71"/>
  <c r="E19" i="71" s="1"/>
  <c r="E20" i="71" s="1"/>
  <c r="E21" i="71" s="1"/>
  <c r="E14" i="71"/>
  <c r="N48" i="28"/>
  <c r="T48" i="28"/>
  <c r="U48" i="28"/>
  <c r="W48" i="28"/>
  <c r="Z48" i="28"/>
  <c r="AA48" i="28"/>
  <c r="M9" i="28"/>
  <c r="Y9" i="28"/>
  <c r="V9" i="28"/>
  <c r="S9" i="28"/>
  <c r="P9" i="28"/>
  <c r="Y48" i="28" l="1"/>
  <c r="M48" i="28"/>
  <c r="S48" i="28"/>
  <c r="AB48" i="28"/>
  <c r="P48" i="28"/>
  <c r="V48" i="28"/>
</calcChain>
</file>

<file path=xl/sharedStrings.xml><?xml version="1.0" encoding="utf-8"?>
<sst xmlns="http://schemas.openxmlformats.org/spreadsheetml/2006/main" count="726" uniqueCount="206">
  <si>
    <t>INFORMACIÓN ESTADÍSTICA DE CRÉDITO EDUCATIVO DE ICETEX</t>
  </si>
  <si>
    <t>ÍNDICE</t>
  </si>
  <si>
    <t>CRÉDITOS OTORGADOS</t>
  </si>
  <si>
    <t>CRÉDITOS RENOVADOS</t>
  </si>
  <si>
    <t>ESTRATO SOCIOECONÓMICO</t>
  </si>
  <si>
    <t>CÓDIGO DE DEPARTAMENTO DE ORIGEN</t>
  </si>
  <si>
    <t>DEPARTAMENTO DE ORIGEN</t>
  </si>
  <si>
    <t>CATEGORÍA DEL MUNICIPIO DE ORIGEN</t>
  </si>
  <si>
    <t>SECTOR IES</t>
  </si>
  <si>
    <t>NIVEL DE FORMACIÓN</t>
  </si>
  <si>
    <t>MODALIDAD DE LÍNEA</t>
  </si>
  <si>
    <t>MODALIDAD DEL CRÉDITO</t>
  </si>
  <si>
    <t>VIGENCIA</t>
  </si>
  <si>
    <t>PERIODO OTORGAMIENTO</t>
  </si>
  <si>
    <t>RANGO DEL VALOR TOTAL DESEMBOLSADO</t>
  </si>
  <si>
    <t>PERIODO RENOVACIÓN</t>
  </si>
  <si>
    <t>Indicadores de calidad de la base de datos de créditos otorgados</t>
  </si>
  <si>
    <t>DISEÑO DEL REGISTRO</t>
  </si>
  <si>
    <t xml:space="preserve">REVISIÓN DE LAS REGLAS DE VALIDACIÓN  </t>
  </si>
  <si>
    <t>Consecutivo</t>
  </si>
  <si>
    <t>Nombre variable</t>
  </si>
  <si>
    <t>Tipo de variable</t>
  </si>
  <si>
    <t>Longitud de la variable</t>
  </si>
  <si>
    <t xml:space="preserve">Valores de dominio de la variable (valores permitidos) </t>
  </si>
  <si>
    <t>¿La variable es de respuesta obligatoria, condicional u opcional?</t>
  </si>
  <si>
    <t xml:space="preserve">Descripción de la variable
</t>
  </si>
  <si>
    <t xml:space="preserve">Reglas de validación </t>
  </si>
  <si>
    <t>¿El nombre de la variable en el diccionario de datos corresponde en la base de datos?</t>
  </si>
  <si>
    <t xml:space="preserve">Porcentaje de campos cuyo tipo de variable no corresponde al reportado en el diccionario de datos. </t>
  </si>
  <si>
    <t>Porcentaje de campos cuya longitud es mayor a la longitud máxima reportada en el diccionario de datos.</t>
  </si>
  <si>
    <t>Porcentaje de campos que están fuera de los valores permitidos en la clasificación o nomenclatura que debe hacer</t>
  </si>
  <si>
    <t xml:space="preserve">Porcentaje de campos faltantes en las variables de respuesta obligatoria
         </t>
  </si>
  <si>
    <t xml:space="preserve">Porcentaje de campos con valores fuera de dominio </t>
  </si>
  <si>
    <t xml:space="preserve">Porcentaje de campos que no cumplen al menos una regla de validación temática. </t>
  </si>
  <si>
    <t>Numérico, Carácter, Fecha</t>
  </si>
  <si>
    <t xml:space="preserve">Reportar la máxima longitud permitida. </t>
  </si>
  <si>
    <t>O=Obligatorio/ C=Condicional/ P=Opcional</t>
  </si>
  <si>
    <t>Si / No</t>
  </si>
  <si>
    <t xml:space="preserve"> Listar las reglas de validación temáticas en lenguaje natural sin incluir las reglas sobre los valores de dominio. </t>
  </si>
  <si>
    <t>Si/no</t>
  </si>
  <si>
    <t>Número de campos inconsistentes</t>
  </si>
  <si>
    <t xml:space="preserve">Número total de campos </t>
  </si>
  <si>
    <t>%</t>
  </si>
  <si>
    <t>Número de campos faltantes</t>
  </si>
  <si>
    <t xml:space="preserve"> %</t>
  </si>
  <si>
    <t>Número de campos con valores fuera de dominio</t>
  </si>
  <si>
    <t>Número de campos con respuesta</t>
  </si>
  <si>
    <t xml:space="preserve">  %</t>
  </si>
  <si>
    <t xml:space="preserve">Número de campos que no cumplen alguna regla de validación </t>
  </si>
  <si>
    <t>Número de campos analizados</t>
  </si>
  <si>
    <t>Cadena</t>
  </si>
  <si>
    <t>O</t>
  </si>
  <si>
    <t>NO</t>
  </si>
  <si>
    <t>SI</t>
  </si>
  <si>
    <t>Lista de valores permitidos según la tabla TIPOSUBLINEACREDITO</t>
  </si>
  <si>
    <t>Lista de valores permitidos según la tabla MODALIDADCREDITO</t>
  </si>
  <si>
    <t>IES</t>
  </si>
  <si>
    <t>Lista de valores permitidos [1; 2; 3; 4; 5; 6]</t>
  </si>
  <si>
    <t>DISCAPACIDAD</t>
  </si>
  <si>
    <t>P</t>
  </si>
  <si>
    <t>Lista de valores permitidos [SI; NO]</t>
  </si>
  <si>
    <t>Numérico</t>
  </si>
  <si>
    <t>¿La variable permite la vinculación con otras bases de datos?</t>
  </si>
  <si>
    <t>RANGO EDAD</t>
  </si>
  <si>
    <t>No</t>
  </si>
  <si>
    <t>Códigos DIVIPOLA para departamentos de Colombia</t>
  </si>
  <si>
    <t>Nombre de departamentos de Colombia, según codificación DIVIPOLA</t>
  </si>
  <si>
    <t>CÓDIGO DE MUNICIPIO DE ORIGEN</t>
  </si>
  <si>
    <t>Códigos DIVIPOLA para municipios de Colombia</t>
  </si>
  <si>
    <t>MUNICIPIO DE ORIGEN</t>
  </si>
  <si>
    <t>Nombre de municipios de Colombia, según codificación DIVIPOLA</t>
  </si>
  <si>
    <t>Lista de valores permitidos [CIUDADES Y AGLOMERACIONES; INTERMEDIO; RURAL; RURAL DISPERSO; ]</t>
  </si>
  <si>
    <t>GRUPO ÉTNICO</t>
  </si>
  <si>
    <t>HECHO VICTIMIZANTE</t>
  </si>
  <si>
    <t>RED UNIDOS</t>
  </si>
  <si>
    <t>CÓDIGO IES</t>
  </si>
  <si>
    <t>Lista de valores permitidos según la tabla INSTITUCIONES de SNIES. Para instituciones en el exterior "INSTITUCION EXTERIOR"</t>
  </si>
  <si>
    <t>Lista de valores permitidos según la tabla INSTITUCIONES de SNIES. Para instituciones en el exterior "0002"</t>
  </si>
  <si>
    <t>CÓDIGO SNIES DEL PROGRAMA</t>
  </si>
  <si>
    <t>PROGRAMA ACADÉMICO</t>
  </si>
  <si>
    <t>Lista de valores permitidos según la tabla PROGRAMAS de SNIES. Para programas en el exterior "9999"</t>
  </si>
  <si>
    <t>ÁREA DE CONOCIMIENTO</t>
  </si>
  <si>
    <t>Si</t>
  </si>
  <si>
    <t>Lista de valores permitidos según la tabla PROGRAMAS de SNIES. Para instituciones en el exterior "PROGRAMAS EXTERIOR"</t>
  </si>
  <si>
    <t>Lista de valores permitidos según la tabla INSTITUCIONES de SNIES. Para instituciones en el exterior "N/A"</t>
  </si>
  <si>
    <t>Lista de valores permitidos según la tabla PROGRAMAS de SNIES. Para instituciones en el exterior "N/A"</t>
  </si>
  <si>
    <t>CAMPO DETALLADO</t>
  </si>
  <si>
    <t>Lista de valores permitidos según la tabla PROGRAMAS de SNIES. Para instituciones en el exterior "N/A". Solo disponible desde la vigencia 2021</t>
  </si>
  <si>
    <t>CAMPO AMPLIO</t>
  </si>
  <si>
    <t>CAMPO ESPECÍFICO</t>
  </si>
  <si>
    <t>PAÍS DE ESTUDIOS</t>
  </si>
  <si>
    <t>Lista de valores permitidos según la tabla PROGRAMAS de SNIES. Para programas en el exterior "EDUCACION CONTINUADA"</t>
  </si>
  <si>
    <t>CÓDIGO DE LÍNEA</t>
  </si>
  <si>
    <t>LÍNEA</t>
  </si>
  <si>
    <t>CÓDIGO DE SUBLÍNEA</t>
  </si>
  <si>
    <t>SUBLÍNEA</t>
  </si>
  <si>
    <t>SUBSIDIO DE SOSTENIMIENTO</t>
  </si>
  <si>
    <t>SUBSIDIO DE TASA</t>
  </si>
  <si>
    <t>VALOR DESEMBOLSADO POR SUBSIDIO</t>
  </si>
  <si>
    <t>VALOR DESEMBOLSADO POR CRÉDITO</t>
  </si>
  <si>
    <t>VALOR DESEMBOLSADO TOTAL</t>
  </si>
  <si>
    <t>Fuente: DIVIPOLA, Tabla: DEPARTAMENTO, Columna: IDDEPARTAMENTO</t>
  </si>
  <si>
    <t>Fuente: DIVIPOLA, Tabla: DEPARTAMENTO, Columna: DEPARTAMENTO</t>
  </si>
  <si>
    <t>Fuente: DIVIPOLA, Tabla: MUNICIPIO, Columna: IDMUNICIPIO</t>
  </si>
  <si>
    <t>Fuente: DIVIPOLA, Tabla: MUNICIPIO, Columna: MUNICIPIO</t>
  </si>
  <si>
    <t>Fuente: SNIES, Tabla: INSTITUCIONES, Columna: CÓDIGO_INSTITUCIÓN</t>
  </si>
  <si>
    <t>Fuente: SNIES, Tabla: INSTITUCIONES, Columna: NOMBRE_INSTITUCIÓN</t>
  </si>
  <si>
    <t>Fuente: SNIES, Tabla: INSTITUCIONES, Columna: SECTOR</t>
  </si>
  <si>
    <t>Fuente: SNIES, Tabla: PROGRAMAS, Columna: NIVEL_DE_FORMACIÓN</t>
  </si>
  <si>
    <t>Fuente: SNIES, Tabla: PROGRAMAS, Columna: CÓDIGO_SNIES_DEL_PROGRAMA</t>
  </si>
  <si>
    <t>Fuente: SNIES, Tabla: PROGRAMAS, Columna: NOMBRE_DEL_PROGRAMA</t>
  </si>
  <si>
    <t>Fuente: SNIES, Tabla: PROGRAMAS, Columna: ÁREA_DE_CONOCIMIENTO</t>
  </si>
  <si>
    <t>Fuente: SNIES, Tabla: PROGRAMAS, Columna: CINE_F_2013_AC_CAMPO_AMPLIO</t>
  </si>
  <si>
    <t>Fuente: SNIES, Tabla: PROGRAMAS, Columna: CINE_F_2013_AC_CAMPO_ESPECÍFIC</t>
  </si>
  <si>
    <t>Fuente: SNIES, Tabla: PROGRAMAS, Columna: CINE_F_2013_AC_CAMPO_amplio</t>
  </si>
  <si>
    <t>Fuente: C&amp;CTEX, Tabla: PAIS, Columna: PAIS</t>
  </si>
  <si>
    <t>Lista de valores permitidos según la tabla PAIS. "COLOMBIA" sino registra</t>
  </si>
  <si>
    <t>Fuente: C&amp;CTEX, Tabla: TIPOSUBLINEACREDITO, Columna: DESCRIPCION</t>
  </si>
  <si>
    <t>Fuente: C&amp;CTEX, Tabla: TIPOLINEACREDITO, Columna: DESCRIPCION</t>
  </si>
  <si>
    <t>Lista de valores permitidos según la tabla TIPOLINEACREDITO</t>
  </si>
  <si>
    <t>Fuente: C&amp;CTEX, Tabla: TIPOLINEACREDITO, Columna: IDLINEA</t>
  </si>
  <si>
    <t>Fuente: C&amp;CTEX, Tabla: TIPOSUBLINEACREDITO, Columna: IDSUBLINEA</t>
  </si>
  <si>
    <t>Fuente: C&amp;CTEX, Tabla: TIPOSUBLINEACREDITO, Columna: MODALIDAD</t>
  </si>
  <si>
    <t>Fuente: C&amp;CTEX, Tabla: MODADLIDADCREDITO, Columna: MODALIDAD</t>
  </si>
  <si>
    <t>Número entero mayor que 0</t>
  </si>
  <si>
    <t>Número entero mayor o igual que 0</t>
  </si>
  <si>
    <t>Lista de valores permitidos [I,II,III,IV,V]</t>
  </si>
  <si>
    <t>FICHA DE MEDICIÓN DE CALIDAD</t>
  </si>
  <si>
    <t>INDICADORES DE CALIDAD</t>
  </si>
  <si>
    <t>Ficha de medición de calidad de la base de datos de créditos otorgados</t>
  </si>
  <si>
    <t>A NIVEL DE VARIABLE</t>
  </si>
  <si>
    <t xml:space="preserve">Variables afectadas </t>
  </si>
  <si>
    <t>Variables analizadas en el proceso</t>
  </si>
  <si>
    <t xml:space="preserve">Indicador de calidad </t>
  </si>
  <si>
    <t>Criterio</t>
  </si>
  <si>
    <t>A NIVEL DE REGISTRO</t>
  </si>
  <si>
    <t>Registros afectados</t>
  </si>
  <si>
    <t>Registros analizados en el proceso</t>
  </si>
  <si>
    <t>A NIVEL DE CAMPO</t>
  </si>
  <si>
    <t>Campos afectados</t>
  </si>
  <si>
    <t>Campos analizados en el proceso</t>
  </si>
  <si>
    <t>Indicador de calidad</t>
  </si>
  <si>
    <t>INDICADOR PONDERADO DE CALIDAD</t>
  </si>
  <si>
    <t>VALOR</t>
  </si>
  <si>
    <t>PONDERACIÓN</t>
  </si>
  <si>
    <t>Indicador de Calidad a nivel de variable</t>
  </si>
  <si>
    <t>Indicador de Calidad a nivel de registro</t>
  </si>
  <si>
    <t>Indicador de Calidad a nivel de campo</t>
  </si>
  <si>
    <t>IDSOLICITUD</t>
  </si>
  <si>
    <t>Valor mínimo</t>
  </si>
  <si>
    <t>Valor máximo</t>
  </si>
  <si>
    <t>EXCELENTE</t>
  </si>
  <si>
    <t>DEFICIENTE</t>
  </si>
  <si>
    <t>BUENA</t>
  </si>
  <si>
    <t>ACEPTABLE</t>
  </si>
  <si>
    <t>CRTERIOS</t>
  </si>
  <si>
    <t>Ficha de medición de calidad de la base de datos de créditos renovados</t>
  </si>
  <si>
    <t>NO. GIROS</t>
  </si>
  <si>
    <t>SEXO AL NACER</t>
  </si>
  <si>
    <t>Lista de valores permitidos [Masculino; Femenino; Intersexual]</t>
  </si>
  <si>
    <t>Lista de valores permitidos [Adolescencia (12 - 18 años);Juventud (12 - 26 años);Adultez (27- 59 años);Persona Mayor (60 años o más)]</t>
  </si>
  <si>
    <t>Lista de valores permitidos [Afrocolombiano(a);Gitano(a) o Rrom;Indígena;Palenquero;Raizal;Ningún grupo étnico]</t>
  </si>
  <si>
    <t>Lista de valores permitidos [Discapacidad auditiva;Discapacidad física;Discapacidad intelectual (cognitiva);Discapacidad múltiple;Discapacidad Psicosocial (mental);Discapacidad visual;Sordoceguera;Otra;No tiene discapacidad]</t>
  </si>
  <si>
    <t>Lista de valores permitidos [Abandono o despojo forzado de tierras;Acto terrorista atentados combates enfrentamientos hostigamientos;Amenaza;Confinamiento;Delitos contra la libertad y la integridad sexual en desarrollo del conflicto armado;Desaparicion forzada;Desplazamiento forzado;Homicidio;Lesiones personales fisicas y psicologicas;Minas antipersonal, municion sin explotar y artefacto explosivo improvisado;Perdida de bienes muebles o inmuebles;Secuestro;Tortura;Vinculación de niños, niñas y adolescentes a actividades relacionadas con el conflicto;No aplica]</t>
  </si>
  <si>
    <t>Es el número de identificación interno del crédito educativo y es generado automáticamente por el sistema de información C&amp;CTEX en el momento de la solicitud del crédito educativo.</t>
  </si>
  <si>
    <t>Hace referencia al sexo del beneficiario asignado al nacer y manifestado en el Formulario de solicitud de crédito.</t>
  </si>
  <si>
    <t>Hace referencia al estrato socioeconómico de la vivienda donde reside el beneficiario en el momento en el cual este realizó la solicitud de crédito.</t>
  </si>
  <si>
    <t>Indica el grupo etario al que pertenece el beneficiario de acuerdo con la edad calculada.</t>
  </si>
  <si>
    <t>Código del departamento de nacimiento del beneficiario, empleando la codificación División Político-administrativa de Colombia – DIVIPOLA del DANE.</t>
  </si>
  <si>
    <t>Departamento de nacimiento del beneficiario, empleando los nombres de departamento de la codificación DIVIPOLA.</t>
  </si>
  <si>
    <t>Código del municipio de nacimiento del beneficiario, empleando la codificación DIVIPOLA.</t>
  </si>
  <si>
    <t>Municipio de nacimiento del beneficiario, empleando los nombres de municipio de la codificación DIVIPOLA.</t>
  </si>
  <si>
    <t>Corresponde a la categoría del municipio de origen.</t>
  </si>
  <si>
    <t>Hace referencia al grupo étnico al cual el beneficiario manifestó pertenecer al diligenciar el Formulario de solicitud de crédito, si aplica.</t>
  </si>
  <si>
    <t>Para los beneficiarios de créditos que poseen alguna discapacidad se indica el tipo de discapacidad.</t>
  </si>
  <si>
    <t>Hace referencia al tipo de hecho victimizante al cual fue sometido el beneficiario. Esta información es validada con el Registro Único de Víctimas (RUV) de la Unidad para la Atención y la Reparación Integral a las Víctimas.</t>
  </si>
  <si>
    <t>Indica si el estudiante es beneficiario o no de la Estrategia Superación de Pobreza Extrema – UNIDOS del Departamento de Prosperidad Social - DPS.</t>
  </si>
  <si>
    <t>Es el código (según el Sistema Nacional de Información para la Educación superior en Colombia del MEN) de la Institución de Educación Superior en la cual se encuentra adelantando los estudios académicos el beneficiario de crédito. No aplica para Instituciones en el Exterior.</t>
  </si>
  <si>
    <t>hace referencia a la Institución de Educación Superior en la cual se encuentra adelantando los estudios académicos el beneficiario de crédito. Para los casos de estudios en Instituciones en el Exterior se emplea la etiqueta “INSTITUCION EXTERIOR”.</t>
  </si>
  <si>
    <t>Indica el sector al cual pertenece la Institución de Educación Superior (Público o Privado), basado en el Sistema Nacional de Información de la Educación Superior – SNIES. Dado que el sistema SNIES no aplica en los casos de formación en el Exterior, se emplea la etiqueta “NO APLICA”.</t>
  </si>
  <si>
    <t>Nivel académico que cursa el beneficiario y para el cual el estudiante solicito el crédito educativo.</t>
  </si>
  <si>
    <t>Es el código (según el Sistema Nacional de Información para la Educación superior en Colombia del MEN) del programa académico que cursa el beneficiario de crédito. No aplica para Instituciones en el Exterior.</t>
  </si>
  <si>
    <t>Es el programa académico que cursa el beneficiario de crédito. Para los casos de estudios en Instituciones en el Exterior se emplea la etiqueta “PROGRAMAS EXTERIOR”.</t>
  </si>
  <si>
    <t>Indica el área de conocimiento al cual pertenece el programa académico, basado en el Sistema Nacional de Información de la Educación Superior – SNIES. En casos de formación en el Exterior se emplea la etiqueta “NO APLICA”.</t>
  </si>
  <si>
    <t>Corresponde al campo amplio (primer nivel) según la Clasificación Internacional Normalizada de la Educación - CINE y según el programa académico que adelanta el estudiante. Información no disponible para Instituciones en el Exterior.</t>
  </si>
  <si>
    <t>Corresponde al campo específico (segundo nivel) según la Clasificación Internacional Normalizada de la Educación - CINE y según el programa académico que adelanta el estudiante. Información no disponible para Instituciones en el Exterior.</t>
  </si>
  <si>
    <t>Corresponde al campo detallado (tercer nivel) según la Clasificación Internacional Normalizada de la Educación - CINE y según el programa académico que adelanta el estudiante. Información no disponible para Instituciones en el Exterior.</t>
  </si>
  <si>
    <t>País donde el estudiante realizará o realiza los estudios financiados.</t>
  </si>
  <si>
    <t>Indica el código interno de la línea de crédito educativo a la cuál aplicó el beneficiario.</t>
  </si>
  <si>
    <t>Hace referencia a la línea de crédito a la cuál aplicó el beneficiario.</t>
  </si>
  <si>
    <t>Indica el código interno de la Sublínea de crédito educativo a la cuál aplicó el beneficiario.</t>
  </si>
  <si>
    <t>Hace referencia a la Sublínea de crédito a la cuál aplicó el beneficiario.</t>
  </si>
  <si>
    <t>Hace referencia al tipo de formación que el beneficiario realiza, puede ser: Pregrado, Posgrado País o estudios en el Exterior.</t>
  </si>
  <si>
    <t>Rubro para el cual el beneficiario realizó la solicitud de crédito educativo, puede ser: Matricula, sostenimiento o MI PC.</t>
  </si>
  <si>
    <t>Hace referencia al año correspondiente al periodo de otorgamiento o de renovación del crédito.</t>
  </si>
  <si>
    <t>Hace referencia al periodo académico de ingreso, para el cual el beneficiario realiza la solicitud de crédito y para el cual se realiza el primer desembolso.</t>
  </si>
  <si>
    <t>Indica si el crédito educativo otorgado al estudiante cuenta o no con el beneficio de subsidio de sostenimiento.</t>
  </si>
  <si>
    <t>Indica si el crédito educativo cuenta o no con el beneficio de subsidio de Tasa.</t>
  </si>
  <si>
    <t>Número de desembolsos realizados por ICETEX para atender el compromiso del crédito educativo para el correspondiente periodo.</t>
  </si>
  <si>
    <t>Valor desembolsado por ICETEX con carácter subsidiado por cada crédito educativo. Aplica para los créditos con beneficio de subsidio de sostenimiento.</t>
  </si>
  <si>
    <t>Valor desembolsado total por ICETEX con carácter reembolsable por cada crédito educativo.</t>
  </si>
  <si>
    <t>Valor total desembolsado por ICETEX, correspondiente a la suma del VALOR DESEMBOLSADO POR CRÉDITO y el VALOR DESEMBOLSADO POR SUBSIDIO.</t>
  </si>
  <si>
    <t>Lista de valores permitidos [2015-1; 2015-2; 2016-1; 2016-2; 2017-1; 2017-2; 2018-1; 2018-2; 2019-1; 2019-2; 2020-1; 2020-2; 2021-1; 2021-2; 2022-1; 2023-1; 2023-2]</t>
  </si>
  <si>
    <t>Corresponde al grupo quintil al cual corresponde el VALOR DESEMBOLSADO TOTAL para el respectivo crédito. La creación de estos quintiles se realiza por VIGENCIA y por MODALIDAD DE LÍNEA.</t>
  </si>
  <si>
    <t>Número entero entre 2015 y 2023</t>
  </si>
  <si>
    <t>Lista de valores permitidos [2015-2023]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</si>
</sst>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7" x14ac:knownFonts="1">
    <font>
      <sz val="11"/>
      <color theme="1"/>
      <name val="Calibri"/>
      <family val="2"/>
      <scheme val="minor"/>
    </font>
    <font>
      <b/>
      <sz val="13"/>
      <color theme="3"/>
      <name val="Calibri"/>
      <family val="2"/>
      <scheme val="minor"/>
    </font>
    <font>
      <sz val="16"/>
      <color theme="1"/>
      <name val="Calibri"/>
      <family val="2"/>
      <scheme val="minor"/>
    </font>
    <font>
      <sz val="22"/>
      <color theme="1"/>
      <name val="Calibri"/>
      <family val="2"/>
      <scheme val="minor"/>
    </font>
    <font>
      <u/>
      <sz val="11"/>
      <color theme="10"/>
      <name val="Calibri"/>
      <family val="2"/>
      <scheme val="minor"/>
    </font>
    <font>
      <b/>
      <sz val="11"/>
      <color theme="4"/>
      <name val="Calibri"/>
      <family val="2"/>
      <scheme val="minor"/>
    </font>
    <font>
      <b/>
      <sz val="11"/>
      <color theme="3"/>
      <name val="Calibri"/>
      <family val="2"/>
      <scheme val="minor"/>
    </font>
    <font>
      <sz val="11"/>
      <name val="Calibri"/>
      <family val="2"/>
      <scheme val="minor"/>
    </font>
    <font>
      <sz val="11"/>
      <color theme="1"/>
      <name val="Calibri"/>
      <family val="2"/>
      <scheme val="minor"/>
    </font>
    <font>
      <sz val="11"/>
      <color rgb="FF006100"/>
      <name val="Calibri"/>
      <family val="2"/>
      <scheme val="minor"/>
    </font>
    <font>
      <b/>
      <sz val="11"/>
      <name val="Arial"/>
      <family val="2"/>
    </font>
    <font>
      <sz val="11"/>
      <name val="Arial"/>
      <family val="2"/>
    </font>
    <font>
      <sz val="11"/>
      <color theme="4" tint="-0.499984740745262"/>
      <name val="Arial"/>
      <family val="2"/>
    </font>
    <font>
      <sz val="11"/>
      <color theme="1"/>
      <name val="Arial"/>
      <family val="2"/>
    </font>
    <font>
      <sz val="11"/>
      <color rgb="FF9C0006"/>
      <name val="Calibri"/>
      <family val="2"/>
      <scheme val="minor"/>
    </font>
    <font>
      <sz val="11"/>
      <color rgb="FF9C5700"/>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C7CE"/>
      </patternFill>
    </fill>
    <fill>
      <patternFill patternType="solid">
        <fgColor rgb="FFFFEB9C"/>
      </patternFill>
    </fill>
  </fills>
  <borders count="25">
    <border>
      <left/>
      <right/>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1" applyNumberFormat="0" applyFill="0" applyAlignment="0" applyProtection="0"/>
    <xf numFmtId="0" fontId="4" fillId="0" borderId="0" applyNumberFormat="0" applyFill="0" applyBorder="0" applyAlignment="0" applyProtection="0"/>
    <xf numFmtId="0" fontId="6" fillId="0" borderId="2" applyNumberFormat="0" applyFill="0" applyAlignment="0" applyProtection="0"/>
    <xf numFmtId="43" fontId="8" fillId="0" borderId="0" applyFont="0" applyFill="0" applyBorder="0" applyAlignment="0" applyProtection="0"/>
    <xf numFmtId="9" fontId="8" fillId="0" borderId="0" applyFont="0" applyFill="0" applyBorder="0" applyAlignment="0" applyProtection="0"/>
    <xf numFmtId="0" fontId="9" fillId="5"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cellStyleXfs>
  <cellXfs count="81">
    <xf numFmtId="0" fontId="0" fillId="0" borderId="0" xfId="0"/>
    <xf numFmtId="0" fontId="0" fillId="0" borderId="0" xfId="0" applyAlignment="1">
      <alignment wrapText="1"/>
    </xf>
    <xf numFmtId="0" fontId="4" fillId="0" borderId="1" xfId="2" applyBorder="1"/>
    <xf numFmtId="0" fontId="5" fillId="0" borderId="0" xfId="0" applyFont="1"/>
    <xf numFmtId="0" fontId="7" fillId="0" borderId="0" xfId="0" applyFont="1"/>
    <xf numFmtId="0" fontId="11" fillId="6" borderId="7"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164" fontId="11" fillId="7" borderId="3" xfId="4" applyNumberFormat="1" applyFont="1" applyFill="1" applyBorder="1" applyAlignment="1">
      <alignment horizontal="center" vertical="center" wrapText="1"/>
    </xf>
    <xf numFmtId="10" fontId="12" fillId="8" borderId="3" xfId="5" applyNumberFormat="1" applyFont="1" applyFill="1" applyBorder="1" applyAlignment="1">
      <alignment horizontal="center" vertical="center" wrapText="1"/>
    </xf>
    <xf numFmtId="10" fontId="12" fillId="8" borderId="8" xfId="5"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12" fillId="0" borderId="10" xfId="0" applyFont="1" applyBorder="1" applyAlignment="1">
      <alignment horizontal="center" vertical="center" wrapText="1"/>
    </xf>
    <xf numFmtId="10" fontId="12" fillId="8" borderId="10" xfId="5" applyNumberFormat="1" applyFont="1" applyFill="1" applyBorder="1" applyAlignment="1">
      <alignment horizontal="center" vertical="center" wrapText="1"/>
    </xf>
    <xf numFmtId="10" fontId="12" fillId="8" borderId="11" xfId="5" applyNumberFormat="1" applyFont="1" applyFill="1" applyBorder="1" applyAlignment="1">
      <alignment horizontal="center" vertical="center" wrapText="1"/>
    </xf>
    <xf numFmtId="0" fontId="12" fillId="6" borderId="0" xfId="0" applyFont="1" applyFill="1" applyAlignment="1">
      <alignment horizontal="center" vertical="center"/>
    </xf>
    <xf numFmtId="0" fontId="12" fillId="6" borderId="0" xfId="0" applyFont="1" applyFill="1" applyAlignment="1">
      <alignment horizontal="center" vertical="center" wrapText="1"/>
    </xf>
    <xf numFmtId="0" fontId="10" fillId="2" borderId="3" xfId="0" applyFont="1" applyFill="1" applyBorder="1" applyAlignment="1">
      <alignment horizontal="center" vertical="center" wrapText="1" readingOrder="1"/>
    </xf>
    <xf numFmtId="0" fontId="10" fillId="11" borderId="3" xfId="0" applyFont="1" applyFill="1" applyBorder="1" applyAlignment="1">
      <alignment horizontal="center" vertical="center" wrapText="1"/>
    </xf>
    <xf numFmtId="0" fontId="10" fillId="11" borderId="8" xfId="0" applyFont="1" applyFill="1" applyBorder="1" applyAlignment="1">
      <alignment horizontal="center" vertical="center" wrapText="1"/>
    </xf>
    <xf numFmtId="164" fontId="12" fillId="9" borderId="12" xfId="0" applyNumberFormat="1" applyFont="1" applyFill="1" applyBorder="1" applyAlignment="1">
      <alignment horizontal="center" vertical="center"/>
    </xf>
    <xf numFmtId="164" fontId="12" fillId="9" borderId="13" xfId="0" applyNumberFormat="1" applyFont="1" applyFill="1" applyBorder="1" applyAlignment="1">
      <alignment horizontal="center" vertical="center"/>
    </xf>
    <xf numFmtId="10" fontId="12" fillId="10" borderId="14" xfId="5" applyNumberFormat="1" applyFont="1" applyFill="1" applyBorder="1" applyAlignment="1">
      <alignment horizontal="center" vertical="center" wrapText="1"/>
    </xf>
    <xf numFmtId="0" fontId="11" fillId="6" borderId="9" xfId="0" applyFont="1" applyFill="1" applyBorder="1" applyAlignment="1">
      <alignment horizontal="center" vertical="center" wrapText="1"/>
    </xf>
    <xf numFmtId="164" fontId="11" fillId="7" borderId="10" xfId="4" applyNumberFormat="1" applyFont="1" applyFill="1" applyBorder="1" applyAlignment="1">
      <alignment horizontal="center" vertical="center" wrapText="1"/>
    </xf>
    <xf numFmtId="3" fontId="13" fillId="0" borderId="7" xfId="0" applyNumberFormat="1" applyFont="1" applyBorder="1" applyAlignment="1">
      <alignment horizontal="center"/>
    </xf>
    <xf numFmtId="3" fontId="13" fillId="0" borderId="3" xfId="0" applyNumberFormat="1" applyFont="1" applyBorder="1" applyAlignment="1">
      <alignment horizontal="center"/>
    </xf>
    <xf numFmtId="3" fontId="13" fillId="0" borderId="9" xfId="0" applyNumberFormat="1" applyFont="1" applyBorder="1" applyAlignment="1">
      <alignment horizontal="center"/>
    </xf>
    <xf numFmtId="3" fontId="13" fillId="0" borderId="10" xfId="0" applyNumberFormat="1" applyFont="1" applyBorder="1" applyAlignment="1">
      <alignment horizontal="center"/>
    </xf>
    <xf numFmtId="0" fontId="10" fillId="4" borderId="7" xfId="0" applyFont="1" applyFill="1" applyBorder="1" applyAlignment="1">
      <alignment wrapText="1"/>
    </xf>
    <xf numFmtId="0" fontId="10" fillId="4" borderId="3" xfId="0" applyFont="1" applyFill="1" applyBorder="1" applyAlignment="1">
      <alignment wrapText="1"/>
    </xf>
    <xf numFmtId="0" fontId="10" fillId="4" borderId="8" xfId="0" applyFont="1" applyFill="1" applyBorder="1" applyAlignment="1">
      <alignment wrapText="1"/>
    </xf>
    <xf numFmtId="0" fontId="9" fillId="5" borderId="8" xfId="6" applyBorder="1" applyAlignment="1">
      <alignment horizontal="center"/>
    </xf>
    <xf numFmtId="165" fontId="13" fillId="0" borderId="3" xfId="5" applyNumberFormat="1" applyFont="1" applyFill="1" applyBorder="1" applyAlignment="1">
      <alignment horizontal="center"/>
    </xf>
    <xf numFmtId="0" fontId="10" fillId="4" borderId="8" xfId="0" applyFont="1" applyFill="1" applyBorder="1" applyAlignment="1">
      <alignment horizontal="right" wrapText="1"/>
    </xf>
    <xf numFmtId="165" fontId="13" fillId="0" borderId="8" xfId="5" applyNumberFormat="1" applyFont="1" applyFill="1" applyBorder="1" applyAlignment="1">
      <alignment horizontal="center"/>
    </xf>
    <xf numFmtId="165" fontId="10" fillId="4" borderId="8" xfId="5" applyNumberFormat="1" applyFont="1" applyFill="1" applyBorder="1" applyAlignment="1">
      <alignment wrapText="1"/>
    </xf>
    <xf numFmtId="0" fontId="9" fillId="5" borderId="11" xfId="6" applyBorder="1" applyAlignment="1">
      <alignment horizontal="center"/>
    </xf>
    <xf numFmtId="165" fontId="13" fillId="0" borderId="10" xfId="5" applyNumberFormat="1" applyFont="1" applyFill="1" applyBorder="1" applyAlignment="1">
      <alignment horizontal="center"/>
    </xf>
    <xf numFmtId="0" fontId="14" fillId="12" borderId="8" xfId="7" applyBorder="1"/>
    <xf numFmtId="0" fontId="15" fillId="13" borderId="8" xfId="8" applyBorder="1"/>
    <xf numFmtId="0" fontId="9" fillId="5" borderId="8" xfId="6" applyBorder="1"/>
    <xf numFmtId="0" fontId="9" fillId="5" borderId="11" xfId="6" applyBorder="1"/>
    <xf numFmtId="9" fontId="16" fillId="0" borderId="7" xfId="0" applyNumberFormat="1" applyFont="1" applyBorder="1"/>
    <xf numFmtId="9" fontId="16" fillId="0" borderId="3" xfId="0" applyNumberFormat="1" applyFont="1" applyBorder="1"/>
    <xf numFmtId="9" fontId="16" fillId="0" borderId="9" xfId="0" applyNumberFormat="1" applyFont="1" applyBorder="1"/>
    <xf numFmtId="9" fontId="16" fillId="0" borderId="10" xfId="0" applyNumberFormat="1" applyFont="1" applyBorder="1"/>
    <xf numFmtId="0" fontId="16" fillId="2" borderId="3" xfId="0" applyFont="1" applyFill="1" applyBorder="1"/>
    <xf numFmtId="0" fontId="16" fillId="2" borderId="7" xfId="0" applyFont="1" applyFill="1" applyBorder="1"/>
    <xf numFmtId="0" fontId="16" fillId="2" borderId="8" xfId="0" applyFont="1" applyFill="1" applyBorder="1"/>
    <xf numFmtId="165" fontId="9" fillId="5" borderId="3" xfId="6" applyNumberFormat="1" applyBorder="1" applyAlignment="1">
      <alignment horizontal="center"/>
    </xf>
    <xf numFmtId="0" fontId="4" fillId="0" borderId="0" xfId="2" applyFill="1" applyAlignment="1">
      <alignment horizontal="left"/>
    </xf>
    <xf numFmtId="0" fontId="3" fillId="2" borderId="0" xfId="0" applyFont="1" applyFill="1" applyAlignment="1">
      <alignment horizontal="center" vertical="center"/>
    </xf>
    <xf numFmtId="0" fontId="1" fillId="0" borderId="1" xfId="1" applyAlignment="1">
      <alignment horizontal="left"/>
    </xf>
    <xf numFmtId="0" fontId="6" fillId="0" borderId="2" xfId="3" applyAlignment="1">
      <alignment horizontal="center"/>
    </xf>
    <xf numFmtId="0" fontId="3" fillId="4" borderId="0" xfId="0" applyFont="1" applyFill="1" applyAlignment="1">
      <alignment horizontal="center" vertical="center"/>
    </xf>
    <xf numFmtId="0" fontId="2" fillId="3" borderId="0" xfId="0" applyFont="1" applyFill="1" applyAlignment="1">
      <alignment horizontal="center" vertical="center"/>
    </xf>
    <xf numFmtId="0" fontId="10" fillId="2" borderId="4" xfId="0"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2" borderId="7" xfId="0" applyFont="1" applyFill="1" applyBorder="1" applyAlignment="1">
      <alignment horizontal="center" vertical="center" wrapText="1" readingOrder="1"/>
    </xf>
    <xf numFmtId="0" fontId="10" fillId="2" borderId="3" xfId="0" applyFont="1" applyFill="1" applyBorder="1" applyAlignment="1">
      <alignment horizontal="center" vertical="center" wrapText="1" readingOrder="1"/>
    </xf>
    <xf numFmtId="0" fontId="10" fillId="11" borderId="3"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10" fillId="4" borderId="15" xfId="0" applyFont="1" applyFill="1" applyBorder="1" applyAlignment="1">
      <alignment horizontal="center" wrapText="1"/>
    </xf>
    <xf numFmtId="0" fontId="10" fillId="4" borderId="16" xfId="0" applyFont="1" applyFill="1" applyBorder="1" applyAlignment="1">
      <alignment horizontal="center" wrapText="1"/>
    </xf>
    <xf numFmtId="0" fontId="10" fillId="4" borderId="17" xfId="0" applyFont="1" applyFill="1" applyBorder="1" applyAlignment="1">
      <alignment horizontal="center" wrapText="1"/>
    </xf>
    <xf numFmtId="0" fontId="10" fillId="2" borderId="18" xfId="0" applyFont="1" applyFill="1" applyBorder="1" applyAlignment="1">
      <alignment horizontal="center"/>
    </xf>
    <xf numFmtId="0" fontId="10" fillId="2" borderId="19" xfId="0" applyFont="1" applyFill="1" applyBorder="1" applyAlignment="1">
      <alignment horizontal="center"/>
    </xf>
    <xf numFmtId="0" fontId="10" fillId="2" borderId="20" xfId="0" applyFont="1" applyFill="1" applyBorder="1" applyAlignment="1">
      <alignment horizontal="center"/>
    </xf>
    <xf numFmtId="0" fontId="10" fillId="4" borderId="21" xfId="0" applyFont="1" applyFill="1" applyBorder="1" applyAlignment="1">
      <alignment horizontal="center" wrapText="1"/>
    </xf>
    <xf numFmtId="0" fontId="10" fillId="4" borderId="22" xfId="0" applyFont="1" applyFill="1" applyBorder="1" applyAlignment="1">
      <alignment horizontal="center" wrapText="1"/>
    </xf>
    <xf numFmtId="0" fontId="10" fillId="4" borderId="23" xfId="0" applyFont="1" applyFill="1" applyBorder="1" applyAlignment="1">
      <alignment horizontal="center" wrapText="1"/>
    </xf>
    <xf numFmtId="0" fontId="10" fillId="4" borderId="18" xfId="0" applyFont="1" applyFill="1" applyBorder="1" applyAlignment="1">
      <alignment horizontal="center" wrapText="1"/>
    </xf>
    <xf numFmtId="0" fontId="10" fillId="4" borderId="19" xfId="0" applyFont="1" applyFill="1" applyBorder="1" applyAlignment="1">
      <alignment horizontal="center" wrapText="1"/>
    </xf>
    <xf numFmtId="0" fontId="10" fillId="4" borderId="20" xfId="0" applyFont="1" applyFill="1" applyBorder="1" applyAlignment="1">
      <alignment horizontal="center" wrapText="1"/>
    </xf>
    <xf numFmtId="0" fontId="10" fillId="4" borderId="24" xfId="0" applyFont="1" applyFill="1" applyBorder="1" applyAlignment="1">
      <alignment horizontal="center" wrapText="1"/>
    </xf>
  </cellXfs>
  <cellStyles count="9">
    <cellStyle name="Bueno" xfId="6" builtinId="26"/>
    <cellStyle name="Hipervínculo" xfId="2" builtinId="8"/>
    <cellStyle name="Incorrecto" xfId="7" builtinId="27"/>
    <cellStyle name="Millares" xfId="4" builtinId="3"/>
    <cellStyle name="Neutral" xfId="8" builtinId="28"/>
    <cellStyle name="Normal" xfId="0" builtinId="0"/>
    <cellStyle name="Porcentaje" xfId="5" builtinId="5"/>
    <cellStyle name="Título 2" xfId="1"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908035</xdr:colOff>
      <xdr:row>1</xdr:row>
      <xdr:rowOff>210491</xdr:rowOff>
    </xdr:to>
    <xdr:pic>
      <xdr:nvPicPr>
        <xdr:cNvPr id="2" name="Imagen 1">
          <a:extLst>
            <a:ext uri="{FF2B5EF4-FFF2-40B4-BE49-F238E27FC236}">
              <a16:creationId xmlns:a16="http://schemas.microsoft.com/office/drawing/2014/main" id="{10B5BE46-ACAD-4696-A075-E5AB41B095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268147</xdr:colOff>
      <xdr:row>4</xdr:row>
      <xdr:rowOff>21776</xdr:rowOff>
    </xdr:to>
    <xdr:pic>
      <xdr:nvPicPr>
        <xdr:cNvPr id="4" name="Imagen 3">
          <a:extLst>
            <a:ext uri="{FF2B5EF4-FFF2-40B4-BE49-F238E27FC236}">
              <a16:creationId xmlns:a16="http://schemas.microsoft.com/office/drawing/2014/main" id="{2F0E4618-FFA9-4ADF-BDF8-E9B1191FA30B}"/>
            </a:ext>
          </a:extLst>
        </xdr:cNvPr>
        <xdr:cNvPicPr>
          <a:picLocks noChangeAspect="1"/>
        </xdr:cNvPicPr>
      </xdr:nvPicPr>
      <xdr:blipFill>
        <a:blip xmlns:r="http://schemas.openxmlformats.org/officeDocument/2006/relationships" r:embed="rId2"/>
        <a:stretch>
          <a:fillRect/>
        </a:stretch>
      </xdr:blipFill>
      <xdr:spPr>
        <a:xfrm>
          <a:off x="14926235" y="0"/>
          <a:ext cx="1512000" cy="12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5" name="Imagen 4">
          <a:extLst>
            <a:ext uri="{FF2B5EF4-FFF2-40B4-BE49-F238E27FC236}">
              <a16:creationId xmlns:a16="http://schemas.microsoft.com/office/drawing/2014/main" id="{B248BE18-4139-B33A-A915-7DCBA64127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4B138554-DFDF-4706-A090-0478717ECCA9}"/>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4" name="Imagen 3">
          <a:extLst>
            <a:ext uri="{FF2B5EF4-FFF2-40B4-BE49-F238E27FC236}">
              <a16:creationId xmlns:a16="http://schemas.microsoft.com/office/drawing/2014/main" id="{5794623C-9E75-490A-BC09-327D7CF7E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C041B197-2854-4465-9231-7308BA2DC6E7}"/>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4" name="Imagen 3">
          <a:extLst>
            <a:ext uri="{FF2B5EF4-FFF2-40B4-BE49-F238E27FC236}">
              <a16:creationId xmlns:a16="http://schemas.microsoft.com/office/drawing/2014/main" id="{DD7C2180-5230-4A55-A682-5E18C26A3E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8E2D4519-62A4-45EA-9F00-D05B008F2378}"/>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4" name="Imagen 3">
          <a:extLst>
            <a:ext uri="{FF2B5EF4-FFF2-40B4-BE49-F238E27FC236}">
              <a16:creationId xmlns:a16="http://schemas.microsoft.com/office/drawing/2014/main" id="{A23CD70B-441B-45A7-BEB9-9F4F758E79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17DC1A92-A754-41DF-9414-23AE6DE98F37}"/>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81917-49D5-4589-978A-401C718C51CC}">
  <dimension ref="A1:O15"/>
  <sheetViews>
    <sheetView tabSelected="1" zoomScale="85" zoomScaleNormal="85" workbookViewId="0"/>
  </sheetViews>
  <sheetFormatPr baseColWidth="10" defaultColWidth="0" defaultRowHeight="15" x14ac:dyDescent="0.25"/>
  <cols>
    <col min="1" max="1" width="18.7109375" style="1" customWidth="1"/>
    <col min="2" max="15" width="18.7109375" customWidth="1"/>
    <col min="16" max="16384" width="18.7109375" hidden="1"/>
  </cols>
  <sheetData>
    <row r="1" spans="2:12" ht="24.95" customHeight="1" x14ac:dyDescent="0.25">
      <c r="C1" s="52" t="s">
        <v>0</v>
      </c>
      <c r="D1" s="52"/>
      <c r="E1" s="52"/>
      <c r="F1" s="52"/>
      <c r="G1" s="52"/>
      <c r="H1" s="52"/>
      <c r="I1" s="52"/>
      <c r="J1" s="52"/>
      <c r="K1" s="52"/>
      <c r="L1" s="52"/>
    </row>
    <row r="2" spans="2:12" ht="24.95" customHeight="1" x14ac:dyDescent="0.25">
      <c r="C2" s="52"/>
      <c r="D2" s="52"/>
      <c r="E2" s="52"/>
      <c r="F2" s="52"/>
      <c r="G2" s="52"/>
      <c r="H2" s="52"/>
      <c r="I2" s="52"/>
      <c r="J2" s="52"/>
      <c r="K2" s="52"/>
      <c r="L2" s="52"/>
    </row>
    <row r="3" spans="2:12" ht="24.95" customHeight="1" x14ac:dyDescent="0.25">
      <c r="C3" s="52"/>
      <c r="D3" s="52"/>
      <c r="E3" s="52"/>
      <c r="F3" s="52"/>
      <c r="G3" s="52"/>
      <c r="H3" s="52"/>
      <c r="I3" s="52"/>
      <c r="J3" s="52"/>
      <c r="K3" s="52"/>
      <c r="L3" s="52"/>
    </row>
    <row r="4" spans="2:12" ht="20.100000000000001" customHeight="1" x14ac:dyDescent="0.25"/>
    <row r="5" spans="2:12" ht="20.100000000000001" customHeight="1" thickBot="1" x14ac:dyDescent="0.35">
      <c r="C5" s="53" t="s">
        <v>1</v>
      </c>
      <c r="D5" s="53"/>
      <c r="E5" s="53"/>
      <c r="F5" s="53"/>
      <c r="G5" s="53"/>
      <c r="H5" s="53"/>
      <c r="I5" s="53"/>
      <c r="J5" s="53"/>
      <c r="K5" s="53"/>
      <c r="L5" s="53"/>
    </row>
    <row r="6" spans="2:12" ht="15.75" thickTop="1" x14ac:dyDescent="0.25"/>
    <row r="7" spans="2:12" ht="15.75" thickBot="1" x14ac:dyDescent="0.3">
      <c r="C7" s="54" t="s">
        <v>2</v>
      </c>
      <c r="D7" s="54"/>
      <c r="E7" s="54"/>
      <c r="F7" s="54"/>
      <c r="G7" s="54"/>
      <c r="H7" s="54"/>
      <c r="I7" s="54"/>
    </row>
    <row r="9" spans="2:12" x14ac:dyDescent="0.25">
      <c r="B9" s="3">
        <v>1</v>
      </c>
      <c r="C9" s="51" t="s">
        <v>127</v>
      </c>
      <c r="D9" s="51"/>
      <c r="E9" s="51"/>
      <c r="F9" s="51"/>
      <c r="G9" s="51"/>
      <c r="H9" s="51"/>
      <c r="I9" s="51"/>
    </row>
    <row r="10" spans="2:12" x14ac:dyDescent="0.25">
      <c r="B10" s="3">
        <v>2</v>
      </c>
      <c r="C10" s="51" t="s">
        <v>128</v>
      </c>
      <c r="D10" s="51"/>
      <c r="E10" s="51"/>
      <c r="F10" s="51"/>
      <c r="G10" s="51"/>
      <c r="H10" s="51"/>
      <c r="I10" s="51"/>
    </row>
    <row r="11" spans="2:12" x14ac:dyDescent="0.25">
      <c r="C11" s="4"/>
      <c r="D11" s="4"/>
      <c r="E11" s="4"/>
      <c r="F11" s="4"/>
      <c r="G11" s="4"/>
      <c r="H11" s="4"/>
      <c r="I11" s="4"/>
      <c r="J11" s="4"/>
      <c r="K11" s="4"/>
      <c r="L11" s="4"/>
    </row>
    <row r="12" spans="2:12" ht="15.75" thickBot="1" x14ac:dyDescent="0.3">
      <c r="C12" s="54" t="s">
        <v>3</v>
      </c>
      <c r="D12" s="54"/>
      <c r="E12" s="54"/>
      <c r="F12" s="54"/>
      <c r="G12" s="54"/>
      <c r="H12" s="54"/>
      <c r="I12" s="54"/>
      <c r="J12" s="4"/>
      <c r="K12" s="4"/>
      <c r="L12" s="4"/>
    </row>
    <row r="13" spans="2:12" x14ac:dyDescent="0.25">
      <c r="C13" s="4"/>
      <c r="D13" s="4"/>
      <c r="E13" s="4"/>
      <c r="F13" s="4"/>
      <c r="G13" s="4"/>
      <c r="H13" s="4"/>
      <c r="I13" s="4"/>
      <c r="J13" s="4"/>
      <c r="K13" s="4"/>
      <c r="L13" s="4"/>
    </row>
    <row r="14" spans="2:12" x14ac:dyDescent="0.25">
      <c r="B14" s="3">
        <v>3</v>
      </c>
      <c r="C14" s="51" t="s">
        <v>127</v>
      </c>
      <c r="D14" s="51"/>
      <c r="E14" s="51"/>
      <c r="F14" s="51"/>
      <c r="G14" s="51"/>
      <c r="H14" s="51"/>
      <c r="I14" s="51"/>
      <c r="J14" s="4"/>
      <c r="K14" s="4"/>
      <c r="L14" s="4"/>
    </row>
    <row r="15" spans="2:12" x14ac:dyDescent="0.25">
      <c r="B15" s="3">
        <v>4</v>
      </c>
      <c r="C15" s="51" t="s">
        <v>128</v>
      </c>
      <c r="D15" s="51"/>
      <c r="E15" s="51"/>
      <c r="F15" s="51"/>
      <c r="G15" s="51"/>
      <c r="H15" s="51"/>
      <c r="I15" s="51"/>
    </row>
  </sheetData>
  <sheetProtection algorithmName="SHA-512" hashValue="+/pOYuGElNA2IdzBO14XwQ8LyjnPrYcWhPaQmQIjDHtv4uGPEh+msTiO59yci3jF0ykIlGdLKbBVY5H0+bad1w==" saltValue="b3bcVQoUqZK+RYlAxBA89g==" spinCount="100000" sheet="1" objects="1" scenarios="1"/>
  <mergeCells count="8">
    <mergeCell ref="C15:I15"/>
    <mergeCell ref="C10:I10"/>
    <mergeCell ref="C14:I14"/>
    <mergeCell ref="C1:L3"/>
    <mergeCell ref="C5:L5"/>
    <mergeCell ref="C9:I9"/>
    <mergeCell ref="C7:I7"/>
    <mergeCell ref="C12:I12"/>
  </mergeCells>
  <hyperlinks>
    <hyperlink ref="C9:I9" location="'OTO1'!A1" display="FICHA DE MEDICIÓN DE CALIDAD" xr:uid="{7F0ABA4E-00A4-43BF-8B56-719E34DF9C9B}"/>
    <hyperlink ref="C10:I10" location="'OTO2'!A1" display="INDICADORES DE CALIDAD" xr:uid="{28EC677B-AC98-47A1-8B3A-E04187B3F7EE}"/>
    <hyperlink ref="C14:I14" location="'REN1'!A1" display="BASE DE DATOS ANONIMIZADA" xr:uid="{094942A1-5FB5-4765-9EF4-A8F0BDD54FDB}"/>
    <hyperlink ref="C15:I15" location="'REN2'!A1" display="INDICADORES DE CALIDAD" xr:uid="{B6A23159-D8D7-4EF5-A5F0-59A937ADF501}"/>
  </hyperlink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C205-03BA-4392-B385-0F96EB4829ED}">
  <sheetPr>
    <pageSetUpPr fitToPage="1"/>
  </sheetPr>
  <dimension ref="A1:AB48"/>
  <sheetViews>
    <sheetView zoomScale="70" zoomScaleNormal="70" workbookViewId="0">
      <pane xSplit="6" ySplit="8" topLeftCell="G9" activePane="bottomRight" state="frozen"/>
      <selection pane="topRight"/>
      <selection pane="bottomLeft"/>
      <selection pane="bottomRight" activeCell="G9" sqref="G9"/>
    </sheetView>
  </sheetViews>
  <sheetFormatPr baseColWidth="10" defaultColWidth="0" defaultRowHeight="15" x14ac:dyDescent="0.25"/>
  <cols>
    <col min="1" max="1" width="22.7109375" style="1" customWidth="1"/>
    <col min="2" max="4" width="22.7109375" customWidth="1"/>
    <col min="5" max="5" width="32.7109375" customWidth="1"/>
    <col min="6" max="6" width="22.7109375" customWidth="1"/>
    <col min="7" max="7" width="32.7109375" customWidth="1"/>
    <col min="8" max="8" width="22.7109375" customWidth="1"/>
    <col min="9" max="9" width="32.7109375" customWidth="1"/>
    <col min="10" max="28" width="22.7109375" customWidth="1"/>
    <col min="29" max="16384" width="22.7109375" hidden="1"/>
  </cols>
  <sheetData>
    <row r="1" spans="1:28" ht="24.95" customHeight="1" x14ac:dyDescent="0.25">
      <c r="C1" s="55" t="s">
        <v>0</v>
      </c>
      <c r="D1" s="55"/>
      <c r="E1" s="55"/>
      <c r="F1" s="55"/>
      <c r="G1" s="55"/>
      <c r="H1" s="55"/>
      <c r="I1" s="55"/>
      <c r="J1" s="55"/>
      <c r="K1" s="55"/>
      <c r="L1" s="55"/>
    </row>
    <row r="2" spans="1:28" ht="24.95" customHeight="1" x14ac:dyDescent="0.25">
      <c r="C2" s="55"/>
      <c r="D2" s="55"/>
      <c r="E2" s="55"/>
      <c r="F2" s="55"/>
      <c r="G2" s="55"/>
      <c r="H2" s="55"/>
      <c r="I2" s="55"/>
      <c r="J2" s="55"/>
      <c r="K2" s="55"/>
      <c r="L2" s="55"/>
    </row>
    <row r="3" spans="1:28" ht="24.95" customHeight="1" x14ac:dyDescent="0.25">
      <c r="C3" s="55"/>
      <c r="D3" s="55"/>
      <c r="E3" s="55"/>
      <c r="F3" s="55"/>
      <c r="G3" s="55"/>
      <c r="H3" s="55"/>
      <c r="I3" s="55"/>
      <c r="J3" s="55"/>
      <c r="K3" s="55"/>
      <c r="L3" s="55"/>
    </row>
    <row r="4" spans="1:28" ht="20.100000000000001" customHeight="1" thickBot="1" x14ac:dyDescent="0.3">
      <c r="A4" s="2" t="s">
        <v>1</v>
      </c>
      <c r="C4" s="56" t="s">
        <v>129</v>
      </c>
      <c r="D4" s="56"/>
      <c r="E4" s="56"/>
      <c r="F4" s="56"/>
      <c r="G4" s="56"/>
      <c r="H4" s="56"/>
      <c r="I4" s="56"/>
      <c r="J4" s="56"/>
      <c r="K4" s="56"/>
      <c r="L4" s="56"/>
    </row>
    <row r="5" spans="1:28" ht="20.100000000000001" customHeight="1" thickTop="1" thickBot="1" x14ac:dyDescent="0.3"/>
    <row r="6" spans="1:28" x14ac:dyDescent="0.25">
      <c r="A6" s="57" t="s">
        <v>17</v>
      </c>
      <c r="B6" s="58"/>
      <c r="C6" s="58"/>
      <c r="D6" s="58"/>
      <c r="E6" s="58"/>
      <c r="F6" s="58"/>
      <c r="G6" s="58"/>
      <c r="H6" s="58"/>
      <c r="I6" s="58"/>
      <c r="J6" s="59" t="s">
        <v>18</v>
      </c>
      <c r="K6" s="59"/>
      <c r="L6" s="59"/>
      <c r="M6" s="59"/>
      <c r="N6" s="59"/>
      <c r="O6" s="59"/>
      <c r="P6" s="59"/>
      <c r="Q6" s="59"/>
      <c r="R6" s="59"/>
      <c r="S6" s="59"/>
      <c r="T6" s="59"/>
      <c r="U6" s="59"/>
      <c r="V6" s="59"/>
      <c r="W6" s="59"/>
      <c r="X6" s="59"/>
      <c r="Y6" s="59"/>
      <c r="Z6" s="59"/>
      <c r="AA6" s="59"/>
      <c r="AB6" s="60"/>
    </row>
    <row r="7" spans="1:28" s="1" customFormat="1" ht="75" customHeight="1" x14ac:dyDescent="0.25">
      <c r="A7" s="61" t="s">
        <v>19</v>
      </c>
      <c r="B7" s="62" t="s">
        <v>20</v>
      </c>
      <c r="C7" s="17" t="s">
        <v>21</v>
      </c>
      <c r="D7" s="17" t="s">
        <v>22</v>
      </c>
      <c r="E7" s="62" t="s">
        <v>23</v>
      </c>
      <c r="F7" s="17" t="s">
        <v>24</v>
      </c>
      <c r="G7" s="62" t="s">
        <v>25</v>
      </c>
      <c r="H7" s="17" t="s">
        <v>62</v>
      </c>
      <c r="I7" s="17" t="s">
        <v>26</v>
      </c>
      <c r="J7" s="18" t="s">
        <v>27</v>
      </c>
      <c r="K7" s="63" t="s">
        <v>28</v>
      </c>
      <c r="L7" s="63"/>
      <c r="M7" s="63"/>
      <c r="N7" s="63" t="s">
        <v>29</v>
      </c>
      <c r="O7" s="63"/>
      <c r="P7" s="63"/>
      <c r="Q7" s="63" t="s">
        <v>30</v>
      </c>
      <c r="R7" s="63"/>
      <c r="S7" s="63"/>
      <c r="T7" s="63" t="s">
        <v>31</v>
      </c>
      <c r="U7" s="63"/>
      <c r="V7" s="63"/>
      <c r="W7" s="63" t="s">
        <v>32</v>
      </c>
      <c r="X7" s="63"/>
      <c r="Y7" s="63"/>
      <c r="Z7" s="63" t="s">
        <v>33</v>
      </c>
      <c r="AA7" s="63"/>
      <c r="AB7" s="64"/>
    </row>
    <row r="8" spans="1:28" ht="75" customHeight="1" x14ac:dyDescent="0.25">
      <c r="A8" s="61"/>
      <c r="B8" s="62"/>
      <c r="C8" s="17" t="s">
        <v>34</v>
      </c>
      <c r="D8" s="17" t="s">
        <v>35</v>
      </c>
      <c r="E8" s="62"/>
      <c r="F8" s="17" t="s">
        <v>36</v>
      </c>
      <c r="G8" s="62"/>
      <c r="H8" s="17" t="s">
        <v>37</v>
      </c>
      <c r="I8" s="17" t="s">
        <v>38</v>
      </c>
      <c r="J8" s="18" t="s">
        <v>39</v>
      </c>
      <c r="K8" s="18" t="s">
        <v>40</v>
      </c>
      <c r="L8" s="18" t="s">
        <v>41</v>
      </c>
      <c r="M8" s="18" t="s">
        <v>42</v>
      </c>
      <c r="N8" s="18" t="s">
        <v>40</v>
      </c>
      <c r="O8" s="18" t="s">
        <v>41</v>
      </c>
      <c r="P8" s="18" t="s">
        <v>42</v>
      </c>
      <c r="Q8" s="18" t="s">
        <v>40</v>
      </c>
      <c r="R8" s="18" t="s">
        <v>41</v>
      </c>
      <c r="S8" s="18" t="s">
        <v>42</v>
      </c>
      <c r="T8" s="18" t="s">
        <v>43</v>
      </c>
      <c r="U8" s="18" t="s">
        <v>41</v>
      </c>
      <c r="V8" s="18" t="s">
        <v>44</v>
      </c>
      <c r="W8" s="18" t="s">
        <v>45</v>
      </c>
      <c r="X8" s="18" t="s">
        <v>46</v>
      </c>
      <c r="Y8" s="18" t="s">
        <v>47</v>
      </c>
      <c r="Z8" s="18" t="s">
        <v>48</v>
      </c>
      <c r="AA8" s="18" t="s">
        <v>49</v>
      </c>
      <c r="AB8" s="19" t="s">
        <v>42</v>
      </c>
    </row>
    <row r="9" spans="1:28" ht="75" customHeight="1" x14ac:dyDescent="0.25">
      <c r="A9" s="5">
        <v>1</v>
      </c>
      <c r="B9" s="6" t="s">
        <v>148</v>
      </c>
      <c r="C9" s="6" t="s">
        <v>61</v>
      </c>
      <c r="D9" s="6">
        <v>12</v>
      </c>
      <c r="E9" s="6" t="s">
        <v>124</v>
      </c>
      <c r="F9" s="6" t="s">
        <v>51</v>
      </c>
      <c r="G9" s="6" t="s">
        <v>164</v>
      </c>
      <c r="H9" s="7" t="s">
        <v>64</v>
      </c>
      <c r="I9" s="6"/>
      <c r="J9" s="7" t="s">
        <v>53</v>
      </c>
      <c r="K9" s="8">
        <v>0</v>
      </c>
      <c r="L9" s="8">
        <v>494575</v>
      </c>
      <c r="M9" s="9">
        <f>K9/L9</f>
        <v>0</v>
      </c>
      <c r="N9" s="8">
        <v>0</v>
      </c>
      <c r="O9" s="8">
        <v>494575</v>
      </c>
      <c r="P9" s="9">
        <f>N9/O9</f>
        <v>0</v>
      </c>
      <c r="Q9" s="8">
        <v>0</v>
      </c>
      <c r="R9" s="8">
        <v>494575</v>
      </c>
      <c r="S9" s="9">
        <f>Q9/R9</f>
        <v>0</v>
      </c>
      <c r="T9" s="8">
        <v>0</v>
      </c>
      <c r="U9" s="8">
        <v>494575</v>
      </c>
      <c r="V9" s="9">
        <f>T9/U9</f>
        <v>0</v>
      </c>
      <c r="W9" s="8">
        <v>0</v>
      </c>
      <c r="X9" s="8">
        <v>494575</v>
      </c>
      <c r="Y9" s="9">
        <f>W9/X9</f>
        <v>0</v>
      </c>
      <c r="Z9" s="8">
        <v>0</v>
      </c>
      <c r="AA9" s="8">
        <v>494575</v>
      </c>
      <c r="AB9" s="10">
        <f>Z9/AA9</f>
        <v>0</v>
      </c>
    </row>
    <row r="10" spans="1:28" ht="75" customHeight="1" x14ac:dyDescent="0.25">
      <c r="A10" s="5">
        <v>2</v>
      </c>
      <c r="B10" s="6" t="s">
        <v>158</v>
      </c>
      <c r="C10" s="6" t="s">
        <v>50</v>
      </c>
      <c r="D10" s="6">
        <v>12</v>
      </c>
      <c r="E10" s="6" t="s">
        <v>159</v>
      </c>
      <c r="F10" s="6" t="s">
        <v>51</v>
      </c>
      <c r="G10" s="6" t="s">
        <v>165</v>
      </c>
      <c r="H10" s="7" t="s">
        <v>53</v>
      </c>
      <c r="I10" s="6" t="s">
        <v>159</v>
      </c>
      <c r="J10" s="7" t="s">
        <v>53</v>
      </c>
      <c r="K10" s="8">
        <v>0</v>
      </c>
      <c r="L10" s="8">
        <v>494575</v>
      </c>
      <c r="M10" s="9">
        <f t="shared" ref="M10:M32" si="0">K10/L10</f>
        <v>0</v>
      </c>
      <c r="N10" s="8">
        <v>0</v>
      </c>
      <c r="O10" s="8">
        <v>494575</v>
      </c>
      <c r="P10" s="9">
        <f t="shared" ref="P10:P32" si="1">N10/O10</f>
        <v>0</v>
      </c>
      <c r="Q10" s="8">
        <v>0</v>
      </c>
      <c r="R10" s="8">
        <v>494575</v>
      </c>
      <c r="S10" s="9">
        <f t="shared" ref="S10:S32" si="2">Q10/R10</f>
        <v>0</v>
      </c>
      <c r="T10" s="8">
        <v>0</v>
      </c>
      <c r="U10" s="8">
        <v>494575</v>
      </c>
      <c r="V10" s="9">
        <f t="shared" ref="V10:V32" si="3">T10/U10</f>
        <v>0</v>
      </c>
      <c r="W10" s="8">
        <v>0</v>
      </c>
      <c r="X10" s="8">
        <v>494575</v>
      </c>
      <c r="Y10" s="9">
        <f t="shared" ref="Y10:Y32" si="4">W10/X10</f>
        <v>0</v>
      </c>
      <c r="Z10" s="8">
        <v>0</v>
      </c>
      <c r="AA10" s="8">
        <v>494575</v>
      </c>
      <c r="AB10" s="10">
        <f>Z10/AA10</f>
        <v>0</v>
      </c>
    </row>
    <row r="11" spans="1:28" ht="75" customHeight="1" x14ac:dyDescent="0.25">
      <c r="A11" s="5">
        <v>3</v>
      </c>
      <c r="B11" s="6" t="s">
        <v>4</v>
      </c>
      <c r="C11" s="6" t="s">
        <v>61</v>
      </c>
      <c r="D11" s="6">
        <v>1</v>
      </c>
      <c r="E11" s="6" t="s">
        <v>57</v>
      </c>
      <c r="F11" s="6" t="s">
        <v>51</v>
      </c>
      <c r="G11" s="6" t="s">
        <v>166</v>
      </c>
      <c r="H11" s="7" t="s">
        <v>53</v>
      </c>
      <c r="I11" s="6" t="s">
        <v>57</v>
      </c>
      <c r="J11" s="7" t="s">
        <v>53</v>
      </c>
      <c r="K11" s="8">
        <v>0</v>
      </c>
      <c r="L11" s="8">
        <v>494575</v>
      </c>
      <c r="M11" s="9">
        <f t="shared" si="0"/>
        <v>0</v>
      </c>
      <c r="N11" s="8">
        <v>0</v>
      </c>
      <c r="O11" s="8">
        <v>494575</v>
      </c>
      <c r="P11" s="9">
        <f t="shared" si="1"/>
        <v>0</v>
      </c>
      <c r="Q11" s="8">
        <v>0</v>
      </c>
      <c r="R11" s="8">
        <v>494575</v>
      </c>
      <c r="S11" s="9">
        <f t="shared" si="2"/>
        <v>0</v>
      </c>
      <c r="T11" s="8">
        <v>0</v>
      </c>
      <c r="U11" s="8">
        <v>494575</v>
      </c>
      <c r="V11" s="9">
        <f t="shared" si="3"/>
        <v>0</v>
      </c>
      <c r="W11" s="8">
        <v>0</v>
      </c>
      <c r="X11" s="8">
        <v>494575</v>
      </c>
      <c r="Y11" s="9">
        <f t="shared" si="4"/>
        <v>0</v>
      </c>
      <c r="Z11" s="8">
        <v>0</v>
      </c>
      <c r="AA11" s="8">
        <v>494575</v>
      </c>
      <c r="AB11" s="10">
        <f t="shared" ref="AB11" si="5">Z11/AA11</f>
        <v>0</v>
      </c>
    </row>
    <row r="12" spans="1:28" ht="75" customHeight="1" x14ac:dyDescent="0.25">
      <c r="A12" s="5">
        <v>4</v>
      </c>
      <c r="B12" s="6" t="s">
        <v>63</v>
      </c>
      <c r="C12" s="6" t="s">
        <v>50</v>
      </c>
      <c r="D12" s="6">
        <v>32</v>
      </c>
      <c r="E12" s="6" t="s">
        <v>160</v>
      </c>
      <c r="F12" s="6" t="s">
        <v>51</v>
      </c>
      <c r="G12" s="6" t="s">
        <v>167</v>
      </c>
      <c r="H12" s="6" t="s">
        <v>64</v>
      </c>
      <c r="I12" s="6" t="s">
        <v>160</v>
      </c>
      <c r="J12" s="7" t="s">
        <v>53</v>
      </c>
      <c r="K12" s="8">
        <v>0</v>
      </c>
      <c r="L12" s="8">
        <v>494575</v>
      </c>
      <c r="M12" s="9">
        <f t="shared" ref="M12" si="6">K12/L12</f>
        <v>0</v>
      </c>
      <c r="N12" s="8">
        <v>0</v>
      </c>
      <c r="O12" s="8">
        <v>494575</v>
      </c>
      <c r="P12" s="9">
        <f t="shared" ref="P12" si="7">N12/O12</f>
        <v>0</v>
      </c>
      <c r="Q12" s="8">
        <v>0</v>
      </c>
      <c r="R12" s="8">
        <v>494575</v>
      </c>
      <c r="S12" s="9">
        <f t="shared" ref="S12" si="8">Q12/R12</f>
        <v>0</v>
      </c>
      <c r="T12" s="8">
        <v>0</v>
      </c>
      <c r="U12" s="8">
        <v>494575</v>
      </c>
      <c r="V12" s="9">
        <f t="shared" ref="V12" si="9">T12/U12</f>
        <v>0</v>
      </c>
      <c r="W12" s="8">
        <v>0</v>
      </c>
      <c r="X12" s="8">
        <v>494575</v>
      </c>
      <c r="Y12" s="9">
        <f t="shared" ref="Y12" si="10">W12/X12</f>
        <v>0</v>
      </c>
      <c r="Z12" s="8">
        <v>0</v>
      </c>
      <c r="AA12" s="8">
        <v>494575</v>
      </c>
      <c r="AB12" s="10">
        <f t="shared" ref="AB12" si="11">Z12/AA12</f>
        <v>0</v>
      </c>
    </row>
    <row r="13" spans="1:28" ht="75" customHeight="1" x14ac:dyDescent="0.25">
      <c r="A13" s="5">
        <v>5</v>
      </c>
      <c r="B13" s="6" t="s">
        <v>5</v>
      </c>
      <c r="C13" s="6" t="s">
        <v>50</v>
      </c>
      <c r="D13" s="6">
        <v>2</v>
      </c>
      <c r="E13" s="6" t="s">
        <v>65</v>
      </c>
      <c r="F13" s="6" t="s">
        <v>51</v>
      </c>
      <c r="G13" s="6" t="s">
        <v>168</v>
      </c>
      <c r="H13" s="6" t="s">
        <v>53</v>
      </c>
      <c r="I13" s="6" t="s">
        <v>65</v>
      </c>
      <c r="J13" s="7" t="s">
        <v>53</v>
      </c>
      <c r="K13" s="8">
        <v>0</v>
      </c>
      <c r="L13" s="8">
        <v>494575</v>
      </c>
      <c r="M13" s="9">
        <f t="shared" ref="M13:M16" si="12">K13/L13</f>
        <v>0</v>
      </c>
      <c r="N13" s="8">
        <v>0</v>
      </c>
      <c r="O13" s="8">
        <v>494575</v>
      </c>
      <c r="P13" s="9">
        <f t="shared" ref="P13:P16" si="13">N13/O13</f>
        <v>0</v>
      </c>
      <c r="Q13" s="8">
        <v>0</v>
      </c>
      <c r="R13" s="8">
        <v>494575</v>
      </c>
      <c r="S13" s="9">
        <f t="shared" ref="S13:S16" si="14">Q13/R13</f>
        <v>0</v>
      </c>
      <c r="T13" s="8">
        <v>0</v>
      </c>
      <c r="U13" s="8">
        <v>494575</v>
      </c>
      <c r="V13" s="9">
        <f t="shared" ref="V13:V16" si="15">T13/U13</f>
        <v>0</v>
      </c>
      <c r="W13" s="8">
        <v>0</v>
      </c>
      <c r="X13" s="8">
        <v>494575</v>
      </c>
      <c r="Y13" s="9">
        <f t="shared" ref="Y13:Y16" si="16">W13/X13</f>
        <v>0</v>
      </c>
      <c r="Z13" s="8">
        <v>0</v>
      </c>
      <c r="AA13" s="8">
        <v>494575</v>
      </c>
      <c r="AB13" s="10">
        <f t="shared" ref="AB13:AB16" si="17">Z13/AA13</f>
        <v>0</v>
      </c>
    </row>
    <row r="14" spans="1:28" ht="75" customHeight="1" x14ac:dyDescent="0.25">
      <c r="A14" s="5">
        <v>6</v>
      </c>
      <c r="B14" s="6" t="s">
        <v>6</v>
      </c>
      <c r="C14" s="6" t="s">
        <v>50</v>
      </c>
      <c r="D14" s="6">
        <v>64</v>
      </c>
      <c r="E14" s="6" t="s">
        <v>66</v>
      </c>
      <c r="F14" s="6" t="s">
        <v>51</v>
      </c>
      <c r="G14" s="6" t="s">
        <v>169</v>
      </c>
      <c r="H14" s="6" t="s">
        <v>64</v>
      </c>
      <c r="I14" s="6" t="s">
        <v>66</v>
      </c>
      <c r="J14" s="7" t="s">
        <v>53</v>
      </c>
      <c r="K14" s="8">
        <v>0</v>
      </c>
      <c r="L14" s="8">
        <v>494575</v>
      </c>
      <c r="M14" s="9">
        <f t="shared" si="12"/>
        <v>0</v>
      </c>
      <c r="N14" s="8">
        <v>0</v>
      </c>
      <c r="O14" s="8">
        <v>494575</v>
      </c>
      <c r="P14" s="9">
        <f t="shared" si="13"/>
        <v>0</v>
      </c>
      <c r="Q14" s="8">
        <v>0</v>
      </c>
      <c r="R14" s="8">
        <v>494575</v>
      </c>
      <c r="S14" s="9">
        <f t="shared" si="14"/>
        <v>0</v>
      </c>
      <c r="T14" s="8">
        <v>0</v>
      </c>
      <c r="U14" s="8">
        <v>494575</v>
      </c>
      <c r="V14" s="9">
        <f t="shared" si="15"/>
        <v>0</v>
      </c>
      <c r="W14" s="8">
        <v>0</v>
      </c>
      <c r="X14" s="8">
        <v>494575</v>
      </c>
      <c r="Y14" s="9">
        <f t="shared" si="16"/>
        <v>0</v>
      </c>
      <c r="Z14" s="8">
        <v>0</v>
      </c>
      <c r="AA14" s="8">
        <v>494575</v>
      </c>
      <c r="AB14" s="10">
        <f t="shared" si="17"/>
        <v>0</v>
      </c>
    </row>
    <row r="15" spans="1:28" ht="75" customHeight="1" x14ac:dyDescent="0.25">
      <c r="A15" s="5">
        <v>7</v>
      </c>
      <c r="B15" s="6" t="s">
        <v>67</v>
      </c>
      <c r="C15" s="6" t="s">
        <v>50</v>
      </c>
      <c r="D15" s="6">
        <v>5</v>
      </c>
      <c r="E15" s="6" t="s">
        <v>68</v>
      </c>
      <c r="F15" s="6" t="s">
        <v>51</v>
      </c>
      <c r="G15" s="6" t="s">
        <v>170</v>
      </c>
      <c r="H15" s="6" t="s">
        <v>53</v>
      </c>
      <c r="I15" s="6" t="s">
        <v>68</v>
      </c>
      <c r="J15" s="7" t="s">
        <v>53</v>
      </c>
      <c r="K15" s="8">
        <v>0</v>
      </c>
      <c r="L15" s="8">
        <v>494575</v>
      </c>
      <c r="M15" s="9">
        <f t="shared" si="12"/>
        <v>0</v>
      </c>
      <c r="N15" s="8">
        <v>0</v>
      </c>
      <c r="O15" s="8">
        <v>494575</v>
      </c>
      <c r="P15" s="9">
        <f t="shared" si="13"/>
        <v>0</v>
      </c>
      <c r="Q15" s="8">
        <v>0</v>
      </c>
      <c r="R15" s="8">
        <v>494575</v>
      </c>
      <c r="S15" s="9">
        <f t="shared" si="14"/>
        <v>0</v>
      </c>
      <c r="T15" s="8">
        <v>0</v>
      </c>
      <c r="U15" s="8">
        <v>494575</v>
      </c>
      <c r="V15" s="9">
        <f t="shared" si="15"/>
        <v>0</v>
      </c>
      <c r="W15" s="8">
        <v>0</v>
      </c>
      <c r="X15" s="8">
        <v>494575</v>
      </c>
      <c r="Y15" s="9">
        <f t="shared" si="16"/>
        <v>0</v>
      </c>
      <c r="Z15" s="8">
        <v>0</v>
      </c>
      <c r="AA15" s="8">
        <v>494575</v>
      </c>
      <c r="AB15" s="10">
        <f t="shared" si="17"/>
        <v>0</v>
      </c>
    </row>
    <row r="16" spans="1:28" ht="75" customHeight="1" x14ac:dyDescent="0.25">
      <c r="A16" s="5">
        <v>8</v>
      </c>
      <c r="B16" s="6" t="s">
        <v>69</v>
      </c>
      <c r="C16" s="6" t="s">
        <v>50</v>
      </c>
      <c r="D16" s="6">
        <v>64</v>
      </c>
      <c r="E16" s="6" t="s">
        <v>70</v>
      </c>
      <c r="F16" s="6" t="s">
        <v>51</v>
      </c>
      <c r="G16" s="6" t="s">
        <v>171</v>
      </c>
      <c r="H16" s="6" t="s">
        <v>64</v>
      </c>
      <c r="I16" s="6" t="s">
        <v>70</v>
      </c>
      <c r="J16" s="7" t="s">
        <v>53</v>
      </c>
      <c r="K16" s="8">
        <v>0</v>
      </c>
      <c r="L16" s="8">
        <v>494575</v>
      </c>
      <c r="M16" s="9">
        <f t="shared" si="12"/>
        <v>0</v>
      </c>
      <c r="N16" s="8">
        <v>0</v>
      </c>
      <c r="O16" s="8">
        <v>494575</v>
      </c>
      <c r="P16" s="9">
        <f t="shared" si="13"/>
        <v>0</v>
      </c>
      <c r="Q16" s="8">
        <v>0</v>
      </c>
      <c r="R16" s="8">
        <v>494575</v>
      </c>
      <c r="S16" s="9">
        <f t="shared" si="14"/>
        <v>0</v>
      </c>
      <c r="T16" s="8">
        <v>0</v>
      </c>
      <c r="U16" s="8">
        <v>494575</v>
      </c>
      <c r="V16" s="9">
        <f t="shared" si="15"/>
        <v>0</v>
      </c>
      <c r="W16" s="8">
        <v>0</v>
      </c>
      <c r="X16" s="8">
        <v>494575</v>
      </c>
      <c r="Y16" s="9">
        <f t="shared" si="16"/>
        <v>0</v>
      </c>
      <c r="Z16" s="8">
        <v>0</v>
      </c>
      <c r="AA16" s="8">
        <v>494575</v>
      </c>
      <c r="AB16" s="10">
        <f t="shared" si="17"/>
        <v>0</v>
      </c>
    </row>
    <row r="17" spans="1:28" ht="75" customHeight="1" x14ac:dyDescent="0.25">
      <c r="A17" s="5">
        <v>9</v>
      </c>
      <c r="B17" s="6" t="s">
        <v>7</v>
      </c>
      <c r="C17" s="6" t="s">
        <v>50</v>
      </c>
      <c r="D17" s="6">
        <v>32</v>
      </c>
      <c r="E17" s="6" t="s">
        <v>71</v>
      </c>
      <c r="F17" s="6" t="s">
        <v>51</v>
      </c>
      <c r="G17" s="6" t="s">
        <v>172</v>
      </c>
      <c r="H17" s="6" t="s">
        <v>53</v>
      </c>
      <c r="I17" s="6" t="s">
        <v>71</v>
      </c>
      <c r="J17" s="7" t="s">
        <v>53</v>
      </c>
      <c r="K17" s="8">
        <v>0</v>
      </c>
      <c r="L17" s="8">
        <v>494575</v>
      </c>
      <c r="M17" s="9">
        <f t="shared" ref="M17" si="18">K17/L17</f>
        <v>0</v>
      </c>
      <c r="N17" s="8">
        <v>0</v>
      </c>
      <c r="O17" s="8">
        <v>494575</v>
      </c>
      <c r="P17" s="9">
        <f t="shared" ref="P17" si="19">N17/O17</f>
        <v>0</v>
      </c>
      <c r="Q17" s="8">
        <v>0</v>
      </c>
      <c r="R17" s="8">
        <v>494575</v>
      </c>
      <c r="S17" s="9">
        <f t="shared" ref="S17" si="20">Q17/R17</f>
        <v>0</v>
      </c>
      <c r="T17" s="8">
        <v>0</v>
      </c>
      <c r="U17" s="8">
        <v>494575</v>
      </c>
      <c r="V17" s="9">
        <f t="shared" ref="V17" si="21">T17/U17</f>
        <v>0</v>
      </c>
      <c r="W17" s="8">
        <v>0</v>
      </c>
      <c r="X17" s="8">
        <v>494575</v>
      </c>
      <c r="Y17" s="9">
        <f t="shared" ref="Y17" si="22">W17/X17</f>
        <v>0</v>
      </c>
      <c r="Z17" s="8">
        <v>0</v>
      </c>
      <c r="AA17" s="8">
        <v>494575</v>
      </c>
      <c r="AB17" s="10">
        <f t="shared" ref="AB17" si="23">Z17/AA17</f>
        <v>0</v>
      </c>
    </row>
    <row r="18" spans="1:28" ht="75" customHeight="1" x14ac:dyDescent="0.25">
      <c r="A18" s="5">
        <v>10</v>
      </c>
      <c r="B18" s="6" t="s">
        <v>72</v>
      </c>
      <c r="C18" s="6" t="s">
        <v>50</v>
      </c>
      <c r="D18" s="6">
        <v>32</v>
      </c>
      <c r="E18" s="6" t="s">
        <v>161</v>
      </c>
      <c r="F18" s="6" t="s">
        <v>51</v>
      </c>
      <c r="G18" s="6" t="s">
        <v>173</v>
      </c>
      <c r="H18" s="6" t="s">
        <v>53</v>
      </c>
      <c r="I18" s="6" t="s">
        <v>161</v>
      </c>
      <c r="J18" s="7" t="s">
        <v>53</v>
      </c>
      <c r="K18" s="8">
        <v>0</v>
      </c>
      <c r="L18" s="8">
        <v>494575</v>
      </c>
      <c r="M18" s="9">
        <f t="shared" ref="M18" si="24">K18/L18</f>
        <v>0</v>
      </c>
      <c r="N18" s="8">
        <v>0</v>
      </c>
      <c r="O18" s="8">
        <v>494575</v>
      </c>
      <c r="P18" s="9">
        <f t="shared" ref="P18" si="25">N18/O18</f>
        <v>0</v>
      </c>
      <c r="Q18" s="8">
        <v>0</v>
      </c>
      <c r="R18" s="8">
        <v>494575</v>
      </c>
      <c r="S18" s="9">
        <f t="shared" ref="S18" si="26">Q18/R18</f>
        <v>0</v>
      </c>
      <c r="T18" s="8">
        <v>0</v>
      </c>
      <c r="U18" s="8">
        <v>494575</v>
      </c>
      <c r="V18" s="9">
        <f t="shared" ref="V18" si="27">T18/U18</f>
        <v>0</v>
      </c>
      <c r="W18" s="8">
        <v>0</v>
      </c>
      <c r="X18" s="8">
        <v>494575</v>
      </c>
      <c r="Y18" s="9">
        <f t="shared" ref="Y18" si="28">W18/X18</f>
        <v>0</v>
      </c>
      <c r="Z18" s="8">
        <v>0</v>
      </c>
      <c r="AA18" s="8">
        <v>494575</v>
      </c>
      <c r="AB18" s="10">
        <f t="shared" ref="AB18" si="29">Z18/AA18</f>
        <v>0</v>
      </c>
    </row>
    <row r="19" spans="1:28" ht="75" customHeight="1" x14ac:dyDescent="0.25">
      <c r="A19" s="5">
        <v>11</v>
      </c>
      <c r="B19" s="6" t="s">
        <v>58</v>
      </c>
      <c r="C19" s="6" t="s">
        <v>50</v>
      </c>
      <c r="D19" s="6">
        <v>64</v>
      </c>
      <c r="E19" s="6" t="s">
        <v>162</v>
      </c>
      <c r="F19" s="6" t="s">
        <v>51</v>
      </c>
      <c r="G19" s="6" t="s">
        <v>174</v>
      </c>
      <c r="H19" s="6" t="s">
        <v>53</v>
      </c>
      <c r="I19" s="6" t="s">
        <v>162</v>
      </c>
      <c r="J19" s="7" t="s">
        <v>53</v>
      </c>
      <c r="K19" s="8">
        <v>0</v>
      </c>
      <c r="L19" s="8">
        <v>494575</v>
      </c>
      <c r="M19" s="9">
        <f t="shared" ref="M19" si="30">K19/L19</f>
        <v>0</v>
      </c>
      <c r="N19" s="8">
        <v>0</v>
      </c>
      <c r="O19" s="8">
        <v>494575</v>
      </c>
      <c r="P19" s="9">
        <f t="shared" ref="P19" si="31">N19/O19</f>
        <v>0</v>
      </c>
      <c r="Q19" s="8">
        <v>0</v>
      </c>
      <c r="R19" s="8">
        <v>494575</v>
      </c>
      <c r="S19" s="9">
        <f t="shared" ref="S19" si="32">Q19/R19</f>
        <v>0</v>
      </c>
      <c r="T19" s="8">
        <v>0</v>
      </c>
      <c r="U19" s="8">
        <v>494575</v>
      </c>
      <c r="V19" s="9">
        <f t="shared" ref="V19" si="33">T19/U19</f>
        <v>0</v>
      </c>
      <c r="W19" s="8">
        <v>0</v>
      </c>
      <c r="X19" s="8">
        <v>494575</v>
      </c>
      <c r="Y19" s="9">
        <f t="shared" ref="Y19" si="34">W19/X19</f>
        <v>0</v>
      </c>
      <c r="Z19" s="8">
        <v>0</v>
      </c>
      <c r="AA19" s="8">
        <v>494575</v>
      </c>
      <c r="AB19" s="10">
        <f t="shared" ref="AB19" si="35">Z19/AA19</f>
        <v>0</v>
      </c>
    </row>
    <row r="20" spans="1:28" ht="75" customHeight="1" x14ac:dyDescent="0.25">
      <c r="A20" s="5">
        <v>12</v>
      </c>
      <c r="B20" s="6" t="s">
        <v>73</v>
      </c>
      <c r="C20" s="6" t="s">
        <v>50</v>
      </c>
      <c r="D20" s="6">
        <v>128</v>
      </c>
      <c r="E20" s="6" t="s">
        <v>163</v>
      </c>
      <c r="F20" s="6" t="s">
        <v>51</v>
      </c>
      <c r="G20" s="6" t="s">
        <v>175</v>
      </c>
      <c r="H20" s="6" t="s">
        <v>53</v>
      </c>
      <c r="I20" s="6" t="s">
        <v>163</v>
      </c>
      <c r="J20" s="7" t="s">
        <v>53</v>
      </c>
      <c r="K20" s="8">
        <v>0</v>
      </c>
      <c r="L20" s="8">
        <v>494575</v>
      </c>
      <c r="M20" s="9">
        <f t="shared" ref="M20:M21" si="36">K20/L20</f>
        <v>0</v>
      </c>
      <c r="N20" s="8">
        <v>0</v>
      </c>
      <c r="O20" s="8">
        <v>494575</v>
      </c>
      <c r="P20" s="9">
        <f t="shared" ref="P20:P21" si="37">N20/O20</f>
        <v>0</v>
      </c>
      <c r="Q20" s="8">
        <v>0</v>
      </c>
      <c r="R20" s="8">
        <v>494575</v>
      </c>
      <c r="S20" s="9">
        <f t="shared" ref="S20:S21" si="38">Q20/R20</f>
        <v>0</v>
      </c>
      <c r="T20" s="8">
        <v>0</v>
      </c>
      <c r="U20" s="8">
        <v>494575</v>
      </c>
      <c r="V20" s="9">
        <f t="shared" ref="V20:V21" si="39">T20/U20</f>
        <v>0</v>
      </c>
      <c r="W20" s="8">
        <v>0</v>
      </c>
      <c r="X20" s="8">
        <v>494575</v>
      </c>
      <c r="Y20" s="9">
        <f t="shared" ref="Y20:Y21" si="40">W20/X20</f>
        <v>0</v>
      </c>
      <c r="Z20" s="8">
        <v>0</v>
      </c>
      <c r="AA20" s="8">
        <v>494575</v>
      </c>
      <c r="AB20" s="10">
        <f t="shared" ref="AB20:AB21" si="41">Z20/AA20</f>
        <v>0</v>
      </c>
    </row>
    <row r="21" spans="1:28" ht="75" customHeight="1" x14ac:dyDescent="0.25">
      <c r="A21" s="5">
        <v>13</v>
      </c>
      <c r="B21" s="6" t="s">
        <v>74</v>
      </c>
      <c r="C21" s="6" t="s">
        <v>50</v>
      </c>
      <c r="D21" s="6">
        <v>2</v>
      </c>
      <c r="E21" s="6" t="s">
        <v>60</v>
      </c>
      <c r="F21" s="6" t="s">
        <v>51</v>
      </c>
      <c r="G21" s="6" t="s">
        <v>176</v>
      </c>
      <c r="H21" s="6" t="s">
        <v>52</v>
      </c>
      <c r="I21" s="6" t="s">
        <v>60</v>
      </c>
      <c r="J21" s="7" t="s">
        <v>53</v>
      </c>
      <c r="K21" s="8">
        <v>0</v>
      </c>
      <c r="L21" s="8">
        <v>494575</v>
      </c>
      <c r="M21" s="9">
        <f t="shared" si="36"/>
        <v>0</v>
      </c>
      <c r="N21" s="8">
        <v>0</v>
      </c>
      <c r="O21" s="8">
        <v>494575</v>
      </c>
      <c r="P21" s="9">
        <f t="shared" si="37"/>
        <v>0</v>
      </c>
      <c r="Q21" s="8">
        <v>0</v>
      </c>
      <c r="R21" s="8">
        <v>494575</v>
      </c>
      <c r="S21" s="9">
        <f t="shared" si="38"/>
        <v>0</v>
      </c>
      <c r="T21" s="8">
        <v>0</v>
      </c>
      <c r="U21" s="8">
        <v>494575</v>
      </c>
      <c r="V21" s="9">
        <f t="shared" si="39"/>
        <v>0</v>
      </c>
      <c r="W21" s="8">
        <v>0</v>
      </c>
      <c r="X21" s="8">
        <v>494575</v>
      </c>
      <c r="Y21" s="9">
        <f t="shared" si="40"/>
        <v>0</v>
      </c>
      <c r="Z21" s="8">
        <v>0</v>
      </c>
      <c r="AA21" s="8">
        <v>494575</v>
      </c>
      <c r="AB21" s="10">
        <f t="shared" si="41"/>
        <v>0</v>
      </c>
    </row>
    <row r="22" spans="1:28" ht="75" customHeight="1" x14ac:dyDescent="0.25">
      <c r="A22" s="5">
        <v>14</v>
      </c>
      <c r="B22" s="6" t="s">
        <v>75</v>
      </c>
      <c r="C22" s="6" t="s">
        <v>50</v>
      </c>
      <c r="D22" s="6">
        <v>4</v>
      </c>
      <c r="E22" s="6" t="s">
        <v>105</v>
      </c>
      <c r="F22" s="6" t="s">
        <v>51</v>
      </c>
      <c r="G22" s="6" t="s">
        <v>177</v>
      </c>
      <c r="H22" s="6" t="s">
        <v>53</v>
      </c>
      <c r="I22" s="6" t="s">
        <v>77</v>
      </c>
      <c r="J22" s="7" t="s">
        <v>53</v>
      </c>
      <c r="K22" s="8">
        <v>0</v>
      </c>
      <c r="L22" s="8">
        <v>494575</v>
      </c>
      <c r="M22" s="9">
        <f t="shared" ref="M22:M23" si="42">K22/L22</f>
        <v>0</v>
      </c>
      <c r="N22" s="8">
        <v>0</v>
      </c>
      <c r="O22" s="8">
        <v>494575</v>
      </c>
      <c r="P22" s="9">
        <f t="shared" ref="P22:P23" si="43">N22/O22</f>
        <v>0</v>
      </c>
      <c r="Q22" s="8">
        <v>0</v>
      </c>
      <c r="R22" s="8">
        <v>494575</v>
      </c>
      <c r="S22" s="9">
        <f t="shared" ref="S22:S23" si="44">Q22/R22</f>
        <v>0</v>
      </c>
      <c r="T22" s="8">
        <v>0</v>
      </c>
      <c r="U22" s="8">
        <v>494575</v>
      </c>
      <c r="V22" s="9">
        <f t="shared" ref="V22:V23" si="45">T22/U22</f>
        <v>0</v>
      </c>
      <c r="W22" s="8">
        <v>0</v>
      </c>
      <c r="X22" s="8">
        <v>494575</v>
      </c>
      <c r="Y22" s="9">
        <f t="shared" ref="Y22:Y23" si="46">W22/X22</f>
        <v>0</v>
      </c>
      <c r="Z22" s="8">
        <v>0</v>
      </c>
      <c r="AA22" s="8">
        <v>494575</v>
      </c>
      <c r="AB22" s="10">
        <f t="shared" ref="AB22:AB23" si="47">Z22/AA22</f>
        <v>0</v>
      </c>
    </row>
    <row r="23" spans="1:28" ht="75" customHeight="1" x14ac:dyDescent="0.25">
      <c r="A23" s="5">
        <v>15</v>
      </c>
      <c r="B23" s="6" t="s">
        <v>56</v>
      </c>
      <c r="C23" s="6" t="s">
        <v>50</v>
      </c>
      <c r="D23" s="6">
        <v>128</v>
      </c>
      <c r="E23" s="6" t="s">
        <v>106</v>
      </c>
      <c r="F23" s="6" t="s">
        <v>51</v>
      </c>
      <c r="G23" s="6" t="s">
        <v>178</v>
      </c>
      <c r="H23" s="6" t="s">
        <v>52</v>
      </c>
      <c r="I23" s="6" t="s">
        <v>76</v>
      </c>
      <c r="J23" s="7" t="s">
        <v>53</v>
      </c>
      <c r="K23" s="8">
        <v>0</v>
      </c>
      <c r="L23" s="8">
        <v>494575</v>
      </c>
      <c r="M23" s="9">
        <f t="shared" si="42"/>
        <v>0</v>
      </c>
      <c r="N23" s="8">
        <v>0</v>
      </c>
      <c r="O23" s="8">
        <v>494575</v>
      </c>
      <c r="P23" s="9">
        <f t="shared" si="43"/>
        <v>0</v>
      </c>
      <c r="Q23" s="8">
        <v>0</v>
      </c>
      <c r="R23" s="8">
        <v>494575</v>
      </c>
      <c r="S23" s="9">
        <f t="shared" si="44"/>
        <v>0</v>
      </c>
      <c r="T23" s="8">
        <v>0</v>
      </c>
      <c r="U23" s="8">
        <v>494575</v>
      </c>
      <c r="V23" s="9">
        <f t="shared" si="45"/>
        <v>0</v>
      </c>
      <c r="W23" s="8">
        <v>0</v>
      </c>
      <c r="X23" s="8">
        <v>494575</v>
      </c>
      <c r="Y23" s="9">
        <f t="shared" si="46"/>
        <v>0</v>
      </c>
      <c r="Z23" s="8">
        <v>0</v>
      </c>
      <c r="AA23" s="8">
        <v>494575</v>
      </c>
      <c r="AB23" s="10">
        <f t="shared" si="47"/>
        <v>0</v>
      </c>
    </row>
    <row r="24" spans="1:28" ht="75" customHeight="1" x14ac:dyDescent="0.25">
      <c r="A24" s="5">
        <v>16</v>
      </c>
      <c r="B24" s="6" t="s">
        <v>8</v>
      </c>
      <c r="C24" s="6" t="s">
        <v>50</v>
      </c>
      <c r="D24" s="6">
        <v>8</v>
      </c>
      <c r="E24" s="6" t="s">
        <v>107</v>
      </c>
      <c r="F24" s="6" t="s">
        <v>51</v>
      </c>
      <c r="G24" s="6" t="s">
        <v>179</v>
      </c>
      <c r="H24" s="6" t="s">
        <v>52</v>
      </c>
      <c r="I24" s="6" t="s">
        <v>84</v>
      </c>
      <c r="J24" s="7" t="s">
        <v>53</v>
      </c>
      <c r="K24" s="8">
        <v>0</v>
      </c>
      <c r="L24" s="8">
        <v>494575</v>
      </c>
      <c r="M24" s="9">
        <f t="shared" ref="M24" si="48">K24/L24</f>
        <v>0</v>
      </c>
      <c r="N24" s="8">
        <v>0</v>
      </c>
      <c r="O24" s="8">
        <v>494575</v>
      </c>
      <c r="P24" s="9">
        <f t="shared" ref="P24" si="49">N24/O24</f>
        <v>0</v>
      </c>
      <c r="Q24" s="8">
        <v>0</v>
      </c>
      <c r="R24" s="8">
        <v>494575</v>
      </c>
      <c r="S24" s="9">
        <f t="shared" ref="S24" si="50">Q24/R24</f>
        <v>0</v>
      </c>
      <c r="T24" s="8">
        <v>0</v>
      </c>
      <c r="U24" s="8">
        <v>494575</v>
      </c>
      <c r="V24" s="9">
        <f t="shared" ref="V24" si="51">T24/U24</f>
        <v>0</v>
      </c>
      <c r="W24" s="8">
        <v>0</v>
      </c>
      <c r="X24" s="8">
        <v>494575</v>
      </c>
      <c r="Y24" s="9">
        <f t="shared" ref="Y24" si="52">W24/X24</f>
        <v>0</v>
      </c>
      <c r="Z24" s="8">
        <v>0</v>
      </c>
      <c r="AA24" s="8">
        <v>494575</v>
      </c>
      <c r="AB24" s="10">
        <f t="shared" ref="AB24" si="53">Z24/AA24</f>
        <v>0</v>
      </c>
    </row>
    <row r="25" spans="1:28" ht="75" customHeight="1" x14ac:dyDescent="0.25">
      <c r="A25" s="5">
        <v>17</v>
      </c>
      <c r="B25" s="6" t="s">
        <v>9</v>
      </c>
      <c r="C25" s="6" t="s">
        <v>50</v>
      </c>
      <c r="D25" s="6">
        <v>64</v>
      </c>
      <c r="E25" s="6" t="s">
        <v>108</v>
      </c>
      <c r="F25" s="6" t="s">
        <v>51</v>
      </c>
      <c r="G25" s="6" t="s">
        <v>180</v>
      </c>
      <c r="H25" s="6" t="s">
        <v>52</v>
      </c>
      <c r="I25" s="6" t="s">
        <v>91</v>
      </c>
      <c r="J25" s="7" t="s">
        <v>53</v>
      </c>
      <c r="K25" s="8">
        <v>0</v>
      </c>
      <c r="L25" s="8">
        <v>494575</v>
      </c>
      <c r="M25" s="9">
        <f t="shared" ref="M25" si="54">K25/L25</f>
        <v>0</v>
      </c>
      <c r="N25" s="8">
        <v>0</v>
      </c>
      <c r="O25" s="8">
        <v>494575</v>
      </c>
      <c r="P25" s="9">
        <f t="shared" ref="P25" si="55">N25/O25</f>
        <v>0</v>
      </c>
      <c r="Q25" s="8">
        <v>0</v>
      </c>
      <c r="R25" s="8">
        <v>494575</v>
      </c>
      <c r="S25" s="9">
        <f t="shared" ref="S25" si="56">Q25/R25</f>
        <v>0</v>
      </c>
      <c r="T25" s="8">
        <v>0</v>
      </c>
      <c r="U25" s="8">
        <v>494575</v>
      </c>
      <c r="V25" s="9">
        <f t="shared" ref="V25" si="57">T25/U25</f>
        <v>0</v>
      </c>
      <c r="W25" s="8">
        <v>0</v>
      </c>
      <c r="X25" s="8">
        <v>494575</v>
      </c>
      <c r="Y25" s="9">
        <f t="shared" ref="Y25" si="58">W25/X25</f>
        <v>0</v>
      </c>
      <c r="Z25" s="8">
        <v>0</v>
      </c>
      <c r="AA25" s="8">
        <v>494575</v>
      </c>
      <c r="AB25" s="10">
        <f t="shared" ref="AB25" si="59">Z25/AA25</f>
        <v>0</v>
      </c>
    </row>
    <row r="26" spans="1:28" ht="75" customHeight="1" x14ac:dyDescent="0.25">
      <c r="A26" s="5">
        <v>18</v>
      </c>
      <c r="B26" s="6" t="s">
        <v>78</v>
      </c>
      <c r="C26" s="6" t="s">
        <v>50</v>
      </c>
      <c r="D26" s="6">
        <v>6</v>
      </c>
      <c r="E26" s="6" t="s">
        <v>109</v>
      </c>
      <c r="F26" s="6" t="s">
        <v>51</v>
      </c>
      <c r="G26" s="6" t="s">
        <v>181</v>
      </c>
      <c r="H26" s="6" t="s">
        <v>53</v>
      </c>
      <c r="I26" s="6" t="s">
        <v>80</v>
      </c>
      <c r="J26" s="7" t="s">
        <v>53</v>
      </c>
      <c r="K26" s="8">
        <v>5</v>
      </c>
      <c r="L26" s="8">
        <v>494575</v>
      </c>
      <c r="M26" s="9">
        <f t="shared" si="0"/>
        <v>1.010969013799727E-5</v>
      </c>
      <c r="N26" s="8">
        <v>5</v>
      </c>
      <c r="O26" s="8">
        <v>494575</v>
      </c>
      <c r="P26" s="9">
        <f t="shared" si="1"/>
        <v>1.010969013799727E-5</v>
      </c>
      <c r="Q26" s="8">
        <v>5</v>
      </c>
      <c r="R26" s="8">
        <v>494575</v>
      </c>
      <c r="S26" s="9">
        <f t="shared" si="2"/>
        <v>1.010969013799727E-5</v>
      </c>
      <c r="T26" s="8">
        <v>0</v>
      </c>
      <c r="U26" s="8">
        <v>494575</v>
      </c>
      <c r="V26" s="9">
        <f t="shared" si="3"/>
        <v>0</v>
      </c>
      <c r="W26" s="8">
        <v>5</v>
      </c>
      <c r="X26" s="8">
        <v>494575</v>
      </c>
      <c r="Y26" s="9">
        <f t="shared" si="4"/>
        <v>1.010969013799727E-5</v>
      </c>
      <c r="Z26" s="8">
        <v>5</v>
      </c>
      <c r="AA26" s="8">
        <v>494575</v>
      </c>
      <c r="AB26" s="10">
        <f t="shared" ref="AB26" si="60">Z26/AA26</f>
        <v>1.010969013799727E-5</v>
      </c>
    </row>
    <row r="27" spans="1:28" ht="75" customHeight="1" x14ac:dyDescent="0.25">
      <c r="A27" s="5">
        <v>19</v>
      </c>
      <c r="B27" s="6" t="s">
        <v>79</v>
      </c>
      <c r="C27" s="6" t="s">
        <v>50</v>
      </c>
      <c r="D27" s="6">
        <v>256</v>
      </c>
      <c r="E27" s="6" t="s">
        <v>110</v>
      </c>
      <c r="F27" s="6" t="s">
        <v>51</v>
      </c>
      <c r="G27" s="6" t="s">
        <v>182</v>
      </c>
      <c r="H27" s="6" t="s">
        <v>52</v>
      </c>
      <c r="I27" s="6" t="s">
        <v>83</v>
      </c>
      <c r="J27" s="7" t="s">
        <v>53</v>
      </c>
      <c r="K27" s="8">
        <v>57</v>
      </c>
      <c r="L27" s="8">
        <v>494575</v>
      </c>
      <c r="M27" s="9">
        <f t="shared" ref="M27" si="61">K27/L27</f>
        <v>1.1525046757316889E-4</v>
      </c>
      <c r="N27" s="8">
        <v>57</v>
      </c>
      <c r="O27" s="8">
        <v>494575</v>
      </c>
      <c r="P27" s="9">
        <f t="shared" ref="P27" si="62">N27/O27</f>
        <v>1.1525046757316889E-4</v>
      </c>
      <c r="Q27" s="8">
        <v>57</v>
      </c>
      <c r="R27" s="8">
        <v>494575</v>
      </c>
      <c r="S27" s="9">
        <f t="shared" ref="S27" si="63">Q27/R27</f>
        <v>1.1525046757316889E-4</v>
      </c>
      <c r="T27" s="8">
        <v>0</v>
      </c>
      <c r="U27" s="8">
        <v>494575</v>
      </c>
      <c r="V27" s="9">
        <f t="shared" ref="V27" si="64">T27/U27</f>
        <v>0</v>
      </c>
      <c r="W27" s="8">
        <v>57</v>
      </c>
      <c r="X27" s="8">
        <v>494575</v>
      </c>
      <c r="Y27" s="9">
        <f t="shared" ref="Y27" si="65">W27/X27</f>
        <v>1.1525046757316889E-4</v>
      </c>
      <c r="Z27" s="8">
        <v>57</v>
      </c>
      <c r="AA27" s="8">
        <v>494575</v>
      </c>
      <c r="AB27" s="10">
        <f t="shared" ref="AB27" si="66">Z27/AA27</f>
        <v>1.1525046757316889E-4</v>
      </c>
    </row>
    <row r="28" spans="1:28" ht="75" customHeight="1" x14ac:dyDescent="0.25">
      <c r="A28" s="5">
        <v>20</v>
      </c>
      <c r="B28" s="6" t="s">
        <v>81</v>
      </c>
      <c r="C28" s="6" t="s">
        <v>50</v>
      </c>
      <c r="D28" s="6">
        <v>64</v>
      </c>
      <c r="E28" s="6" t="s">
        <v>111</v>
      </c>
      <c r="F28" s="6" t="s">
        <v>51</v>
      </c>
      <c r="G28" s="6" t="s">
        <v>183</v>
      </c>
      <c r="H28" s="6" t="s">
        <v>82</v>
      </c>
      <c r="I28" s="6" t="s">
        <v>85</v>
      </c>
      <c r="J28" s="7" t="s">
        <v>53</v>
      </c>
      <c r="K28" s="8">
        <v>0</v>
      </c>
      <c r="L28" s="8">
        <v>494575</v>
      </c>
      <c r="M28" s="9">
        <f t="shared" si="0"/>
        <v>0</v>
      </c>
      <c r="N28" s="8">
        <v>0</v>
      </c>
      <c r="O28" s="8">
        <v>494575</v>
      </c>
      <c r="P28" s="9">
        <f t="shared" si="1"/>
        <v>0</v>
      </c>
      <c r="Q28" s="8">
        <v>0</v>
      </c>
      <c r="R28" s="8">
        <v>494575</v>
      </c>
      <c r="S28" s="9">
        <f t="shared" si="2"/>
        <v>0</v>
      </c>
      <c r="T28" s="8">
        <v>0</v>
      </c>
      <c r="U28" s="8">
        <v>494575</v>
      </c>
      <c r="V28" s="9">
        <f t="shared" si="3"/>
        <v>0</v>
      </c>
      <c r="W28" s="8">
        <v>0</v>
      </c>
      <c r="X28" s="8">
        <v>494575</v>
      </c>
      <c r="Y28" s="9">
        <f t="shared" si="4"/>
        <v>0</v>
      </c>
      <c r="Z28" s="8">
        <v>0</v>
      </c>
      <c r="AA28" s="8">
        <v>494575</v>
      </c>
      <c r="AB28" s="10">
        <f t="shared" ref="AB28:AB32" si="67">Z28/AA28</f>
        <v>0</v>
      </c>
    </row>
    <row r="29" spans="1:28" ht="75" customHeight="1" x14ac:dyDescent="0.25">
      <c r="A29" s="5">
        <v>21</v>
      </c>
      <c r="B29" s="6" t="s">
        <v>88</v>
      </c>
      <c r="C29" s="6" t="s">
        <v>50</v>
      </c>
      <c r="D29" s="6">
        <v>64</v>
      </c>
      <c r="E29" s="6" t="s">
        <v>112</v>
      </c>
      <c r="F29" s="6" t="s">
        <v>59</v>
      </c>
      <c r="G29" s="6" t="s">
        <v>184</v>
      </c>
      <c r="H29" s="6" t="s">
        <v>82</v>
      </c>
      <c r="I29" s="6" t="s">
        <v>87</v>
      </c>
      <c r="J29" s="7" t="s">
        <v>53</v>
      </c>
      <c r="K29" s="8">
        <v>0</v>
      </c>
      <c r="L29" s="8">
        <v>208232</v>
      </c>
      <c r="M29" s="9">
        <f t="shared" si="0"/>
        <v>0</v>
      </c>
      <c r="N29" s="8">
        <v>0</v>
      </c>
      <c r="O29" s="8">
        <v>208232</v>
      </c>
      <c r="P29" s="9">
        <f t="shared" si="1"/>
        <v>0</v>
      </c>
      <c r="Q29" s="8">
        <v>0</v>
      </c>
      <c r="R29" s="8">
        <v>208232</v>
      </c>
      <c r="S29" s="9">
        <f t="shared" si="2"/>
        <v>0</v>
      </c>
      <c r="T29" s="8">
        <v>0</v>
      </c>
      <c r="U29" s="8">
        <v>208232</v>
      </c>
      <c r="V29" s="9">
        <f t="shared" si="3"/>
        <v>0</v>
      </c>
      <c r="W29" s="8">
        <v>0</v>
      </c>
      <c r="X29" s="8">
        <v>208232</v>
      </c>
      <c r="Y29" s="9">
        <f t="shared" si="4"/>
        <v>0</v>
      </c>
      <c r="Z29" s="8">
        <v>0</v>
      </c>
      <c r="AA29" s="8">
        <v>208232</v>
      </c>
      <c r="AB29" s="10">
        <f t="shared" si="67"/>
        <v>0</v>
      </c>
    </row>
    <row r="30" spans="1:28" ht="75" customHeight="1" x14ac:dyDescent="0.25">
      <c r="A30" s="5">
        <v>22</v>
      </c>
      <c r="B30" s="6" t="s">
        <v>89</v>
      </c>
      <c r="C30" s="6" t="s">
        <v>50</v>
      </c>
      <c r="D30" s="6">
        <v>128</v>
      </c>
      <c r="E30" s="6" t="s">
        <v>113</v>
      </c>
      <c r="F30" s="6" t="s">
        <v>59</v>
      </c>
      <c r="G30" s="6" t="s">
        <v>185</v>
      </c>
      <c r="H30" s="6" t="s">
        <v>82</v>
      </c>
      <c r="I30" s="6" t="s">
        <v>87</v>
      </c>
      <c r="J30" s="7" t="s">
        <v>53</v>
      </c>
      <c r="K30" s="8">
        <v>0</v>
      </c>
      <c r="L30" s="8">
        <v>208232</v>
      </c>
      <c r="M30" s="9">
        <f t="shared" ref="M30:M31" si="68">K30/L30</f>
        <v>0</v>
      </c>
      <c r="N30" s="8">
        <v>0</v>
      </c>
      <c r="O30" s="8">
        <v>208232</v>
      </c>
      <c r="P30" s="9">
        <f t="shared" ref="P30:P31" si="69">N30/O30</f>
        <v>0</v>
      </c>
      <c r="Q30" s="8">
        <v>0</v>
      </c>
      <c r="R30" s="8">
        <v>208232</v>
      </c>
      <c r="S30" s="9">
        <f t="shared" ref="S30:S31" si="70">Q30/R30</f>
        <v>0</v>
      </c>
      <c r="T30" s="8">
        <v>0</v>
      </c>
      <c r="U30" s="8">
        <v>208232</v>
      </c>
      <c r="V30" s="9">
        <f t="shared" ref="V30:V31" si="71">T30/U30</f>
        <v>0</v>
      </c>
      <c r="W30" s="8">
        <v>0</v>
      </c>
      <c r="X30" s="8">
        <v>208232</v>
      </c>
      <c r="Y30" s="9">
        <f t="shared" ref="Y30:Y31" si="72">W30/X30</f>
        <v>0</v>
      </c>
      <c r="Z30" s="8">
        <v>0</v>
      </c>
      <c r="AA30" s="8">
        <v>208232</v>
      </c>
      <c r="AB30" s="10">
        <f t="shared" ref="AB30:AB31" si="73">Z30/AA30</f>
        <v>0</v>
      </c>
    </row>
    <row r="31" spans="1:28" ht="75" customHeight="1" x14ac:dyDescent="0.25">
      <c r="A31" s="5">
        <v>23</v>
      </c>
      <c r="B31" s="6" t="s">
        <v>86</v>
      </c>
      <c r="C31" s="6" t="s">
        <v>50</v>
      </c>
      <c r="D31" s="6">
        <v>128</v>
      </c>
      <c r="E31" s="6" t="s">
        <v>114</v>
      </c>
      <c r="F31" s="6" t="s">
        <v>59</v>
      </c>
      <c r="G31" s="6" t="s">
        <v>186</v>
      </c>
      <c r="H31" s="6" t="s">
        <v>82</v>
      </c>
      <c r="I31" s="6" t="s">
        <v>87</v>
      </c>
      <c r="J31" s="7" t="s">
        <v>53</v>
      </c>
      <c r="K31" s="8">
        <v>0</v>
      </c>
      <c r="L31" s="8">
        <v>208232</v>
      </c>
      <c r="M31" s="9">
        <f t="shared" si="68"/>
        <v>0</v>
      </c>
      <c r="N31" s="8">
        <v>0</v>
      </c>
      <c r="O31" s="8">
        <v>208232</v>
      </c>
      <c r="P31" s="9">
        <f t="shared" si="69"/>
        <v>0</v>
      </c>
      <c r="Q31" s="8">
        <v>0</v>
      </c>
      <c r="R31" s="8">
        <v>208232</v>
      </c>
      <c r="S31" s="9">
        <f t="shared" si="70"/>
        <v>0</v>
      </c>
      <c r="T31" s="8">
        <v>0</v>
      </c>
      <c r="U31" s="8">
        <v>208232</v>
      </c>
      <c r="V31" s="9">
        <f t="shared" si="71"/>
        <v>0</v>
      </c>
      <c r="W31" s="8">
        <v>0</v>
      </c>
      <c r="X31" s="8">
        <v>208232</v>
      </c>
      <c r="Y31" s="9">
        <f t="shared" si="72"/>
        <v>0</v>
      </c>
      <c r="Z31" s="8">
        <v>0</v>
      </c>
      <c r="AA31" s="8">
        <v>208232</v>
      </c>
      <c r="AB31" s="10">
        <f t="shared" si="73"/>
        <v>0</v>
      </c>
    </row>
    <row r="32" spans="1:28" ht="75" customHeight="1" x14ac:dyDescent="0.25">
      <c r="A32" s="5">
        <v>24</v>
      </c>
      <c r="B32" s="6" t="s">
        <v>90</v>
      </c>
      <c r="C32" s="6" t="s">
        <v>50</v>
      </c>
      <c r="D32" s="6">
        <v>64</v>
      </c>
      <c r="E32" s="6" t="s">
        <v>115</v>
      </c>
      <c r="F32" s="6" t="s">
        <v>51</v>
      </c>
      <c r="G32" s="6" t="s">
        <v>187</v>
      </c>
      <c r="H32" s="6" t="s">
        <v>64</v>
      </c>
      <c r="I32" s="6" t="s">
        <v>116</v>
      </c>
      <c r="J32" s="7" t="s">
        <v>53</v>
      </c>
      <c r="K32" s="8">
        <v>0</v>
      </c>
      <c r="L32" s="8">
        <v>494575</v>
      </c>
      <c r="M32" s="9">
        <f t="shared" si="0"/>
        <v>0</v>
      </c>
      <c r="N32" s="8">
        <v>0</v>
      </c>
      <c r="O32" s="8">
        <v>494575</v>
      </c>
      <c r="P32" s="9">
        <f t="shared" si="1"/>
        <v>0</v>
      </c>
      <c r="Q32" s="8">
        <v>0</v>
      </c>
      <c r="R32" s="8">
        <v>494575</v>
      </c>
      <c r="S32" s="9">
        <f t="shared" si="2"/>
        <v>0</v>
      </c>
      <c r="T32" s="8">
        <v>0</v>
      </c>
      <c r="U32" s="8">
        <v>494575</v>
      </c>
      <c r="V32" s="9">
        <f t="shared" si="3"/>
        <v>0</v>
      </c>
      <c r="W32" s="8">
        <v>0</v>
      </c>
      <c r="X32" s="8">
        <v>494575</v>
      </c>
      <c r="Y32" s="9">
        <f t="shared" si="4"/>
        <v>0</v>
      </c>
      <c r="Z32" s="8">
        <v>0</v>
      </c>
      <c r="AA32" s="8">
        <v>494575</v>
      </c>
      <c r="AB32" s="10">
        <f t="shared" si="67"/>
        <v>0</v>
      </c>
    </row>
    <row r="33" spans="1:28" ht="75" customHeight="1" x14ac:dyDescent="0.25">
      <c r="A33" s="5">
        <v>25</v>
      </c>
      <c r="B33" s="6" t="s">
        <v>92</v>
      </c>
      <c r="C33" s="6" t="s">
        <v>61</v>
      </c>
      <c r="D33" s="6">
        <v>1</v>
      </c>
      <c r="E33" s="6" t="s">
        <v>120</v>
      </c>
      <c r="F33" s="6" t="s">
        <v>51</v>
      </c>
      <c r="G33" s="6" t="s">
        <v>188</v>
      </c>
      <c r="H33" s="6" t="s">
        <v>52</v>
      </c>
      <c r="I33" s="6" t="s">
        <v>119</v>
      </c>
      <c r="J33" s="7" t="s">
        <v>53</v>
      </c>
      <c r="K33" s="8">
        <v>0</v>
      </c>
      <c r="L33" s="8">
        <v>494575</v>
      </c>
      <c r="M33" s="9">
        <f t="shared" ref="M33:M46" si="74">K33/L33</f>
        <v>0</v>
      </c>
      <c r="N33" s="8">
        <v>0</v>
      </c>
      <c r="O33" s="8">
        <v>494575</v>
      </c>
      <c r="P33" s="9">
        <f t="shared" ref="P33:P46" si="75">N33/O33</f>
        <v>0</v>
      </c>
      <c r="Q33" s="8">
        <v>0</v>
      </c>
      <c r="R33" s="8">
        <v>494575</v>
      </c>
      <c r="S33" s="9">
        <f t="shared" ref="S33:S46" si="76">Q33/R33</f>
        <v>0</v>
      </c>
      <c r="T33" s="8">
        <v>0</v>
      </c>
      <c r="U33" s="8">
        <v>494575</v>
      </c>
      <c r="V33" s="9">
        <f t="shared" ref="V33:V46" si="77">T33/U33</f>
        <v>0</v>
      </c>
      <c r="W33" s="8">
        <v>0</v>
      </c>
      <c r="X33" s="8">
        <v>494575</v>
      </c>
      <c r="Y33" s="9">
        <f t="shared" ref="Y33:Y46" si="78">W33/X33</f>
        <v>0</v>
      </c>
      <c r="Z33" s="8">
        <v>0</v>
      </c>
      <c r="AA33" s="8">
        <v>494575</v>
      </c>
      <c r="AB33" s="10">
        <f t="shared" ref="AB33:AB46" si="79">Z33/AA33</f>
        <v>0</v>
      </c>
    </row>
    <row r="34" spans="1:28" ht="75" customHeight="1" x14ac:dyDescent="0.25">
      <c r="A34" s="5">
        <v>26</v>
      </c>
      <c r="B34" s="6" t="s">
        <v>93</v>
      </c>
      <c r="C34" s="6" t="s">
        <v>50</v>
      </c>
      <c r="D34" s="6">
        <v>64</v>
      </c>
      <c r="E34" s="6" t="s">
        <v>118</v>
      </c>
      <c r="F34" s="6" t="s">
        <v>51</v>
      </c>
      <c r="G34" s="6" t="s">
        <v>189</v>
      </c>
      <c r="H34" s="6" t="s">
        <v>52</v>
      </c>
      <c r="I34" s="6" t="s">
        <v>119</v>
      </c>
      <c r="J34" s="7" t="s">
        <v>53</v>
      </c>
      <c r="K34" s="8">
        <v>0</v>
      </c>
      <c r="L34" s="8">
        <v>494575</v>
      </c>
      <c r="M34" s="9">
        <f t="shared" si="74"/>
        <v>0</v>
      </c>
      <c r="N34" s="8">
        <v>0</v>
      </c>
      <c r="O34" s="8">
        <v>494575</v>
      </c>
      <c r="P34" s="9">
        <f t="shared" si="75"/>
        <v>0</v>
      </c>
      <c r="Q34" s="8">
        <v>0</v>
      </c>
      <c r="R34" s="8">
        <v>494575</v>
      </c>
      <c r="S34" s="9">
        <f t="shared" si="76"/>
        <v>0</v>
      </c>
      <c r="T34" s="8">
        <v>0</v>
      </c>
      <c r="U34" s="8">
        <v>494575</v>
      </c>
      <c r="V34" s="9">
        <f t="shared" si="77"/>
        <v>0</v>
      </c>
      <c r="W34" s="8">
        <v>0</v>
      </c>
      <c r="X34" s="8">
        <v>494575</v>
      </c>
      <c r="Y34" s="9">
        <f t="shared" si="78"/>
        <v>0</v>
      </c>
      <c r="Z34" s="8">
        <v>0</v>
      </c>
      <c r="AA34" s="8">
        <v>494575</v>
      </c>
      <c r="AB34" s="10">
        <f t="shared" si="79"/>
        <v>0</v>
      </c>
    </row>
    <row r="35" spans="1:28" ht="75" customHeight="1" x14ac:dyDescent="0.25">
      <c r="A35" s="5">
        <v>27</v>
      </c>
      <c r="B35" s="6" t="s">
        <v>94</v>
      </c>
      <c r="C35" s="6" t="s">
        <v>61</v>
      </c>
      <c r="D35" s="6">
        <v>6</v>
      </c>
      <c r="E35" s="6" t="s">
        <v>121</v>
      </c>
      <c r="F35" s="6" t="s">
        <v>51</v>
      </c>
      <c r="G35" s="6" t="s">
        <v>190</v>
      </c>
      <c r="H35" s="6" t="s">
        <v>52</v>
      </c>
      <c r="I35" s="6" t="s">
        <v>119</v>
      </c>
      <c r="J35" s="7" t="s">
        <v>53</v>
      </c>
      <c r="K35" s="8">
        <v>0</v>
      </c>
      <c r="L35" s="8">
        <v>494575</v>
      </c>
      <c r="M35" s="9">
        <f t="shared" si="74"/>
        <v>0</v>
      </c>
      <c r="N35" s="8">
        <v>0</v>
      </c>
      <c r="O35" s="8">
        <v>494575</v>
      </c>
      <c r="P35" s="9">
        <f t="shared" si="75"/>
        <v>0</v>
      </c>
      <c r="Q35" s="8">
        <v>0</v>
      </c>
      <c r="R35" s="8">
        <v>494575</v>
      </c>
      <c r="S35" s="9">
        <f t="shared" si="76"/>
        <v>0</v>
      </c>
      <c r="T35" s="8">
        <v>0</v>
      </c>
      <c r="U35" s="8">
        <v>494575</v>
      </c>
      <c r="V35" s="9">
        <f t="shared" si="77"/>
        <v>0</v>
      </c>
      <c r="W35" s="8">
        <v>0</v>
      </c>
      <c r="X35" s="8">
        <v>494575</v>
      </c>
      <c r="Y35" s="9">
        <f t="shared" si="78"/>
        <v>0</v>
      </c>
      <c r="Z35" s="8">
        <v>0</v>
      </c>
      <c r="AA35" s="8">
        <v>494575</v>
      </c>
      <c r="AB35" s="10">
        <f t="shared" si="79"/>
        <v>0</v>
      </c>
    </row>
    <row r="36" spans="1:28" ht="75" customHeight="1" x14ac:dyDescent="0.25">
      <c r="A36" s="5">
        <v>28</v>
      </c>
      <c r="B36" s="6" t="s">
        <v>95</v>
      </c>
      <c r="C36" s="6" t="s">
        <v>50</v>
      </c>
      <c r="D36" s="6">
        <v>64</v>
      </c>
      <c r="E36" s="6" t="s">
        <v>117</v>
      </c>
      <c r="F36" s="6" t="s">
        <v>51</v>
      </c>
      <c r="G36" s="6" t="s">
        <v>191</v>
      </c>
      <c r="H36" s="6" t="s">
        <v>52</v>
      </c>
      <c r="I36" s="6" t="s">
        <v>54</v>
      </c>
      <c r="J36" s="7" t="s">
        <v>53</v>
      </c>
      <c r="K36" s="8">
        <v>0</v>
      </c>
      <c r="L36" s="8">
        <v>494575</v>
      </c>
      <c r="M36" s="9">
        <f t="shared" si="74"/>
        <v>0</v>
      </c>
      <c r="N36" s="8">
        <v>0</v>
      </c>
      <c r="O36" s="8">
        <v>494575</v>
      </c>
      <c r="P36" s="9">
        <f t="shared" si="75"/>
        <v>0</v>
      </c>
      <c r="Q36" s="8">
        <v>0</v>
      </c>
      <c r="R36" s="8">
        <v>494575</v>
      </c>
      <c r="S36" s="9">
        <f t="shared" si="76"/>
        <v>0</v>
      </c>
      <c r="T36" s="8">
        <v>0</v>
      </c>
      <c r="U36" s="8">
        <v>494575</v>
      </c>
      <c r="V36" s="9">
        <f t="shared" si="77"/>
        <v>0</v>
      </c>
      <c r="W36" s="8">
        <v>0</v>
      </c>
      <c r="X36" s="8">
        <v>494575</v>
      </c>
      <c r="Y36" s="9">
        <f t="shared" si="78"/>
        <v>0</v>
      </c>
      <c r="Z36" s="8">
        <v>0</v>
      </c>
      <c r="AA36" s="8">
        <v>494575</v>
      </c>
      <c r="AB36" s="10">
        <f t="shared" si="79"/>
        <v>0</v>
      </c>
    </row>
    <row r="37" spans="1:28" ht="75" customHeight="1" x14ac:dyDescent="0.25">
      <c r="A37" s="5">
        <v>29</v>
      </c>
      <c r="B37" s="6" t="s">
        <v>10</v>
      </c>
      <c r="C37" s="6" t="s">
        <v>50</v>
      </c>
      <c r="D37" s="6">
        <v>32</v>
      </c>
      <c r="E37" s="6" t="s">
        <v>122</v>
      </c>
      <c r="F37" s="6" t="s">
        <v>51</v>
      </c>
      <c r="G37" s="6" t="s">
        <v>192</v>
      </c>
      <c r="H37" s="6" t="s">
        <v>52</v>
      </c>
      <c r="I37" s="6" t="s">
        <v>54</v>
      </c>
      <c r="J37" s="7" t="s">
        <v>53</v>
      </c>
      <c r="K37" s="8">
        <v>0</v>
      </c>
      <c r="L37" s="8">
        <v>494575</v>
      </c>
      <c r="M37" s="9">
        <f t="shared" si="74"/>
        <v>0</v>
      </c>
      <c r="N37" s="8">
        <v>0</v>
      </c>
      <c r="O37" s="8">
        <v>494575</v>
      </c>
      <c r="P37" s="9">
        <f t="shared" si="75"/>
        <v>0</v>
      </c>
      <c r="Q37" s="8">
        <v>0</v>
      </c>
      <c r="R37" s="8">
        <v>494575</v>
      </c>
      <c r="S37" s="9">
        <f t="shared" si="76"/>
        <v>0</v>
      </c>
      <c r="T37" s="8">
        <v>0</v>
      </c>
      <c r="U37" s="8">
        <v>494575</v>
      </c>
      <c r="V37" s="9">
        <f t="shared" si="77"/>
        <v>0</v>
      </c>
      <c r="W37" s="8">
        <v>0</v>
      </c>
      <c r="X37" s="8">
        <v>494575</v>
      </c>
      <c r="Y37" s="9">
        <f t="shared" si="78"/>
        <v>0</v>
      </c>
      <c r="Z37" s="8">
        <v>0</v>
      </c>
      <c r="AA37" s="8">
        <v>494575</v>
      </c>
      <c r="AB37" s="10">
        <f t="shared" si="79"/>
        <v>0</v>
      </c>
    </row>
    <row r="38" spans="1:28" ht="75" customHeight="1" x14ac:dyDescent="0.25">
      <c r="A38" s="5">
        <v>30</v>
      </c>
      <c r="B38" s="6" t="s">
        <v>11</v>
      </c>
      <c r="C38" s="6" t="s">
        <v>50</v>
      </c>
      <c r="D38" s="6">
        <v>16</v>
      </c>
      <c r="E38" s="6" t="s">
        <v>123</v>
      </c>
      <c r="F38" s="6" t="s">
        <v>51</v>
      </c>
      <c r="G38" s="6" t="s">
        <v>193</v>
      </c>
      <c r="H38" s="6" t="s">
        <v>52</v>
      </c>
      <c r="I38" s="6" t="s">
        <v>55</v>
      </c>
      <c r="J38" s="7" t="s">
        <v>53</v>
      </c>
      <c r="K38" s="8">
        <v>0</v>
      </c>
      <c r="L38" s="8">
        <v>494575</v>
      </c>
      <c r="M38" s="9">
        <f t="shared" si="74"/>
        <v>0</v>
      </c>
      <c r="N38" s="8">
        <v>0</v>
      </c>
      <c r="O38" s="8">
        <v>494575</v>
      </c>
      <c r="P38" s="9">
        <f t="shared" si="75"/>
        <v>0</v>
      </c>
      <c r="Q38" s="8">
        <v>0</v>
      </c>
      <c r="R38" s="8">
        <v>494575</v>
      </c>
      <c r="S38" s="9">
        <f t="shared" si="76"/>
        <v>0</v>
      </c>
      <c r="T38" s="8">
        <v>0</v>
      </c>
      <c r="U38" s="8">
        <v>494575</v>
      </c>
      <c r="V38" s="9">
        <f t="shared" si="77"/>
        <v>0</v>
      </c>
      <c r="W38" s="8">
        <v>0</v>
      </c>
      <c r="X38" s="8">
        <v>494575</v>
      </c>
      <c r="Y38" s="9">
        <f t="shared" si="78"/>
        <v>0</v>
      </c>
      <c r="Z38" s="8">
        <v>0</v>
      </c>
      <c r="AA38" s="8">
        <v>494575</v>
      </c>
      <c r="AB38" s="10">
        <f t="shared" si="79"/>
        <v>0</v>
      </c>
    </row>
    <row r="39" spans="1:28" ht="75" customHeight="1" x14ac:dyDescent="0.25">
      <c r="A39" s="5">
        <v>31</v>
      </c>
      <c r="B39" s="6" t="s">
        <v>12</v>
      </c>
      <c r="C39" s="6" t="s">
        <v>61</v>
      </c>
      <c r="D39" s="6">
        <v>4</v>
      </c>
      <c r="E39" s="6" t="s">
        <v>205</v>
      </c>
      <c r="F39" s="6" t="s">
        <v>51</v>
      </c>
      <c r="G39" s="6" t="s">
        <v>194</v>
      </c>
      <c r="H39" s="6" t="s">
        <v>52</v>
      </c>
      <c r="I39" s="6" t="s">
        <v>204</v>
      </c>
      <c r="J39" s="7" t="s">
        <v>53</v>
      </c>
      <c r="K39" s="8">
        <v>0</v>
      </c>
      <c r="L39" s="8">
        <v>494575</v>
      </c>
      <c r="M39" s="9">
        <f t="shared" si="74"/>
        <v>0</v>
      </c>
      <c r="N39" s="8">
        <v>0</v>
      </c>
      <c r="O39" s="8">
        <v>494575</v>
      </c>
      <c r="P39" s="9">
        <f t="shared" si="75"/>
        <v>0</v>
      </c>
      <c r="Q39" s="8">
        <v>0</v>
      </c>
      <c r="R39" s="8">
        <v>494575</v>
      </c>
      <c r="S39" s="9">
        <f t="shared" si="76"/>
        <v>0</v>
      </c>
      <c r="T39" s="8">
        <v>0</v>
      </c>
      <c r="U39" s="8">
        <v>494575</v>
      </c>
      <c r="V39" s="9">
        <f t="shared" si="77"/>
        <v>0</v>
      </c>
      <c r="W39" s="8">
        <v>0</v>
      </c>
      <c r="X39" s="8">
        <v>494575</v>
      </c>
      <c r="Y39" s="9">
        <f t="shared" si="78"/>
        <v>0</v>
      </c>
      <c r="Z39" s="8">
        <v>0</v>
      </c>
      <c r="AA39" s="8">
        <v>494575</v>
      </c>
      <c r="AB39" s="10">
        <f t="shared" si="79"/>
        <v>0</v>
      </c>
    </row>
    <row r="40" spans="1:28" ht="75" customHeight="1" x14ac:dyDescent="0.25">
      <c r="A40" s="5">
        <v>32</v>
      </c>
      <c r="B40" s="6" t="s">
        <v>13</v>
      </c>
      <c r="C40" s="6" t="s">
        <v>50</v>
      </c>
      <c r="D40" s="6">
        <v>6</v>
      </c>
      <c r="E40" s="6" t="s">
        <v>202</v>
      </c>
      <c r="F40" s="6" t="s">
        <v>51</v>
      </c>
      <c r="G40" s="6" t="s">
        <v>195</v>
      </c>
      <c r="H40" s="6" t="s">
        <v>52</v>
      </c>
      <c r="I40" s="6" t="s">
        <v>202</v>
      </c>
      <c r="J40" s="7" t="s">
        <v>53</v>
      </c>
      <c r="K40" s="8">
        <v>0</v>
      </c>
      <c r="L40" s="8">
        <v>494575</v>
      </c>
      <c r="M40" s="9">
        <f t="shared" si="74"/>
        <v>0</v>
      </c>
      <c r="N40" s="8">
        <v>0</v>
      </c>
      <c r="O40" s="8">
        <v>494575</v>
      </c>
      <c r="P40" s="9">
        <f t="shared" si="75"/>
        <v>0</v>
      </c>
      <c r="Q40" s="8">
        <v>0</v>
      </c>
      <c r="R40" s="8">
        <v>494575</v>
      </c>
      <c r="S40" s="9">
        <f t="shared" si="76"/>
        <v>0</v>
      </c>
      <c r="T40" s="8">
        <v>0</v>
      </c>
      <c r="U40" s="8">
        <v>494575</v>
      </c>
      <c r="V40" s="9">
        <f t="shared" si="77"/>
        <v>0</v>
      </c>
      <c r="W40" s="8">
        <v>0</v>
      </c>
      <c r="X40" s="8">
        <v>494575</v>
      </c>
      <c r="Y40" s="9">
        <f t="shared" si="78"/>
        <v>0</v>
      </c>
      <c r="Z40" s="8">
        <v>0</v>
      </c>
      <c r="AA40" s="8">
        <v>494575</v>
      </c>
      <c r="AB40" s="10">
        <f t="shared" si="79"/>
        <v>0</v>
      </c>
    </row>
    <row r="41" spans="1:28" ht="75" customHeight="1" x14ac:dyDescent="0.25">
      <c r="A41" s="5">
        <v>33</v>
      </c>
      <c r="B41" s="6" t="s">
        <v>96</v>
      </c>
      <c r="C41" s="6" t="s">
        <v>50</v>
      </c>
      <c r="D41" s="6">
        <v>2</v>
      </c>
      <c r="E41" s="6" t="s">
        <v>60</v>
      </c>
      <c r="F41" s="6" t="s">
        <v>51</v>
      </c>
      <c r="G41" s="6" t="s">
        <v>196</v>
      </c>
      <c r="H41" s="6" t="s">
        <v>52</v>
      </c>
      <c r="I41" s="6" t="s">
        <v>60</v>
      </c>
      <c r="J41" s="7" t="s">
        <v>53</v>
      </c>
      <c r="K41" s="8">
        <v>0</v>
      </c>
      <c r="L41" s="8">
        <v>494575</v>
      </c>
      <c r="M41" s="9">
        <f t="shared" si="74"/>
        <v>0</v>
      </c>
      <c r="N41" s="8">
        <v>0</v>
      </c>
      <c r="O41" s="8">
        <v>494575</v>
      </c>
      <c r="P41" s="9">
        <f t="shared" si="75"/>
        <v>0</v>
      </c>
      <c r="Q41" s="8">
        <v>0</v>
      </c>
      <c r="R41" s="8">
        <v>494575</v>
      </c>
      <c r="S41" s="9">
        <f t="shared" si="76"/>
        <v>0</v>
      </c>
      <c r="T41" s="8">
        <v>0</v>
      </c>
      <c r="U41" s="8">
        <v>494575</v>
      </c>
      <c r="V41" s="9">
        <f t="shared" si="77"/>
        <v>0</v>
      </c>
      <c r="W41" s="8">
        <v>0</v>
      </c>
      <c r="X41" s="8">
        <v>494575</v>
      </c>
      <c r="Y41" s="9">
        <f t="shared" si="78"/>
        <v>0</v>
      </c>
      <c r="Z41" s="8">
        <v>0</v>
      </c>
      <c r="AA41" s="8">
        <v>494575</v>
      </c>
      <c r="AB41" s="10">
        <f t="shared" si="79"/>
        <v>0</v>
      </c>
    </row>
    <row r="42" spans="1:28" ht="75" customHeight="1" x14ac:dyDescent="0.25">
      <c r="A42" s="5">
        <v>34</v>
      </c>
      <c r="B42" s="6" t="s">
        <v>97</v>
      </c>
      <c r="C42" s="6" t="s">
        <v>50</v>
      </c>
      <c r="D42" s="6">
        <v>2</v>
      </c>
      <c r="E42" s="6" t="s">
        <v>60</v>
      </c>
      <c r="F42" s="6" t="s">
        <v>51</v>
      </c>
      <c r="G42" s="6" t="s">
        <v>197</v>
      </c>
      <c r="H42" s="6" t="s">
        <v>52</v>
      </c>
      <c r="I42" s="6" t="s">
        <v>60</v>
      </c>
      <c r="J42" s="7" t="s">
        <v>53</v>
      </c>
      <c r="K42" s="8">
        <v>0</v>
      </c>
      <c r="L42" s="8">
        <v>494575</v>
      </c>
      <c r="M42" s="9">
        <f t="shared" si="74"/>
        <v>0</v>
      </c>
      <c r="N42" s="8">
        <v>0</v>
      </c>
      <c r="O42" s="8">
        <v>494575</v>
      </c>
      <c r="P42" s="9">
        <f t="shared" si="75"/>
        <v>0</v>
      </c>
      <c r="Q42" s="8">
        <v>0</v>
      </c>
      <c r="R42" s="8">
        <v>494575</v>
      </c>
      <c r="S42" s="9">
        <f t="shared" si="76"/>
        <v>0</v>
      </c>
      <c r="T42" s="8">
        <v>0</v>
      </c>
      <c r="U42" s="8">
        <v>494575</v>
      </c>
      <c r="V42" s="9">
        <f t="shared" si="77"/>
        <v>0</v>
      </c>
      <c r="W42" s="8">
        <v>0</v>
      </c>
      <c r="X42" s="8">
        <v>494575</v>
      </c>
      <c r="Y42" s="9">
        <f t="shared" si="78"/>
        <v>0</v>
      </c>
      <c r="Z42" s="8">
        <v>0</v>
      </c>
      <c r="AA42" s="8">
        <v>494575</v>
      </c>
      <c r="AB42" s="10">
        <f t="shared" si="79"/>
        <v>0</v>
      </c>
    </row>
    <row r="43" spans="1:28" ht="75" customHeight="1" x14ac:dyDescent="0.25">
      <c r="A43" s="5">
        <v>35</v>
      </c>
      <c r="B43" s="6" t="s">
        <v>157</v>
      </c>
      <c r="C43" s="6" t="s">
        <v>61</v>
      </c>
      <c r="D43" s="6">
        <v>1</v>
      </c>
      <c r="E43" s="6" t="s">
        <v>125</v>
      </c>
      <c r="F43" s="6" t="s">
        <v>51</v>
      </c>
      <c r="G43" s="6" t="s">
        <v>198</v>
      </c>
      <c r="H43" s="6" t="s">
        <v>52</v>
      </c>
      <c r="I43" s="6"/>
      <c r="J43" s="7" t="s">
        <v>53</v>
      </c>
      <c r="K43" s="8">
        <v>0</v>
      </c>
      <c r="L43" s="8">
        <v>494575</v>
      </c>
      <c r="M43" s="9">
        <f t="shared" si="74"/>
        <v>0</v>
      </c>
      <c r="N43" s="8">
        <v>0</v>
      </c>
      <c r="O43" s="8">
        <v>494575</v>
      </c>
      <c r="P43" s="9">
        <f t="shared" si="75"/>
        <v>0</v>
      </c>
      <c r="Q43" s="8">
        <v>0</v>
      </c>
      <c r="R43" s="8">
        <v>494575</v>
      </c>
      <c r="S43" s="9">
        <f t="shared" si="76"/>
        <v>0</v>
      </c>
      <c r="T43" s="8">
        <v>0</v>
      </c>
      <c r="U43" s="8">
        <v>494575</v>
      </c>
      <c r="V43" s="9">
        <f t="shared" si="77"/>
        <v>0</v>
      </c>
      <c r="W43" s="8">
        <v>0</v>
      </c>
      <c r="X43" s="8">
        <v>494575</v>
      </c>
      <c r="Y43" s="9">
        <f t="shared" si="78"/>
        <v>0</v>
      </c>
      <c r="Z43" s="8">
        <v>0</v>
      </c>
      <c r="AA43" s="8">
        <v>494575</v>
      </c>
      <c r="AB43" s="10">
        <f t="shared" si="79"/>
        <v>0</v>
      </c>
    </row>
    <row r="44" spans="1:28" ht="75" customHeight="1" x14ac:dyDescent="0.25">
      <c r="A44" s="5">
        <v>36</v>
      </c>
      <c r="B44" s="6" t="s">
        <v>98</v>
      </c>
      <c r="C44" s="6" t="s">
        <v>61</v>
      </c>
      <c r="D44" s="6">
        <v>15</v>
      </c>
      <c r="E44" s="6" t="s">
        <v>125</v>
      </c>
      <c r="F44" s="6" t="s">
        <v>51</v>
      </c>
      <c r="G44" s="6" t="s">
        <v>199</v>
      </c>
      <c r="H44" s="6" t="s">
        <v>52</v>
      </c>
      <c r="I44" s="6"/>
      <c r="J44" s="7" t="s">
        <v>53</v>
      </c>
      <c r="K44" s="8">
        <v>0</v>
      </c>
      <c r="L44" s="8">
        <v>494575</v>
      </c>
      <c r="M44" s="9">
        <f t="shared" si="74"/>
        <v>0</v>
      </c>
      <c r="N44" s="8">
        <v>0</v>
      </c>
      <c r="O44" s="8">
        <v>494575</v>
      </c>
      <c r="P44" s="9">
        <f t="shared" si="75"/>
        <v>0</v>
      </c>
      <c r="Q44" s="8">
        <v>0</v>
      </c>
      <c r="R44" s="8">
        <v>494575</v>
      </c>
      <c r="S44" s="9">
        <f t="shared" si="76"/>
        <v>0</v>
      </c>
      <c r="T44" s="8">
        <v>0</v>
      </c>
      <c r="U44" s="8">
        <v>494575</v>
      </c>
      <c r="V44" s="9">
        <f t="shared" si="77"/>
        <v>0</v>
      </c>
      <c r="W44" s="8">
        <v>0</v>
      </c>
      <c r="X44" s="8">
        <v>494575</v>
      </c>
      <c r="Y44" s="9">
        <f t="shared" si="78"/>
        <v>0</v>
      </c>
      <c r="Z44" s="8">
        <v>0</v>
      </c>
      <c r="AA44" s="8">
        <v>494575</v>
      </c>
      <c r="AB44" s="10">
        <f t="shared" si="79"/>
        <v>0</v>
      </c>
    </row>
    <row r="45" spans="1:28" ht="75" customHeight="1" x14ac:dyDescent="0.25">
      <c r="A45" s="5">
        <v>37</v>
      </c>
      <c r="B45" s="6" t="s">
        <v>99</v>
      </c>
      <c r="C45" s="6" t="s">
        <v>61</v>
      </c>
      <c r="D45" s="6">
        <v>15</v>
      </c>
      <c r="E45" s="6" t="s">
        <v>125</v>
      </c>
      <c r="F45" s="6" t="s">
        <v>51</v>
      </c>
      <c r="G45" s="6" t="s">
        <v>200</v>
      </c>
      <c r="H45" s="6" t="s">
        <v>52</v>
      </c>
      <c r="I45" s="6"/>
      <c r="J45" s="7" t="s">
        <v>53</v>
      </c>
      <c r="K45" s="8">
        <v>0</v>
      </c>
      <c r="L45" s="8">
        <v>494575</v>
      </c>
      <c r="M45" s="9">
        <f t="shared" si="74"/>
        <v>0</v>
      </c>
      <c r="N45" s="8">
        <v>0</v>
      </c>
      <c r="O45" s="8">
        <v>494575</v>
      </c>
      <c r="P45" s="9">
        <f t="shared" si="75"/>
        <v>0</v>
      </c>
      <c r="Q45" s="8">
        <v>0</v>
      </c>
      <c r="R45" s="8">
        <v>494575</v>
      </c>
      <c r="S45" s="9">
        <f t="shared" si="76"/>
        <v>0</v>
      </c>
      <c r="T45" s="8">
        <v>0</v>
      </c>
      <c r="U45" s="8">
        <v>494575</v>
      </c>
      <c r="V45" s="9">
        <f t="shared" si="77"/>
        <v>0</v>
      </c>
      <c r="W45" s="8">
        <v>0</v>
      </c>
      <c r="X45" s="8">
        <v>494575</v>
      </c>
      <c r="Y45" s="9">
        <f t="shared" si="78"/>
        <v>0</v>
      </c>
      <c r="Z45" s="8">
        <v>0</v>
      </c>
      <c r="AA45" s="8">
        <v>494575</v>
      </c>
      <c r="AB45" s="10">
        <f t="shared" si="79"/>
        <v>0</v>
      </c>
    </row>
    <row r="46" spans="1:28" ht="75" customHeight="1" x14ac:dyDescent="0.25">
      <c r="A46" s="5">
        <v>38</v>
      </c>
      <c r="B46" s="6" t="s">
        <v>100</v>
      </c>
      <c r="C46" s="6" t="s">
        <v>61</v>
      </c>
      <c r="D46" s="6">
        <v>15</v>
      </c>
      <c r="E46" s="6" t="s">
        <v>125</v>
      </c>
      <c r="F46" s="6" t="s">
        <v>51</v>
      </c>
      <c r="G46" s="6" t="s">
        <v>201</v>
      </c>
      <c r="H46" s="6" t="s">
        <v>52</v>
      </c>
      <c r="I46" s="6"/>
      <c r="J46" s="7" t="s">
        <v>53</v>
      </c>
      <c r="K46" s="8">
        <v>0</v>
      </c>
      <c r="L46" s="8">
        <v>494575</v>
      </c>
      <c r="M46" s="9">
        <f t="shared" si="74"/>
        <v>0</v>
      </c>
      <c r="N46" s="8">
        <v>0</v>
      </c>
      <c r="O46" s="8">
        <v>494575</v>
      </c>
      <c r="P46" s="9">
        <f t="shared" si="75"/>
        <v>0</v>
      </c>
      <c r="Q46" s="8">
        <v>0</v>
      </c>
      <c r="R46" s="8">
        <v>494575</v>
      </c>
      <c r="S46" s="9">
        <f t="shared" si="76"/>
        <v>0</v>
      </c>
      <c r="T46" s="8">
        <v>0</v>
      </c>
      <c r="U46" s="8">
        <v>494575</v>
      </c>
      <c r="V46" s="9">
        <f t="shared" si="77"/>
        <v>0</v>
      </c>
      <c r="W46" s="8">
        <v>0</v>
      </c>
      <c r="X46" s="8">
        <v>494575</v>
      </c>
      <c r="Y46" s="9">
        <f t="shared" si="78"/>
        <v>0</v>
      </c>
      <c r="Z46" s="8">
        <v>0</v>
      </c>
      <c r="AA46" s="8">
        <v>494575</v>
      </c>
      <c r="AB46" s="10">
        <f t="shared" si="79"/>
        <v>0</v>
      </c>
    </row>
    <row r="47" spans="1:28" ht="75" customHeight="1" thickBot="1" x14ac:dyDescent="0.3">
      <c r="A47" s="23">
        <v>39</v>
      </c>
      <c r="B47" s="11" t="s">
        <v>14</v>
      </c>
      <c r="C47" s="11" t="s">
        <v>50</v>
      </c>
      <c r="D47" s="11">
        <v>2</v>
      </c>
      <c r="E47" s="11" t="s">
        <v>126</v>
      </c>
      <c r="F47" s="11" t="s">
        <v>51</v>
      </c>
      <c r="G47" s="11" t="s">
        <v>203</v>
      </c>
      <c r="H47" s="11" t="s">
        <v>52</v>
      </c>
      <c r="I47" s="11"/>
      <c r="J47" s="12" t="s">
        <v>53</v>
      </c>
      <c r="K47" s="24">
        <v>0</v>
      </c>
      <c r="L47" s="24">
        <v>494575</v>
      </c>
      <c r="M47" s="13">
        <f t="shared" ref="M47" si="80">K47/L47</f>
        <v>0</v>
      </c>
      <c r="N47" s="24">
        <v>0</v>
      </c>
      <c r="O47" s="24">
        <v>494575</v>
      </c>
      <c r="P47" s="13">
        <f t="shared" ref="P47" si="81">N47/O47</f>
        <v>0</v>
      </c>
      <c r="Q47" s="24">
        <v>0</v>
      </c>
      <c r="R47" s="24">
        <v>494575</v>
      </c>
      <c r="S47" s="13">
        <f t="shared" ref="S47" si="82">Q47/R47</f>
        <v>0</v>
      </c>
      <c r="T47" s="24">
        <v>0</v>
      </c>
      <c r="U47" s="24">
        <v>494575</v>
      </c>
      <c r="V47" s="13">
        <f t="shared" ref="V47" si="83">T47/U47</f>
        <v>0</v>
      </c>
      <c r="W47" s="24">
        <v>0</v>
      </c>
      <c r="X47" s="24">
        <v>494575</v>
      </c>
      <c r="Y47" s="13">
        <f t="shared" ref="Y47" si="84">W47/X47</f>
        <v>0</v>
      </c>
      <c r="Z47" s="24">
        <v>0</v>
      </c>
      <c r="AA47" s="24">
        <v>494575</v>
      </c>
      <c r="AB47" s="14">
        <f t="shared" ref="AB47" si="85">Z47/AA47</f>
        <v>0</v>
      </c>
    </row>
    <row r="48" spans="1:28" ht="15.75" thickBot="1" x14ac:dyDescent="0.3">
      <c r="A48" s="15"/>
      <c r="B48" s="15"/>
      <c r="C48" s="15"/>
      <c r="D48" s="15"/>
      <c r="E48" s="15"/>
      <c r="F48" s="15"/>
      <c r="G48" s="16"/>
      <c r="H48" s="15"/>
      <c r="I48" s="15"/>
      <c r="J48" s="15"/>
      <c r="K48" s="20">
        <f>SUM(K9:K47)</f>
        <v>62</v>
      </c>
      <c r="L48" s="21">
        <f>SUM(L9:L47)</f>
        <v>18429396</v>
      </c>
      <c r="M48" s="22">
        <f t="shared" ref="M48" si="86">K48/L48</f>
        <v>3.3641905573031258E-6</v>
      </c>
      <c r="N48" s="20">
        <f>SUM(N9:N47)</f>
        <v>62</v>
      </c>
      <c r="O48" s="21">
        <f>SUM(O9:O47)</f>
        <v>18429396</v>
      </c>
      <c r="P48" s="22">
        <f t="shared" ref="P48" si="87">N48/O48</f>
        <v>3.3641905573031258E-6</v>
      </c>
      <c r="Q48" s="20">
        <f>SUM(Q9:Q47)</f>
        <v>62</v>
      </c>
      <c r="R48" s="21">
        <f>SUM(R9:R47)</f>
        <v>18429396</v>
      </c>
      <c r="S48" s="22">
        <f t="shared" ref="S48" si="88">Q48/R48</f>
        <v>3.3641905573031258E-6</v>
      </c>
      <c r="T48" s="20">
        <f>SUM(T9:T47)</f>
        <v>0</v>
      </c>
      <c r="U48" s="21">
        <f>SUM(U9:U47)</f>
        <v>18429396</v>
      </c>
      <c r="V48" s="22">
        <f t="shared" ref="V48" si="89">T48/U48</f>
        <v>0</v>
      </c>
      <c r="W48" s="20">
        <f>SUM(W9:W47)</f>
        <v>62</v>
      </c>
      <c r="X48" s="21">
        <f>SUM(X9:X47)</f>
        <v>18429396</v>
      </c>
      <c r="Y48" s="22">
        <f t="shared" ref="Y48" si="90">W48/X48</f>
        <v>3.3641905573031258E-6</v>
      </c>
      <c r="Z48" s="20">
        <f>SUM(Z9:Z47)</f>
        <v>62</v>
      </c>
      <c r="AA48" s="21">
        <f>SUM(AA9:AA47)</f>
        <v>18429396</v>
      </c>
      <c r="AB48" s="22">
        <f t="shared" ref="AB48" si="91">Z48/AA48</f>
        <v>3.3641905573031258E-6</v>
      </c>
    </row>
  </sheetData>
  <sheetProtection algorithmName="SHA-512" hashValue="LO9dAcs8rojxorEGzJ+3cDhFLhjvxQfDPviN3XeqsWUmRyvebcqpe6n/uxy3hXy1SoH2GtxoN7j1okvuxH2WVw==" saltValue="GEH7r1R5KFUV1/tXFqn1ug==" spinCount="100000" sheet="1" objects="1" scenarios="1"/>
  <mergeCells count="14">
    <mergeCell ref="C1:L3"/>
    <mergeCell ref="C4:L4"/>
    <mergeCell ref="A6:I6"/>
    <mergeCell ref="J6:AB6"/>
    <mergeCell ref="A7:A8"/>
    <mergeCell ref="B7:B8"/>
    <mergeCell ref="E7:E8"/>
    <mergeCell ref="G7:G8"/>
    <mergeCell ref="K7:M7"/>
    <mergeCell ref="N7:P7"/>
    <mergeCell ref="Q7:S7"/>
    <mergeCell ref="T7:V7"/>
    <mergeCell ref="W7:Y7"/>
    <mergeCell ref="Z7:AB7"/>
  </mergeCells>
  <conditionalFormatting sqref="K9:K25 K28:K47">
    <cfRule type="dataBar" priority="60">
      <dataBar>
        <cfvo type="min"/>
        <cfvo type="max"/>
        <color rgb="FFFF555A"/>
      </dataBar>
      <extLst>
        <ext xmlns:x14="http://schemas.microsoft.com/office/spreadsheetml/2009/9/main" uri="{B025F937-C7B1-47D3-B67F-A62EFF666E3E}">
          <x14:id>{7E56F292-9075-4FAF-ADDD-461B2C002758}</x14:id>
        </ext>
      </extLst>
    </cfRule>
  </conditionalFormatting>
  <conditionalFormatting sqref="K26:K27">
    <cfRule type="dataBar" priority="6">
      <dataBar>
        <cfvo type="min"/>
        <cfvo type="max"/>
        <color rgb="FFFF555A"/>
      </dataBar>
      <extLst>
        <ext xmlns:x14="http://schemas.microsoft.com/office/spreadsheetml/2009/9/main" uri="{B025F937-C7B1-47D3-B67F-A62EFF666E3E}">
          <x14:id>{BD0594A2-5857-46F2-9A83-8573AAFFF71E}</x14:id>
        </ext>
      </extLst>
    </cfRule>
  </conditionalFormatting>
  <conditionalFormatting sqref="L9:L47">
    <cfRule type="dataBar" priority="53">
      <dataBar>
        <cfvo type="min"/>
        <cfvo type="max"/>
        <color rgb="FF008AEF"/>
      </dataBar>
      <extLst>
        <ext xmlns:x14="http://schemas.microsoft.com/office/spreadsheetml/2009/9/main" uri="{B025F937-C7B1-47D3-B67F-A62EFF666E3E}">
          <x14:id>{088C6589-36F9-4BFF-B345-D28C84E7AF1E}</x14:id>
        </ext>
      </extLst>
    </cfRule>
  </conditionalFormatting>
  <conditionalFormatting sqref="N9:N47">
    <cfRule type="dataBar" priority="11">
      <dataBar>
        <cfvo type="min"/>
        <cfvo type="max"/>
        <color rgb="FFFF555A"/>
      </dataBar>
      <extLst>
        <ext xmlns:x14="http://schemas.microsoft.com/office/spreadsheetml/2009/9/main" uri="{B025F937-C7B1-47D3-B67F-A62EFF666E3E}">
          <x14:id>{BE0195B5-B8A4-4E0C-B56B-C13BC9AE38CB}</x14:id>
        </ext>
      </extLst>
    </cfRule>
  </conditionalFormatting>
  <conditionalFormatting sqref="O9:O47">
    <cfRule type="dataBar" priority="5">
      <dataBar>
        <cfvo type="min"/>
        <cfvo type="max"/>
        <color rgb="FF008AEF"/>
      </dataBar>
      <extLst>
        <ext xmlns:x14="http://schemas.microsoft.com/office/spreadsheetml/2009/9/main" uri="{B025F937-C7B1-47D3-B67F-A62EFF666E3E}">
          <x14:id>{85CA1155-7B16-4E1C-96DF-A54424094B91}</x14:id>
        </ext>
      </extLst>
    </cfRule>
  </conditionalFormatting>
  <conditionalFormatting sqref="Q9:Q47">
    <cfRule type="dataBar" priority="10">
      <dataBar>
        <cfvo type="min"/>
        <cfvo type="max"/>
        <color rgb="FFFF555A"/>
      </dataBar>
      <extLst>
        <ext xmlns:x14="http://schemas.microsoft.com/office/spreadsheetml/2009/9/main" uri="{B025F937-C7B1-47D3-B67F-A62EFF666E3E}">
          <x14:id>{31E0C5D5-C961-47BB-BF44-82AF3B546908}</x14:id>
        </ext>
      </extLst>
    </cfRule>
  </conditionalFormatting>
  <conditionalFormatting sqref="R9:R47">
    <cfRule type="dataBar" priority="4">
      <dataBar>
        <cfvo type="min"/>
        <cfvo type="max"/>
        <color rgb="FF008AEF"/>
      </dataBar>
      <extLst>
        <ext xmlns:x14="http://schemas.microsoft.com/office/spreadsheetml/2009/9/main" uri="{B025F937-C7B1-47D3-B67F-A62EFF666E3E}">
          <x14:id>{B4485185-DF60-45D9-9D52-0528E7405CCB}</x14:id>
        </ext>
      </extLst>
    </cfRule>
  </conditionalFormatting>
  <conditionalFormatting sqref="T9:T47">
    <cfRule type="dataBar" priority="9">
      <dataBar>
        <cfvo type="min"/>
        <cfvo type="max"/>
        <color rgb="FFFF555A"/>
      </dataBar>
      <extLst>
        <ext xmlns:x14="http://schemas.microsoft.com/office/spreadsheetml/2009/9/main" uri="{B025F937-C7B1-47D3-B67F-A62EFF666E3E}">
          <x14:id>{F49A477A-E1B1-4F8A-84FF-F966701B82DB}</x14:id>
        </ext>
      </extLst>
    </cfRule>
  </conditionalFormatting>
  <conditionalFormatting sqref="U9:U47">
    <cfRule type="dataBar" priority="3">
      <dataBar>
        <cfvo type="min"/>
        <cfvo type="max"/>
        <color rgb="FF008AEF"/>
      </dataBar>
      <extLst>
        <ext xmlns:x14="http://schemas.microsoft.com/office/spreadsheetml/2009/9/main" uri="{B025F937-C7B1-47D3-B67F-A62EFF666E3E}">
          <x14:id>{0C96F721-91E0-49F1-AAB1-DB2632A606DF}</x14:id>
        </ext>
      </extLst>
    </cfRule>
  </conditionalFormatting>
  <conditionalFormatting sqref="W9:W47">
    <cfRule type="dataBar" priority="8">
      <dataBar>
        <cfvo type="min"/>
        <cfvo type="max"/>
        <color rgb="FFFF555A"/>
      </dataBar>
      <extLst>
        <ext xmlns:x14="http://schemas.microsoft.com/office/spreadsheetml/2009/9/main" uri="{B025F937-C7B1-47D3-B67F-A62EFF666E3E}">
          <x14:id>{F97C0F7E-29F2-44D8-A6B5-BCB887287B74}</x14:id>
        </ext>
      </extLst>
    </cfRule>
  </conditionalFormatting>
  <conditionalFormatting sqref="X9:X47">
    <cfRule type="dataBar" priority="2">
      <dataBar>
        <cfvo type="min"/>
        <cfvo type="max"/>
        <color rgb="FF008AEF"/>
      </dataBar>
      <extLst>
        <ext xmlns:x14="http://schemas.microsoft.com/office/spreadsheetml/2009/9/main" uri="{B025F937-C7B1-47D3-B67F-A62EFF666E3E}">
          <x14:id>{EFB5B597-6DDC-44A9-A63C-2E998EE45E64}</x14:id>
        </ext>
      </extLst>
    </cfRule>
  </conditionalFormatting>
  <conditionalFormatting sqref="Z9:Z47">
    <cfRule type="dataBar" priority="7">
      <dataBar>
        <cfvo type="min"/>
        <cfvo type="max"/>
        <color rgb="FFFF555A"/>
      </dataBar>
      <extLst>
        <ext xmlns:x14="http://schemas.microsoft.com/office/spreadsheetml/2009/9/main" uri="{B025F937-C7B1-47D3-B67F-A62EFF666E3E}">
          <x14:id>{FC6DF779-F55D-42F9-931C-F0368187E4F3}</x14:id>
        </ext>
      </extLst>
    </cfRule>
  </conditionalFormatting>
  <conditionalFormatting sqref="AA9:AA47">
    <cfRule type="dataBar" priority="1">
      <dataBar>
        <cfvo type="min"/>
        <cfvo type="max"/>
        <color rgb="FF008AEF"/>
      </dataBar>
      <extLst>
        <ext xmlns:x14="http://schemas.microsoft.com/office/spreadsheetml/2009/9/main" uri="{B025F937-C7B1-47D3-B67F-A62EFF666E3E}">
          <x14:id>{0E916B58-3CA3-4F3F-8D11-2C973C68092F}</x14:id>
        </ext>
      </extLst>
    </cfRule>
  </conditionalFormatting>
  <hyperlinks>
    <hyperlink ref="A4" location="ÍNDICE!A1" display="ÍNDICE" xr:uid="{F3B70518-6D96-4E9D-9BDA-9D4492813107}"/>
  </hyperlinks>
  <pageMargins left="0.7" right="0.7" top="0.75" bottom="0.75" header="0.3" footer="0.3"/>
  <pageSetup paperSize="9" scale="2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7E56F292-9075-4FAF-ADDD-461B2C002758}">
            <x14:dataBar minLength="0" maxLength="100" gradient="0">
              <x14:cfvo type="autoMin"/>
              <x14:cfvo type="autoMax"/>
              <x14:negativeFillColor rgb="FFFF0000"/>
              <x14:axisColor rgb="FF000000"/>
            </x14:dataBar>
          </x14:cfRule>
          <xm:sqref>K9:K25 K28:K47</xm:sqref>
        </x14:conditionalFormatting>
        <x14:conditionalFormatting xmlns:xm="http://schemas.microsoft.com/office/excel/2006/main">
          <x14:cfRule type="dataBar" id="{BD0594A2-5857-46F2-9A83-8573AAFFF71E}">
            <x14:dataBar minLength="0" maxLength="100" gradient="0">
              <x14:cfvo type="autoMin"/>
              <x14:cfvo type="autoMax"/>
              <x14:negativeFillColor rgb="FFFF0000"/>
              <x14:axisColor rgb="FF000000"/>
            </x14:dataBar>
          </x14:cfRule>
          <xm:sqref>K26:K27</xm:sqref>
        </x14:conditionalFormatting>
        <x14:conditionalFormatting xmlns:xm="http://schemas.microsoft.com/office/excel/2006/main">
          <x14:cfRule type="dataBar" id="{088C6589-36F9-4BFF-B345-D28C84E7AF1E}">
            <x14:dataBar minLength="0" maxLength="100" gradient="0">
              <x14:cfvo type="autoMin"/>
              <x14:cfvo type="autoMax"/>
              <x14:negativeFillColor rgb="FFFF0000"/>
              <x14:axisColor rgb="FF000000"/>
            </x14:dataBar>
          </x14:cfRule>
          <xm:sqref>L9:L47</xm:sqref>
        </x14:conditionalFormatting>
        <x14:conditionalFormatting xmlns:xm="http://schemas.microsoft.com/office/excel/2006/main">
          <x14:cfRule type="dataBar" id="{BE0195B5-B8A4-4E0C-B56B-C13BC9AE38CB}">
            <x14:dataBar minLength="0" maxLength="100" gradient="0">
              <x14:cfvo type="autoMin"/>
              <x14:cfvo type="autoMax"/>
              <x14:negativeFillColor rgb="FFFF0000"/>
              <x14:axisColor rgb="FF000000"/>
            </x14:dataBar>
          </x14:cfRule>
          <xm:sqref>N9:N47</xm:sqref>
        </x14:conditionalFormatting>
        <x14:conditionalFormatting xmlns:xm="http://schemas.microsoft.com/office/excel/2006/main">
          <x14:cfRule type="dataBar" id="{85CA1155-7B16-4E1C-96DF-A54424094B91}">
            <x14:dataBar minLength="0" maxLength="100" gradient="0">
              <x14:cfvo type="autoMin"/>
              <x14:cfvo type="autoMax"/>
              <x14:negativeFillColor rgb="FFFF0000"/>
              <x14:axisColor rgb="FF000000"/>
            </x14:dataBar>
          </x14:cfRule>
          <xm:sqref>O9:O47</xm:sqref>
        </x14:conditionalFormatting>
        <x14:conditionalFormatting xmlns:xm="http://schemas.microsoft.com/office/excel/2006/main">
          <x14:cfRule type="dataBar" id="{31E0C5D5-C961-47BB-BF44-82AF3B546908}">
            <x14:dataBar minLength="0" maxLength="100" gradient="0">
              <x14:cfvo type="autoMin"/>
              <x14:cfvo type="autoMax"/>
              <x14:negativeFillColor rgb="FFFF0000"/>
              <x14:axisColor rgb="FF000000"/>
            </x14:dataBar>
          </x14:cfRule>
          <xm:sqref>Q9:Q47</xm:sqref>
        </x14:conditionalFormatting>
        <x14:conditionalFormatting xmlns:xm="http://schemas.microsoft.com/office/excel/2006/main">
          <x14:cfRule type="dataBar" id="{B4485185-DF60-45D9-9D52-0528E7405CCB}">
            <x14:dataBar minLength="0" maxLength="100" gradient="0">
              <x14:cfvo type="autoMin"/>
              <x14:cfvo type="autoMax"/>
              <x14:negativeFillColor rgb="FFFF0000"/>
              <x14:axisColor rgb="FF000000"/>
            </x14:dataBar>
          </x14:cfRule>
          <xm:sqref>R9:R47</xm:sqref>
        </x14:conditionalFormatting>
        <x14:conditionalFormatting xmlns:xm="http://schemas.microsoft.com/office/excel/2006/main">
          <x14:cfRule type="dataBar" id="{F49A477A-E1B1-4F8A-84FF-F966701B82DB}">
            <x14:dataBar minLength="0" maxLength="100" gradient="0">
              <x14:cfvo type="autoMin"/>
              <x14:cfvo type="autoMax"/>
              <x14:negativeFillColor rgb="FFFF0000"/>
              <x14:axisColor rgb="FF000000"/>
            </x14:dataBar>
          </x14:cfRule>
          <xm:sqref>T9:T47</xm:sqref>
        </x14:conditionalFormatting>
        <x14:conditionalFormatting xmlns:xm="http://schemas.microsoft.com/office/excel/2006/main">
          <x14:cfRule type="dataBar" id="{0C96F721-91E0-49F1-AAB1-DB2632A606DF}">
            <x14:dataBar minLength="0" maxLength="100" gradient="0">
              <x14:cfvo type="autoMin"/>
              <x14:cfvo type="autoMax"/>
              <x14:negativeFillColor rgb="FFFF0000"/>
              <x14:axisColor rgb="FF000000"/>
            </x14:dataBar>
          </x14:cfRule>
          <xm:sqref>U9:U47</xm:sqref>
        </x14:conditionalFormatting>
        <x14:conditionalFormatting xmlns:xm="http://schemas.microsoft.com/office/excel/2006/main">
          <x14:cfRule type="dataBar" id="{F97C0F7E-29F2-44D8-A6B5-BCB887287B74}">
            <x14:dataBar minLength="0" maxLength="100" gradient="0">
              <x14:cfvo type="autoMin"/>
              <x14:cfvo type="autoMax"/>
              <x14:negativeFillColor rgb="FFFF0000"/>
              <x14:axisColor rgb="FF000000"/>
            </x14:dataBar>
          </x14:cfRule>
          <xm:sqref>W9:W47</xm:sqref>
        </x14:conditionalFormatting>
        <x14:conditionalFormatting xmlns:xm="http://schemas.microsoft.com/office/excel/2006/main">
          <x14:cfRule type="dataBar" id="{EFB5B597-6DDC-44A9-A63C-2E998EE45E64}">
            <x14:dataBar minLength="0" maxLength="100" gradient="0">
              <x14:cfvo type="autoMin"/>
              <x14:cfvo type="autoMax"/>
              <x14:negativeFillColor rgb="FFFF0000"/>
              <x14:axisColor rgb="FF000000"/>
            </x14:dataBar>
          </x14:cfRule>
          <xm:sqref>X9:X47</xm:sqref>
        </x14:conditionalFormatting>
        <x14:conditionalFormatting xmlns:xm="http://schemas.microsoft.com/office/excel/2006/main">
          <x14:cfRule type="dataBar" id="{FC6DF779-F55D-42F9-931C-F0368187E4F3}">
            <x14:dataBar minLength="0" maxLength="100" gradient="0">
              <x14:cfvo type="autoMin"/>
              <x14:cfvo type="autoMax"/>
              <x14:negativeFillColor rgb="FFFF0000"/>
              <x14:axisColor rgb="FF000000"/>
            </x14:dataBar>
          </x14:cfRule>
          <xm:sqref>Z9:Z47</xm:sqref>
        </x14:conditionalFormatting>
        <x14:conditionalFormatting xmlns:xm="http://schemas.microsoft.com/office/excel/2006/main">
          <x14:cfRule type="dataBar" id="{0E916B58-3CA3-4F3F-8D11-2C973C68092F}">
            <x14:dataBar minLength="0" maxLength="100" gradient="0">
              <x14:cfvo type="autoMin"/>
              <x14:cfvo type="autoMax"/>
              <x14:negativeFillColor rgb="FFFF0000"/>
              <x14:axisColor rgb="FF000000"/>
            </x14:dataBar>
          </x14:cfRule>
          <xm:sqref>AA9:AA47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AA046-15A8-48AC-9C07-A9D378418658}">
  <sheetPr>
    <pageSetUpPr fitToPage="1"/>
  </sheetPr>
  <dimension ref="A1:O28"/>
  <sheetViews>
    <sheetView zoomScale="70" zoomScaleNormal="70" workbookViewId="0"/>
  </sheetViews>
  <sheetFormatPr baseColWidth="10" defaultColWidth="0" defaultRowHeight="15" x14ac:dyDescent="0.25"/>
  <cols>
    <col min="1" max="1" width="22.7109375" customWidth="1"/>
    <col min="2" max="2" width="22.7109375" style="1" customWidth="1"/>
    <col min="3" max="5" width="22.7109375" customWidth="1"/>
    <col min="6" max="6" width="32.7109375" customWidth="1"/>
    <col min="7" max="7" width="22.7109375" customWidth="1"/>
    <col min="8" max="8" width="32.7109375" customWidth="1"/>
    <col min="9" max="9" width="22.7109375" customWidth="1"/>
    <col min="10" max="10" width="32.7109375" customWidth="1"/>
    <col min="11" max="15" width="22.7109375" customWidth="1"/>
    <col min="16" max="16384" width="22.7109375" hidden="1"/>
  </cols>
  <sheetData>
    <row r="1" spans="1:12" ht="24.95" customHeight="1" x14ac:dyDescent="0.25">
      <c r="A1" s="1"/>
      <c r="B1"/>
      <c r="C1" s="55" t="s">
        <v>0</v>
      </c>
      <c r="D1" s="55"/>
      <c r="E1" s="55"/>
      <c r="F1" s="55"/>
      <c r="G1" s="55"/>
      <c r="H1" s="55"/>
      <c r="I1" s="55"/>
      <c r="J1" s="55"/>
      <c r="K1" s="55"/>
      <c r="L1" s="55"/>
    </row>
    <row r="2" spans="1:12" ht="24.95" customHeight="1" x14ac:dyDescent="0.25">
      <c r="A2" s="1"/>
      <c r="B2"/>
      <c r="C2" s="55"/>
      <c r="D2" s="55"/>
      <c r="E2" s="55"/>
      <c r="F2" s="55"/>
      <c r="G2" s="55"/>
      <c r="H2" s="55"/>
      <c r="I2" s="55"/>
      <c r="J2" s="55"/>
      <c r="K2" s="55"/>
      <c r="L2" s="55"/>
    </row>
    <row r="3" spans="1:12" ht="24.95" customHeight="1" x14ac:dyDescent="0.25">
      <c r="A3" s="1"/>
      <c r="B3"/>
      <c r="C3" s="55"/>
      <c r="D3" s="55"/>
      <c r="E3" s="55"/>
      <c r="F3" s="55"/>
      <c r="G3" s="55"/>
      <c r="H3" s="55"/>
      <c r="I3" s="55"/>
      <c r="J3" s="55"/>
      <c r="K3" s="55"/>
      <c r="L3" s="55"/>
    </row>
    <row r="4" spans="1:12" ht="20.100000000000001" customHeight="1" thickBot="1" x14ac:dyDescent="0.3">
      <c r="A4" s="2" t="s">
        <v>1</v>
      </c>
      <c r="B4"/>
      <c r="C4" s="56" t="s">
        <v>16</v>
      </c>
      <c r="D4" s="56"/>
      <c r="E4" s="56"/>
      <c r="F4" s="56"/>
      <c r="G4" s="56"/>
      <c r="H4" s="56"/>
      <c r="I4" s="56"/>
      <c r="J4" s="56"/>
      <c r="K4" s="56"/>
      <c r="L4" s="56"/>
    </row>
    <row r="5" spans="1:12" ht="20.100000000000001" customHeight="1" thickTop="1" thickBot="1" x14ac:dyDescent="0.3"/>
    <row r="6" spans="1:12" ht="21.95" customHeight="1" x14ac:dyDescent="0.25">
      <c r="B6" s="77" t="s">
        <v>130</v>
      </c>
      <c r="C6" s="78"/>
      <c r="D6" s="78"/>
      <c r="E6" s="79"/>
    </row>
    <row r="7" spans="1:12" ht="44.1" customHeight="1" x14ac:dyDescent="0.25">
      <c r="B7" s="29" t="s">
        <v>131</v>
      </c>
      <c r="C7" s="30" t="s">
        <v>132</v>
      </c>
      <c r="D7" s="30" t="s">
        <v>133</v>
      </c>
      <c r="E7" s="31" t="s">
        <v>134</v>
      </c>
    </row>
    <row r="8" spans="1:12" ht="21.95" customHeight="1" x14ac:dyDescent="0.25">
      <c r="B8" s="25">
        <v>2</v>
      </c>
      <c r="C8" s="26">
        <v>39</v>
      </c>
      <c r="D8" s="33">
        <f>(C8-B8)/C8</f>
        <v>0.94871794871794868</v>
      </c>
      <c r="E8" s="32" t="str">
        <f>VLOOKUP(D8,$B$25:$D$28,3,TRUE)</f>
        <v>BUENA</v>
      </c>
    </row>
    <row r="9" spans="1:12" ht="21.95" customHeight="1" x14ac:dyDescent="0.25">
      <c r="B9" s="68" t="s">
        <v>135</v>
      </c>
      <c r="C9" s="69"/>
      <c r="D9" s="69"/>
      <c r="E9" s="70"/>
    </row>
    <row r="10" spans="1:12" ht="44.1" customHeight="1" x14ac:dyDescent="0.25">
      <c r="B10" s="29" t="s">
        <v>136</v>
      </c>
      <c r="C10" s="30" t="s">
        <v>137</v>
      </c>
      <c r="D10" s="30" t="s">
        <v>133</v>
      </c>
      <c r="E10" s="31" t="s">
        <v>134</v>
      </c>
    </row>
    <row r="11" spans="1:12" ht="21.95" customHeight="1" x14ac:dyDescent="0.25">
      <c r="B11" s="25">
        <v>62</v>
      </c>
      <c r="C11" s="26">
        <v>494575</v>
      </c>
      <c r="D11" s="33">
        <f>(C11-B11)/C11</f>
        <v>0.99987463984228886</v>
      </c>
      <c r="E11" s="32" t="str">
        <f>VLOOKUP(D11,$B$25:$D$28,3,TRUE)</f>
        <v>EXCELENTE</v>
      </c>
    </row>
    <row r="12" spans="1:12" ht="21.95" customHeight="1" x14ac:dyDescent="0.25">
      <c r="B12" s="68" t="s">
        <v>138</v>
      </c>
      <c r="C12" s="69"/>
      <c r="D12" s="69"/>
      <c r="E12" s="70"/>
    </row>
    <row r="13" spans="1:12" ht="44.1" customHeight="1" x14ac:dyDescent="0.25">
      <c r="B13" s="29" t="s">
        <v>139</v>
      </c>
      <c r="C13" s="30" t="s">
        <v>140</v>
      </c>
      <c r="D13" s="30" t="s">
        <v>141</v>
      </c>
      <c r="E13" s="31" t="s">
        <v>134</v>
      </c>
    </row>
    <row r="14" spans="1:12" ht="21.95" customHeight="1" thickBot="1" x14ac:dyDescent="0.3">
      <c r="B14" s="27">
        <v>62</v>
      </c>
      <c r="C14" s="28">
        <v>18429396</v>
      </c>
      <c r="D14" s="38">
        <f>(C14-B14)/C14</f>
        <v>0.99999663580944265</v>
      </c>
      <c r="E14" s="37" t="str">
        <f>VLOOKUP(D14,$B$25:$D$28,3,TRUE)</f>
        <v>EXCELENTE</v>
      </c>
    </row>
    <row r="15" spans="1:12" ht="21.95" customHeight="1" x14ac:dyDescent="0.25">
      <c r="B15" s="71" t="s">
        <v>142</v>
      </c>
      <c r="C15" s="72"/>
      <c r="D15" s="72"/>
      <c r="E15" s="73"/>
    </row>
    <row r="16" spans="1:12" ht="44.1" customHeight="1" x14ac:dyDescent="0.25">
      <c r="B16" s="29" t="s">
        <v>133</v>
      </c>
      <c r="C16" s="30" t="s">
        <v>143</v>
      </c>
      <c r="D16" s="30" t="s">
        <v>144</v>
      </c>
      <c r="E16" s="34" t="s">
        <v>42</v>
      </c>
    </row>
    <row r="17" spans="2:5" ht="44.1" customHeight="1" x14ac:dyDescent="0.25">
      <c r="B17" s="29" t="s">
        <v>145</v>
      </c>
      <c r="C17" s="50">
        <f>D8</f>
        <v>0.94871794871794868</v>
      </c>
      <c r="D17" s="33">
        <v>0.3</v>
      </c>
      <c r="E17" s="35">
        <f>C17*D17</f>
        <v>0.2846153846153846</v>
      </c>
    </row>
    <row r="18" spans="2:5" ht="44.1" customHeight="1" x14ac:dyDescent="0.25">
      <c r="B18" s="29" t="s">
        <v>146</v>
      </c>
      <c r="C18" s="50">
        <f>D11</f>
        <v>0.99987463984228886</v>
      </c>
      <c r="D18" s="33">
        <v>0.3</v>
      </c>
      <c r="E18" s="35">
        <f t="shared" ref="E18:E19" si="0">C18*D18</f>
        <v>0.29996239195268665</v>
      </c>
    </row>
    <row r="19" spans="2:5" ht="44.1" customHeight="1" x14ac:dyDescent="0.25">
      <c r="B19" s="29" t="s">
        <v>147</v>
      </c>
      <c r="C19" s="50">
        <f>D14</f>
        <v>0.99999663580944265</v>
      </c>
      <c r="D19" s="33">
        <v>0.4</v>
      </c>
      <c r="E19" s="35">
        <f t="shared" si="0"/>
        <v>0.39999865432377707</v>
      </c>
    </row>
    <row r="20" spans="2:5" ht="44.1" customHeight="1" x14ac:dyDescent="0.25">
      <c r="B20" s="68" t="s">
        <v>133</v>
      </c>
      <c r="C20" s="69"/>
      <c r="D20" s="80"/>
      <c r="E20" s="36">
        <f>SUM(E17:E19)</f>
        <v>0.98457643089184832</v>
      </c>
    </row>
    <row r="21" spans="2:5" ht="21.95" customHeight="1" thickBot="1" x14ac:dyDescent="0.3">
      <c r="B21" s="74" t="s">
        <v>134</v>
      </c>
      <c r="C21" s="75"/>
      <c r="D21" s="76"/>
      <c r="E21" s="37" t="str">
        <f>VLOOKUP(E20,$B$25:$D$28,3,TRUE)</f>
        <v>EXCELENTE</v>
      </c>
    </row>
    <row r="22" spans="2:5" ht="15.75" thickBot="1" x14ac:dyDescent="0.3">
      <c r="B22"/>
    </row>
    <row r="23" spans="2:5" x14ac:dyDescent="0.25">
      <c r="B23" s="65" t="s">
        <v>155</v>
      </c>
      <c r="C23" s="66"/>
      <c r="D23" s="67"/>
    </row>
    <row r="24" spans="2:5" x14ac:dyDescent="0.25">
      <c r="B24" s="48" t="s">
        <v>149</v>
      </c>
      <c r="C24" s="47" t="s">
        <v>150</v>
      </c>
      <c r="D24" s="49" t="s">
        <v>134</v>
      </c>
    </row>
    <row r="25" spans="2:5" x14ac:dyDescent="0.25">
      <c r="B25" s="43">
        <v>0</v>
      </c>
      <c r="C25" s="44">
        <v>0.75</v>
      </c>
      <c r="D25" s="39" t="s">
        <v>152</v>
      </c>
    </row>
    <row r="26" spans="2:5" x14ac:dyDescent="0.25">
      <c r="B26" s="43">
        <v>0.75</v>
      </c>
      <c r="C26" s="44">
        <v>0.85</v>
      </c>
      <c r="D26" s="40" t="s">
        <v>154</v>
      </c>
    </row>
    <row r="27" spans="2:5" x14ac:dyDescent="0.25">
      <c r="B27" s="43">
        <v>0.85</v>
      </c>
      <c r="C27" s="44">
        <v>0.95</v>
      </c>
      <c r="D27" s="41" t="s">
        <v>153</v>
      </c>
    </row>
    <row r="28" spans="2:5" ht="15.75" thickBot="1" x14ac:dyDescent="0.3">
      <c r="B28" s="45">
        <v>0.95</v>
      </c>
      <c r="C28" s="46">
        <v>1</v>
      </c>
      <c r="D28" s="42" t="s">
        <v>151</v>
      </c>
    </row>
  </sheetData>
  <sheetProtection algorithmName="SHA-512" hashValue="4nO+9GN9E1xiJnrr7+g2NZaNaI7xc7wG5vaXArVuOisCvaXmgdv97FIU4YRD8aueLslFpS0y7DRR1rke26cryQ==" saltValue="UiFL/CJP3XY6FznrX52MQA==" spinCount="100000" sheet="1" objects="1" scenarios="1"/>
  <mergeCells count="9">
    <mergeCell ref="C1:L3"/>
    <mergeCell ref="C4:L4"/>
    <mergeCell ref="B23:D23"/>
    <mergeCell ref="B12:E12"/>
    <mergeCell ref="B15:E15"/>
    <mergeCell ref="B21:D21"/>
    <mergeCell ref="B6:E6"/>
    <mergeCell ref="B9:E9"/>
    <mergeCell ref="B20:D20"/>
  </mergeCells>
  <hyperlinks>
    <hyperlink ref="A4" location="ÍNDICE!A1" display="ÍNDICE" xr:uid="{43633284-9261-46D4-8C44-6CDAD2CD8E44}"/>
  </hyperlinks>
  <pageMargins left="0.7" right="0.7" top="0.75" bottom="0.75" header="0.3" footer="0.3"/>
  <pageSetup paperSize="9" scale="2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9113-7D3A-4B24-845D-C70CFC7A93D8}">
  <sheetPr>
    <pageSetUpPr fitToPage="1"/>
  </sheetPr>
  <dimension ref="A1:AB41"/>
  <sheetViews>
    <sheetView zoomScale="70" zoomScaleNormal="70" workbookViewId="0"/>
  </sheetViews>
  <sheetFormatPr baseColWidth="10" defaultColWidth="0" defaultRowHeight="15" x14ac:dyDescent="0.25"/>
  <cols>
    <col min="1" max="1" width="22.7109375" style="1" customWidth="1"/>
    <col min="2" max="4" width="22.7109375" customWidth="1"/>
    <col min="5" max="5" width="32.7109375" customWidth="1"/>
    <col min="6" max="6" width="22.7109375" customWidth="1"/>
    <col min="7" max="7" width="32.7109375" customWidth="1"/>
    <col min="8" max="8" width="22.7109375" customWidth="1"/>
    <col min="9" max="9" width="32.7109375" customWidth="1"/>
    <col min="10" max="28" width="22.7109375" customWidth="1"/>
    <col min="29" max="16384" width="22.7109375" hidden="1"/>
  </cols>
  <sheetData>
    <row r="1" spans="1:28" ht="24.95" customHeight="1" x14ac:dyDescent="0.25">
      <c r="C1" s="55" t="s">
        <v>0</v>
      </c>
      <c r="D1" s="55"/>
      <c r="E1" s="55"/>
      <c r="F1" s="55"/>
      <c r="G1" s="55"/>
      <c r="H1" s="55"/>
      <c r="I1" s="55"/>
      <c r="J1" s="55"/>
      <c r="K1" s="55"/>
      <c r="L1" s="55"/>
    </row>
    <row r="2" spans="1:28" ht="24.95" customHeight="1" x14ac:dyDescent="0.25">
      <c r="C2" s="55"/>
      <c r="D2" s="55"/>
      <c r="E2" s="55"/>
      <c r="F2" s="55"/>
      <c r="G2" s="55"/>
      <c r="H2" s="55"/>
      <c r="I2" s="55"/>
      <c r="J2" s="55"/>
      <c r="K2" s="55"/>
      <c r="L2" s="55"/>
    </row>
    <row r="3" spans="1:28" ht="24.95" customHeight="1" x14ac:dyDescent="0.25">
      <c r="C3" s="55"/>
      <c r="D3" s="55"/>
      <c r="E3" s="55"/>
      <c r="F3" s="55"/>
      <c r="G3" s="55"/>
      <c r="H3" s="55"/>
      <c r="I3" s="55"/>
      <c r="J3" s="55"/>
      <c r="K3" s="55"/>
      <c r="L3" s="55"/>
    </row>
    <row r="4" spans="1:28" ht="20.100000000000001" customHeight="1" thickBot="1" x14ac:dyDescent="0.3">
      <c r="A4" s="2" t="s">
        <v>1</v>
      </c>
      <c r="C4" s="56" t="s">
        <v>156</v>
      </c>
      <c r="D4" s="56"/>
      <c r="E4" s="56"/>
      <c r="F4" s="56"/>
      <c r="G4" s="56"/>
      <c r="H4" s="56"/>
      <c r="I4" s="56"/>
      <c r="J4" s="56"/>
      <c r="K4" s="56"/>
      <c r="L4" s="56"/>
    </row>
    <row r="5" spans="1:28" ht="20.100000000000001" customHeight="1" thickTop="1" thickBot="1" x14ac:dyDescent="0.3"/>
    <row r="6" spans="1:28" x14ac:dyDescent="0.25">
      <c r="A6" s="57" t="s">
        <v>17</v>
      </c>
      <c r="B6" s="58"/>
      <c r="C6" s="58"/>
      <c r="D6" s="58"/>
      <c r="E6" s="58"/>
      <c r="F6" s="58"/>
      <c r="G6" s="58"/>
      <c r="H6" s="58"/>
      <c r="I6" s="58"/>
      <c r="J6" s="59" t="s">
        <v>18</v>
      </c>
      <c r="K6" s="59"/>
      <c r="L6" s="59"/>
      <c r="M6" s="59"/>
      <c r="N6" s="59"/>
      <c r="O6" s="59"/>
      <c r="P6" s="59"/>
      <c r="Q6" s="59"/>
      <c r="R6" s="59"/>
      <c r="S6" s="59"/>
      <c r="T6" s="59"/>
      <c r="U6" s="59"/>
      <c r="V6" s="59"/>
      <c r="W6" s="59"/>
      <c r="X6" s="59"/>
      <c r="Y6" s="59"/>
      <c r="Z6" s="59"/>
      <c r="AA6" s="59"/>
      <c r="AB6" s="60"/>
    </row>
    <row r="7" spans="1:28" s="1" customFormat="1" ht="75" customHeight="1" x14ac:dyDescent="0.25">
      <c r="A7" s="61" t="s">
        <v>19</v>
      </c>
      <c r="B7" s="62" t="s">
        <v>20</v>
      </c>
      <c r="C7" s="17" t="s">
        <v>21</v>
      </c>
      <c r="D7" s="17" t="s">
        <v>22</v>
      </c>
      <c r="E7" s="62" t="s">
        <v>23</v>
      </c>
      <c r="F7" s="17" t="s">
        <v>24</v>
      </c>
      <c r="G7" s="62" t="s">
        <v>25</v>
      </c>
      <c r="H7" s="17" t="s">
        <v>62</v>
      </c>
      <c r="I7" s="17" t="s">
        <v>26</v>
      </c>
      <c r="J7" s="18" t="s">
        <v>27</v>
      </c>
      <c r="K7" s="63" t="s">
        <v>28</v>
      </c>
      <c r="L7" s="63"/>
      <c r="M7" s="63"/>
      <c r="N7" s="63" t="s">
        <v>29</v>
      </c>
      <c r="O7" s="63"/>
      <c r="P7" s="63"/>
      <c r="Q7" s="63" t="s">
        <v>30</v>
      </c>
      <c r="R7" s="63"/>
      <c r="S7" s="63"/>
      <c r="T7" s="63" t="s">
        <v>31</v>
      </c>
      <c r="U7" s="63"/>
      <c r="V7" s="63"/>
      <c r="W7" s="63" t="s">
        <v>32</v>
      </c>
      <c r="X7" s="63"/>
      <c r="Y7" s="63"/>
      <c r="Z7" s="63" t="s">
        <v>33</v>
      </c>
      <c r="AA7" s="63"/>
      <c r="AB7" s="64"/>
    </row>
    <row r="8" spans="1:28" ht="75" customHeight="1" x14ac:dyDescent="0.25">
      <c r="A8" s="61"/>
      <c r="B8" s="62"/>
      <c r="C8" s="17" t="s">
        <v>34</v>
      </c>
      <c r="D8" s="17" t="s">
        <v>35</v>
      </c>
      <c r="E8" s="62"/>
      <c r="F8" s="17" t="s">
        <v>36</v>
      </c>
      <c r="G8" s="62"/>
      <c r="H8" s="17" t="s">
        <v>37</v>
      </c>
      <c r="I8" s="17" t="s">
        <v>38</v>
      </c>
      <c r="J8" s="18" t="s">
        <v>39</v>
      </c>
      <c r="K8" s="18" t="s">
        <v>40</v>
      </c>
      <c r="L8" s="18" t="s">
        <v>41</v>
      </c>
      <c r="M8" s="18" t="s">
        <v>42</v>
      </c>
      <c r="N8" s="18" t="s">
        <v>40</v>
      </c>
      <c r="O8" s="18" t="s">
        <v>41</v>
      </c>
      <c r="P8" s="18" t="s">
        <v>42</v>
      </c>
      <c r="Q8" s="18" t="s">
        <v>40</v>
      </c>
      <c r="R8" s="18" t="s">
        <v>41</v>
      </c>
      <c r="S8" s="18" t="s">
        <v>42</v>
      </c>
      <c r="T8" s="18" t="s">
        <v>43</v>
      </c>
      <c r="U8" s="18" t="s">
        <v>41</v>
      </c>
      <c r="V8" s="18" t="s">
        <v>44</v>
      </c>
      <c r="W8" s="18" t="s">
        <v>45</v>
      </c>
      <c r="X8" s="18" t="s">
        <v>46</v>
      </c>
      <c r="Y8" s="18" t="s">
        <v>47</v>
      </c>
      <c r="Z8" s="18" t="s">
        <v>48</v>
      </c>
      <c r="AA8" s="18" t="s">
        <v>49</v>
      </c>
      <c r="AB8" s="19" t="s">
        <v>42</v>
      </c>
    </row>
    <row r="9" spans="1:28" ht="75" customHeight="1" x14ac:dyDescent="0.25">
      <c r="A9" s="5">
        <v>1</v>
      </c>
      <c r="B9" s="6" t="s">
        <v>148</v>
      </c>
      <c r="C9" s="6" t="s">
        <v>61</v>
      </c>
      <c r="D9" s="6">
        <v>12</v>
      </c>
      <c r="E9" s="6" t="s">
        <v>124</v>
      </c>
      <c r="F9" s="6" t="s">
        <v>51</v>
      </c>
      <c r="G9" s="6" t="s">
        <v>164</v>
      </c>
      <c r="H9" s="7" t="s">
        <v>64</v>
      </c>
      <c r="I9" s="6"/>
      <c r="J9" s="7" t="s">
        <v>53</v>
      </c>
      <c r="K9" s="8">
        <v>0</v>
      </c>
      <c r="L9" s="8">
        <v>2511527</v>
      </c>
      <c r="M9" s="9">
        <f>K9/L9</f>
        <v>0</v>
      </c>
      <c r="N9" s="8">
        <v>0</v>
      </c>
      <c r="O9" s="8">
        <v>2511527</v>
      </c>
      <c r="P9" s="9">
        <f>N9/O9</f>
        <v>0</v>
      </c>
      <c r="Q9" s="8">
        <v>0</v>
      </c>
      <c r="R9" s="8">
        <v>2511527</v>
      </c>
      <c r="S9" s="9">
        <f>Q9/R9</f>
        <v>0</v>
      </c>
      <c r="T9" s="8">
        <v>0</v>
      </c>
      <c r="U9" s="8">
        <v>2511527</v>
      </c>
      <c r="V9" s="9">
        <f>T9/U9</f>
        <v>0</v>
      </c>
      <c r="W9" s="8">
        <v>0</v>
      </c>
      <c r="X9" s="8">
        <v>2511527</v>
      </c>
      <c r="Y9" s="9">
        <f>W9/X9</f>
        <v>0</v>
      </c>
      <c r="Z9" s="8">
        <v>0</v>
      </c>
      <c r="AA9" s="8">
        <v>2511527</v>
      </c>
      <c r="AB9" s="10">
        <f>Z9/AA9</f>
        <v>0</v>
      </c>
    </row>
    <row r="10" spans="1:28" ht="75" customHeight="1" x14ac:dyDescent="0.25">
      <c r="A10" s="5">
        <v>2</v>
      </c>
      <c r="B10" s="6" t="s">
        <v>158</v>
      </c>
      <c r="C10" s="6" t="s">
        <v>50</v>
      </c>
      <c r="D10" s="6">
        <v>12</v>
      </c>
      <c r="E10" s="6" t="s">
        <v>159</v>
      </c>
      <c r="F10" s="6" t="s">
        <v>51</v>
      </c>
      <c r="G10" s="6" t="s">
        <v>165</v>
      </c>
      <c r="H10" s="7" t="s">
        <v>53</v>
      </c>
      <c r="I10" s="6" t="s">
        <v>159</v>
      </c>
      <c r="J10" s="7" t="s">
        <v>53</v>
      </c>
      <c r="K10" s="8">
        <v>0</v>
      </c>
      <c r="L10" s="8">
        <v>2511527</v>
      </c>
      <c r="M10" s="9">
        <f t="shared" ref="M10:M20" si="0">K10/L10</f>
        <v>0</v>
      </c>
      <c r="N10" s="8">
        <v>0</v>
      </c>
      <c r="O10" s="8">
        <v>2511527</v>
      </c>
      <c r="P10" s="9">
        <f t="shared" ref="P10:P20" si="1">N10/O10</f>
        <v>0</v>
      </c>
      <c r="Q10" s="8">
        <v>0</v>
      </c>
      <c r="R10" s="8">
        <v>2511527</v>
      </c>
      <c r="S10" s="9">
        <f t="shared" ref="S10:S20" si="2">Q10/R10</f>
        <v>0</v>
      </c>
      <c r="T10" s="8">
        <v>0</v>
      </c>
      <c r="U10" s="8">
        <v>2511527</v>
      </c>
      <c r="V10" s="9">
        <f t="shared" ref="V10:V20" si="3">T10/U10</f>
        <v>0</v>
      </c>
      <c r="W10" s="8">
        <v>0</v>
      </c>
      <c r="X10" s="8">
        <v>2511527</v>
      </c>
      <c r="Y10" s="9">
        <f t="shared" ref="Y10:Y20" si="4">W10/X10</f>
        <v>0</v>
      </c>
      <c r="Z10" s="8">
        <v>0</v>
      </c>
      <c r="AA10" s="8">
        <v>2511527</v>
      </c>
      <c r="AB10" s="10">
        <f t="shared" ref="AB10:AB20" si="5">Z10/AA10</f>
        <v>0</v>
      </c>
    </row>
    <row r="11" spans="1:28" ht="75" customHeight="1" x14ac:dyDescent="0.25">
      <c r="A11" s="5">
        <v>3</v>
      </c>
      <c r="B11" s="6" t="s">
        <v>4</v>
      </c>
      <c r="C11" s="6" t="s">
        <v>61</v>
      </c>
      <c r="D11" s="6">
        <v>1</v>
      </c>
      <c r="E11" s="6" t="s">
        <v>57</v>
      </c>
      <c r="F11" s="6" t="s">
        <v>51</v>
      </c>
      <c r="G11" s="6" t="s">
        <v>166</v>
      </c>
      <c r="H11" s="7" t="s">
        <v>53</v>
      </c>
      <c r="I11" s="6" t="s">
        <v>57</v>
      </c>
      <c r="J11" s="7" t="s">
        <v>53</v>
      </c>
      <c r="K11" s="8">
        <v>0</v>
      </c>
      <c r="L11" s="8">
        <v>2511527</v>
      </c>
      <c r="M11" s="9">
        <f t="shared" si="0"/>
        <v>0</v>
      </c>
      <c r="N11" s="8">
        <v>0</v>
      </c>
      <c r="O11" s="8">
        <v>2511527</v>
      </c>
      <c r="P11" s="9">
        <f t="shared" si="1"/>
        <v>0</v>
      </c>
      <c r="Q11" s="8">
        <v>0</v>
      </c>
      <c r="R11" s="8">
        <v>2511527</v>
      </c>
      <c r="S11" s="9">
        <f t="shared" si="2"/>
        <v>0</v>
      </c>
      <c r="T11" s="8">
        <v>0</v>
      </c>
      <c r="U11" s="8">
        <v>2511527</v>
      </c>
      <c r="V11" s="9">
        <f t="shared" si="3"/>
        <v>0</v>
      </c>
      <c r="W11" s="8">
        <v>0</v>
      </c>
      <c r="X11" s="8">
        <v>2511527</v>
      </c>
      <c r="Y11" s="9">
        <f t="shared" si="4"/>
        <v>0</v>
      </c>
      <c r="Z11" s="8">
        <v>0</v>
      </c>
      <c r="AA11" s="8">
        <v>2511527</v>
      </c>
      <c r="AB11" s="10">
        <f t="shared" si="5"/>
        <v>0</v>
      </c>
    </row>
    <row r="12" spans="1:28" ht="75" customHeight="1" x14ac:dyDescent="0.25">
      <c r="A12" s="5">
        <v>4</v>
      </c>
      <c r="B12" s="6" t="s">
        <v>5</v>
      </c>
      <c r="C12" s="6" t="s">
        <v>50</v>
      </c>
      <c r="D12" s="6">
        <v>2</v>
      </c>
      <c r="E12" s="6" t="s">
        <v>101</v>
      </c>
      <c r="F12" s="6" t="s">
        <v>51</v>
      </c>
      <c r="G12" s="6" t="s">
        <v>168</v>
      </c>
      <c r="H12" s="6" t="s">
        <v>53</v>
      </c>
      <c r="I12" s="6" t="s">
        <v>65</v>
      </c>
      <c r="J12" s="7" t="s">
        <v>53</v>
      </c>
      <c r="K12" s="8">
        <v>0</v>
      </c>
      <c r="L12" s="8">
        <v>2511527</v>
      </c>
      <c r="M12" s="9">
        <f t="shared" si="0"/>
        <v>0</v>
      </c>
      <c r="N12" s="8">
        <v>0</v>
      </c>
      <c r="O12" s="8">
        <v>2511527</v>
      </c>
      <c r="P12" s="9">
        <f t="shared" si="1"/>
        <v>0</v>
      </c>
      <c r="Q12" s="8">
        <v>0</v>
      </c>
      <c r="R12" s="8">
        <v>2511527</v>
      </c>
      <c r="S12" s="9">
        <f t="shared" si="2"/>
        <v>0</v>
      </c>
      <c r="T12" s="8">
        <v>0</v>
      </c>
      <c r="U12" s="8">
        <v>2511527</v>
      </c>
      <c r="V12" s="9">
        <f t="shared" si="3"/>
        <v>0</v>
      </c>
      <c r="W12" s="8">
        <v>0</v>
      </c>
      <c r="X12" s="8">
        <v>2511527</v>
      </c>
      <c r="Y12" s="9">
        <f t="shared" si="4"/>
        <v>0</v>
      </c>
      <c r="Z12" s="8">
        <v>0</v>
      </c>
      <c r="AA12" s="8">
        <v>2511527</v>
      </c>
      <c r="AB12" s="10">
        <f t="shared" si="5"/>
        <v>0</v>
      </c>
    </row>
    <row r="13" spans="1:28" ht="75" customHeight="1" x14ac:dyDescent="0.25">
      <c r="A13" s="5">
        <v>5</v>
      </c>
      <c r="B13" s="6" t="s">
        <v>6</v>
      </c>
      <c r="C13" s="6" t="s">
        <v>50</v>
      </c>
      <c r="D13" s="6">
        <v>64</v>
      </c>
      <c r="E13" s="6" t="s">
        <v>102</v>
      </c>
      <c r="F13" s="6" t="s">
        <v>51</v>
      </c>
      <c r="G13" s="6" t="s">
        <v>169</v>
      </c>
      <c r="H13" s="6" t="s">
        <v>64</v>
      </c>
      <c r="I13" s="6" t="s">
        <v>66</v>
      </c>
      <c r="J13" s="7" t="s">
        <v>53</v>
      </c>
      <c r="K13" s="8">
        <v>0</v>
      </c>
      <c r="L13" s="8">
        <v>2511527</v>
      </c>
      <c r="M13" s="9">
        <f t="shared" si="0"/>
        <v>0</v>
      </c>
      <c r="N13" s="8">
        <v>0</v>
      </c>
      <c r="O13" s="8">
        <v>2511527</v>
      </c>
      <c r="P13" s="9">
        <f t="shared" si="1"/>
        <v>0</v>
      </c>
      <c r="Q13" s="8">
        <v>0</v>
      </c>
      <c r="R13" s="8">
        <v>2511527</v>
      </c>
      <c r="S13" s="9">
        <f t="shared" si="2"/>
        <v>0</v>
      </c>
      <c r="T13" s="8">
        <v>0</v>
      </c>
      <c r="U13" s="8">
        <v>2511527</v>
      </c>
      <c r="V13" s="9">
        <f t="shared" si="3"/>
        <v>0</v>
      </c>
      <c r="W13" s="8">
        <v>0</v>
      </c>
      <c r="X13" s="8">
        <v>2511527</v>
      </c>
      <c r="Y13" s="9">
        <f t="shared" si="4"/>
        <v>0</v>
      </c>
      <c r="Z13" s="8">
        <v>0</v>
      </c>
      <c r="AA13" s="8">
        <v>2511527</v>
      </c>
      <c r="AB13" s="10">
        <f t="shared" si="5"/>
        <v>0</v>
      </c>
    </row>
    <row r="14" spans="1:28" ht="75" customHeight="1" x14ac:dyDescent="0.25">
      <c r="A14" s="5">
        <v>6</v>
      </c>
      <c r="B14" s="6" t="s">
        <v>67</v>
      </c>
      <c r="C14" s="6" t="s">
        <v>50</v>
      </c>
      <c r="D14" s="6">
        <v>5</v>
      </c>
      <c r="E14" s="6" t="s">
        <v>103</v>
      </c>
      <c r="F14" s="6" t="s">
        <v>51</v>
      </c>
      <c r="G14" s="6" t="s">
        <v>170</v>
      </c>
      <c r="H14" s="6" t="s">
        <v>53</v>
      </c>
      <c r="I14" s="6" t="s">
        <v>68</v>
      </c>
      <c r="J14" s="7" t="s">
        <v>53</v>
      </c>
      <c r="K14" s="8">
        <v>0</v>
      </c>
      <c r="L14" s="8">
        <v>2511527</v>
      </c>
      <c r="M14" s="9">
        <f t="shared" si="0"/>
        <v>0</v>
      </c>
      <c r="N14" s="8">
        <v>0</v>
      </c>
      <c r="O14" s="8">
        <v>2511527</v>
      </c>
      <c r="P14" s="9">
        <f t="shared" si="1"/>
        <v>0</v>
      </c>
      <c r="Q14" s="8">
        <v>0</v>
      </c>
      <c r="R14" s="8">
        <v>2511527</v>
      </c>
      <c r="S14" s="9">
        <f t="shared" si="2"/>
        <v>0</v>
      </c>
      <c r="T14" s="8">
        <v>0</v>
      </c>
      <c r="U14" s="8">
        <v>2511527</v>
      </c>
      <c r="V14" s="9">
        <f t="shared" si="3"/>
        <v>0</v>
      </c>
      <c r="W14" s="8">
        <v>0</v>
      </c>
      <c r="X14" s="8">
        <v>2511527</v>
      </c>
      <c r="Y14" s="9">
        <f t="shared" si="4"/>
        <v>0</v>
      </c>
      <c r="Z14" s="8">
        <v>0</v>
      </c>
      <c r="AA14" s="8">
        <v>2511527</v>
      </c>
      <c r="AB14" s="10">
        <f t="shared" si="5"/>
        <v>0</v>
      </c>
    </row>
    <row r="15" spans="1:28" ht="75" customHeight="1" x14ac:dyDescent="0.25">
      <c r="A15" s="5">
        <v>7</v>
      </c>
      <c r="B15" s="6" t="s">
        <v>69</v>
      </c>
      <c r="C15" s="6" t="s">
        <v>50</v>
      </c>
      <c r="D15" s="6">
        <v>64</v>
      </c>
      <c r="E15" s="6" t="s">
        <v>104</v>
      </c>
      <c r="F15" s="6" t="s">
        <v>51</v>
      </c>
      <c r="G15" s="6" t="s">
        <v>171</v>
      </c>
      <c r="H15" s="6" t="s">
        <v>64</v>
      </c>
      <c r="I15" s="6" t="s">
        <v>70</v>
      </c>
      <c r="J15" s="7" t="s">
        <v>53</v>
      </c>
      <c r="K15" s="8">
        <v>0</v>
      </c>
      <c r="L15" s="8">
        <v>2511527</v>
      </c>
      <c r="M15" s="9">
        <f t="shared" si="0"/>
        <v>0</v>
      </c>
      <c r="N15" s="8">
        <v>0</v>
      </c>
      <c r="O15" s="8">
        <v>2511527</v>
      </c>
      <c r="P15" s="9">
        <f t="shared" si="1"/>
        <v>0</v>
      </c>
      <c r="Q15" s="8">
        <v>0</v>
      </c>
      <c r="R15" s="8">
        <v>2511527</v>
      </c>
      <c r="S15" s="9">
        <f t="shared" si="2"/>
        <v>0</v>
      </c>
      <c r="T15" s="8">
        <v>0</v>
      </c>
      <c r="U15" s="8">
        <v>2511527</v>
      </c>
      <c r="V15" s="9">
        <f t="shared" si="3"/>
        <v>0</v>
      </c>
      <c r="W15" s="8">
        <v>0</v>
      </c>
      <c r="X15" s="8">
        <v>2511527</v>
      </c>
      <c r="Y15" s="9">
        <f t="shared" si="4"/>
        <v>0</v>
      </c>
      <c r="Z15" s="8">
        <v>0</v>
      </c>
      <c r="AA15" s="8">
        <v>2511527</v>
      </c>
      <c r="AB15" s="10">
        <f t="shared" si="5"/>
        <v>0</v>
      </c>
    </row>
    <row r="16" spans="1:28" ht="75" customHeight="1" x14ac:dyDescent="0.25">
      <c r="A16" s="5">
        <v>8</v>
      </c>
      <c r="B16" s="6" t="s">
        <v>7</v>
      </c>
      <c r="C16" s="6" t="s">
        <v>50</v>
      </c>
      <c r="D16" s="6">
        <v>32</v>
      </c>
      <c r="E16" s="6" t="s">
        <v>71</v>
      </c>
      <c r="F16" s="6" t="s">
        <v>51</v>
      </c>
      <c r="G16" s="6" t="s">
        <v>172</v>
      </c>
      <c r="H16" s="6" t="s">
        <v>53</v>
      </c>
      <c r="I16" s="6" t="s">
        <v>71</v>
      </c>
      <c r="J16" s="7" t="s">
        <v>53</v>
      </c>
      <c r="K16" s="8">
        <v>0</v>
      </c>
      <c r="L16" s="8">
        <v>2511527</v>
      </c>
      <c r="M16" s="9">
        <f t="shared" si="0"/>
        <v>0</v>
      </c>
      <c r="N16" s="8">
        <v>0</v>
      </c>
      <c r="O16" s="8">
        <v>2511527</v>
      </c>
      <c r="P16" s="9">
        <f t="shared" si="1"/>
        <v>0</v>
      </c>
      <c r="Q16" s="8">
        <v>0</v>
      </c>
      <c r="R16" s="8">
        <v>2511527</v>
      </c>
      <c r="S16" s="9">
        <f t="shared" si="2"/>
        <v>0</v>
      </c>
      <c r="T16" s="8">
        <v>0</v>
      </c>
      <c r="U16" s="8">
        <v>2511527</v>
      </c>
      <c r="V16" s="9">
        <f t="shared" si="3"/>
        <v>0</v>
      </c>
      <c r="W16" s="8">
        <v>0</v>
      </c>
      <c r="X16" s="8">
        <v>2511527</v>
      </c>
      <c r="Y16" s="9">
        <f t="shared" si="4"/>
        <v>0</v>
      </c>
      <c r="Z16" s="8">
        <v>0</v>
      </c>
      <c r="AA16" s="8">
        <v>2511527</v>
      </c>
      <c r="AB16" s="10">
        <f t="shared" si="5"/>
        <v>0</v>
      </c>
    </row>
    <row r="17" spans="1:28" ht="75" customHeight="1" x14ac:dyDescent="0.25">
      <c r="A17" s="5">
        <v>9</v>
      </c>
      <c r="B17" s="6" t="s">
        <v>75</v>
      </c>
      <c r="C17" s="6" t="s">
        <v>50</v>
      </c>
      <c r="D17" s="6">
        <v>4</v>
      </c>
      <c r="E17" s="6" t="s">
        <v>105</v>
      </c>
      <c r="F17" s="6" t="s">
        <v>51</v>
      </c>
      <c r="G17" s="6" t="s">
        <v>177</v>
      </c>
      <c r="H17" s="6" t="s">
        <v>53</v>
      </c>
      <c r="I17" s="6" t="s">
        <v>77</v>
      </c>
      <c r="J17" s="7" t="s">
        <v>53</v>
      </c>
      <c r="K17" s="8">
        <v>0</v>
      </c>
      <c r="L17" s="8">
        <v>2511527</v>
      </c>
      <c r="M17" s="9">
        <f t="shared" si="0"/>
        <v>0</v>
      </c>
      <c r="N17" s="8">
        <v>0</v>
      </c>
      <c r="O17" s="8">
        <v>2511527</v>
      </c>
      <c r="P17" s="9">
        <f t="shared" si="1"/>
        <v>0</v>
      </c>
      <c r="Q17" s="8">
        <v>0</v>
      </c>
      <c r="R17" s="8">
        <v>2511527</v>
      </c>
      <c r="S17" s="9">
        <f t="shared" si="2"/>
        <v>0</v>
      </c>
      <c r="T17" s="8">
        <v>0</v>
      </c>
      <c r="U17" s="8">
        <v>2511527</v>
      </c>
      <c r="V17" s="9">
        <f t="shared" si="3"/>
        <v>0</v>
      </c>
      <c r="W17" s="8">
        <v>0</v>
      </c>
      <c r="X17" s="8">
        <v>2511527</v>
      </c>
      <c r="Y17" s="9">
        <f t="shared" si="4"/>
        <v>0</v>
      </c>
      <c r="Z17" s="8">
        <v>0</v>
      </c>
      <c r="AA17" s="8">
        <v>2511527</v>
      </c>
      <c r="AB17" s="10">
        <f t="shared" si="5"/>
        <v>0</v>
      </c>
    </row>
    <row r="18" spans="1:28" ht="75" customHeight="1" x14ac:dyDescent="0.25">
      <c r="A18" s="5">
        <v>10</v>
      </c>
      <c r="B18" s="6" t="s">
        <v>56</v>
      </c>
      <c r="C18" s="6" t="s">
        <v>50</v>
      </c>
      <c r="D18" s="6">
        <v>128</v>
      </c>
      <c r="E18" s="6" t="s">
        <v>106</v>
      </c>
      <c r="F18" s="6" t="s">
        <v>51</v>
      </c>
      <c r="G18" s="6" t="s">
        <v>178</v>
      </c>
      <c r="H18" s="6" t="s">
        <v>52</v>
      </c>
      <c r="I18" s="6" t="s">
        <v>76</v>
      </c>
      <c r="J18" s="7" t="s">
        <v>53</v>
      </c>
      <c r="K18" s="8">
        <v>0</v>
      </c>
      <c r="L18" s="8">
        <v>2511527</v>
      </c>
      <c r="M18" s="9">
        <f t="shared" si="0"/>
        <v>0</v>
      </c>
      <c r="N18" s="8">
        <v>0</v>
      </c>
      <c r="O18" s="8">
        <v>2511527</v>
      </c>
      <c r="P18" s="9">
        <f t="shared" si="1"/>
        <v>0</v>
      </c>
      <c r="Q18" s="8">
        <v>0</v>
      </c>
      <c r="R18" s="8">
        <v>2511527</v>
      </c>
      <c r="S18" s="9">
        <f t="shared" si="2"/>
        <v>0</v>
      </c>
      <c r="T18" s="8">
        <v>0</v>
      </c>
      <c r="U18" s="8">
        <v>2511527</v>
      </c>
      <c r="V18" s="9">
        <f t="shared" si="3"/>
        <v>0</v>
      </c>
      <c r="W18" s="8">
        <v>0</v>
      </c>
      <c r="X18" s="8">
        <v>2511527</v>
      </c>
      <c r="Y18" s="9">
        <f t="shared" si="4"/>
        <v>0</v>
      </c>
      <c r="Z18" s="8">
        <v>0</v>
      </c>
      <c r="AA18" s="8">
        <v>2511527</v>
      </c>
      <c r="AB18" s="10">
        <f t="shared" si="5"/>
        <v>0</v>
      </c>
    </row>
    <row r="19" spans="1:28" ht="75" customHeight="1" x14ac:dyDescent="0.25">
      <c r="A19" s="5">
        <v>11</v>
      </c>
      <c r="B19" s="6" t="s">
        <v>8</v>
      </c>
      <c r="C19" s="6" t="s">
        <v>50</v>
      </c>
      <c r="D19" s="6">
        <v>8</v>
      </c>
      <c r="E19" s="6" t="s">
        <v>107</v>
      </c>
      <c r="F19" s="6" t="s">
        <v>51</v>
      </c>
      <c r="G19" s="6" t="s">
        <v>179</v>
      </c>
      <c r="H19" s="6" t="s">
        <v>52</v>
      </c>
      <c r="I19" s="6" t="s">
        <v>84</v>
      </c>
      <c r="J19" s="7" t="s">
        <v>53</v>
      </c>
      <c r="K19" s="8">
        <v>0</v>
      </c>
      <c r="L19" s="8">
        <v>2511527</v>
      </c>
      <c r="M19" s="9">
        <f t="shared" si="0"/>
        <v>0</v>
      </c>
      <c r="N19" s="8">
        <v>0</v>
      </c>
      <c r="O19" s="8">
        <v>2511527</v>
      </c>
      <c r="P19" s="9">
        <f t="shared" si="1"/>
        <v>0</v>
      </c>
      <c r="Q19" s="8">
        <v>0</v>
      </c>
      <c r="R19" s="8">
        <v>2511527</v>
      </c>
      <c r="S19" s="9">
        <f t="shared" si="2"/>
        <v>0</v>
      </c>
      <c r="T19" s="8">
        <v>0</v>
      </c>
      <c r="U19" s="8">
        <v>2511527</v>
      </c>
      <c r="V19" s="9">
        <f t="shared" si="3"/>
        <v>0</v>
      </c>
      <c r="W19" s="8">
        <v>0</v>
      </c>
      <c r="X19" s="8">
        <v>2511527</v>
      </c>
      <c r="Y19" s="9">
        <f t="shared" si="4"/>
        <v>0</v>
      </c>
      <c r="Z19" s="8">
        <v>0</v>
      </c>
      <c r="AA19" s="8">
        <v>2511527</v>
      </c>
      <c r="AB19" s="10">
        <f t="shared" si="5"/>
        <v>0</v>
      </c>
    </row>
    <row r="20" spans="1:28" ht="75" customHeight="1" x14ac:dyDescent="0.25">
      <c r="A20" s="5">
        <v>12</v>
      </c>
      <c r="B20" s="6" t="s">
        <v>9</v>
      </c>
      <c r="C20" s="6" t="s">
        <v>50</v>
      </c>
      <c r="D20" s="6">
        <v>64</v>
      </c>
      <c r="E20" s="6" t="s">
        <v>108</v>
      </c>
      <c r="F20" s="6" t="s">
        <v>51</v>
      </c>
      <c r="G20" s="6" t="s">
        <v>180</v>
      </c>
      <c r="H20" s="6" t="s">
        <v>52</v>
      </c>
      <c r="I20" s="6" t="s">
        <v>91</v>
      </c>
      <c r="J20" s="7" t="s">
        <v>53</v>
      </c>
      <c r="K20" s="8">
        <v>0</v>
      </c>
      <c r="L20" s="8">
        <v>2511527</v>
      </c>
      <c r="M20" s="9">
        <f t="shared" si="0"/>
        <v>0</v>
      </c>
      <c r="N20" s="8">
        <v>0</v>
      </c>
      <c r="O20" s="8">
        <v>2511527</v>
      </c>
      <c r="P20" s="9">
        <f t="shared" si="1"/>
        <v>0</v>
      </c>
      <c r="Q20" s="8">
        <v>0</v>
      </c>
      <c r="R20" s="8">
        <v>2511527</v>
      </c>
      <c r="S20" s="9">
        <f t="shared" si="2"/>
        <v>0</v>
      </c>
      <c r="T20" s="8">
        <v>0</v>
      </c>
      <c r="U20" s="8">
        <v>2511527</v>
      </c>
      <c r="V20" s="9">
        <f t="shared" si="3"/>
        <v>0</v>
      </c>
      <c r="W20" s="8">
        <v>0</v>
      </c>
      <c r="X20" s="8">
        <v>2511527</v>
      </c>
      <c r="Y20" s="9">
        <f t="shared" si="4"/>
        <v>0</v>
      </c>
      <c r="Z20" s="8">
        <v>0</v>
      </c>
      <c r="AA20" s="8">
        <v>2511527</v>
      </c>
      <c r="AB20" s="10">
        <f t="shared" si="5"/>
        <v>0</v>
      </c>
    </row>
    <row r="21" spans="1:28" ht="75" customHeight="1" x14ac:dyDescent="0.25">
      <c r="A21" s="5">
        <v>13</v>
      </c>
      <c r="B21" s="6" t="s">
        <v>78</v>
      </c>
      <c r="C21" s="6" t="s">
        <v>50</v>
      </c>
      <c r="D21" s="6">
        <v>6</v>
      </c>
      <c r="E21" s="6" t="s">
        <v>109</v>
      </c>
      <c r="F21" s="6" t="s">
        <v>51</v>
      </c>
      <c r="G21" s="6" t="s">
        <v>181</v>
      </c>
      <c r="H21" s="6" t="s">
        <v>53</v>
      </c>
      <c r="I21" s="6" t="s">
        <v>80</v>
      </c>
      <c r="J21" s="7" t="s">
        <v>53</v>
      </c>
      <c r="K21" s="8">
        <v>137</v>
      </c>
      <c r="L21" s="8">
        <v>2511527</v>
      </c>
      <c r="M21" s="9">
        <f t="shared" ref="M21:M41" si="6">K21/L21</f>
        <v>5.454848783230282E-5</v>
      </c>
      <c r="N21" s="8">
        <v>137</v>
      </c>
      <c r="O21" s="8">
        <v>2511527</v>
      </c>
      <c r="P21" s="9">
        <f t="shared" ref="P21:P41" si="7">N21/O21</f>
        <v>5.454848783230282E-5</v>
      </c>
      <c r="Q21" s="8">
        <v>137</v>
      </c>
      <c r="R21" s="8">
        <v>2511527</v>
      </c>
      <c r="S21" s="9">
        <f t="shared" ref="S21:S41" si="8">Q21/R21</f>
        <v>5.454848783230282E-5</v>
      </c>
      <c r="T21" s="8">
        <v>0</v>
      </c>
      <c r="U21" s="8">
        <v>2511527</v>
      </c>
      <c r="V21" s="9">
        <f t="shared" ref="V21:V41" si="9">T21/U21</f>
        <v>0</v>
      </c>
      <c r="W21" s="8">
        <v>137</v>
      </c>
      <c r="X21" s="8">
        <v>2511527</v>
      </c>
      <c r="Y21" s="9">
        <f t="shared" ref="Y21:Y41" si="10">W21/X21</f>
        <v>5.454848783230282E-5</v>
      </c>
      <c r="Z21" s="8">
        <v>137</v>
      </c>
      <c r="AA21" s="8">
        <v>2511527</v>
      </c>
      <c r="AB21" s="10">
        <f t="shared" ref="AB21:AB41" si="11">Z21/AA21</f>
        <v>5.454848783230282E-5</v>
      </c>
    </row>
    <row r="22" spans="1:28" ht="75" customHeight="1" x14ac:dyDescent="0.25">
      <c r="A22" s="5">
        <v>14</v>
      </c>
      <c r="B22" s="6" t="s">
        <v>79</v>
      </c>
      <c r="C22" s="6" t="s">
        <v>50</v>
      </c>
      <c r="D22" s="6">
        <v>256</v>
      </c>
      <c r="E22" s="6" t="s">
        <v>110</v>
      </c>
      <c r="F22" s="6" t="s">
        <v>51</v>
      </c>
      <c r="G22" s="6" t="s">
        <v>182</v>
      </c>
      <c r="H22" s="6" t="s">
        <v>52</v>
      </c>
      <c r="I22" s="6" t="s">
        <v>83</v>
      </c>
      <c r="J22" s="7" t="s">
        <v>53</v>
      </c>
      <c r="K22" s="8">
        <v>137</v>
      </c>
      <c r="L22" s="8">
        <v>2511527</v>
      </c>
      <c r="M22" s="9">
        <f t="shared" si="6"/>
        <v>5.454848783230282E-5</v>
      </c>
      <c r="N22" s="8">
        <v>137</v>
      </c>
      <c r="O22" s="8">
        <v>2511527</v>
      </c>
      <c r="P22" s="9">
        <f t="shared" si="7"/>
        <v>5.454848783230282E-5</v>
      </c>
      <c r="Q22" s="8">
        <v>137</v>
      </c>
      <c r="R22" s="8">
        <v>2511527</v>
      </c>
      <c r="S22" s="9">
        <f t="shared" si="8"/>
        <v>5.454848783230282E-5</v>
      </c>
      <c r="T22" s="8">
        <v>0</v>
      </c>
      <c r="U22" s="8">
        <v>2511527</v>
      </c>
      <c r="V22" s="9">
        <f t="shared" si="9"/>
        <v>0</v>
      </c>
      <c r="W22" s="8">
        <v>137</v>
      </c>
      <c r="X22" s="8">
        <v>2511527</v>
      </c>
      <c r="Y22" s="9">
        <f t="shared" si="10"/>
        <v>5.454848783230282E-5</v>
      </c>
      <c r="Z22" s="8">
        <v>137</v>
      </c>
      <c r="AA22" s="8">
        <v>2511527</v>
      </c>
      <c r="AB22" s="10">
        <f t="shared" si="11"/>
        <v>5.454848783230282E-5</v>
      </c>
    </row>
    <row r="23" spans="1:28" ht="75" customHeight="1" x14ac:dyDescent="0.25">
      <c r="A23" s="5">
        <v>15</v>
      </c>
      <c r="B23" s="6" t="s">
        <v>81</v>
      </c>
      <c r="C23" s="6" t="s">
        <v>50</v>
      </c>
      <c r="D23" s="6">
        <v>64</v>
      </c>
      <c r="E23" s="6" t="s">
        <v>111</v>
      </c>
      <c r="F23" s="6" t="s">
        <v>59</v>
      </c>
      <c r="G23" s="6" t="s">
        <v>183</v>
      </c>
      <c r="H23" s="6" t="s">
        <v>82</v>
      </c>
      <c r="I23" s="6" t="s">
        <v>85</v>
      </c>
      <c r="J23" s="7" t="s">
        <v>53</v>
      </c>
      <c r="K23" s="8">
        <v>0</v>
      </c>
      <c r="L23" s="8">
        <v>955614</v>
      </c>
      <c r="M23" s="9">
        <f t="shared" si="6"/>
        <v>0</v>
      </c>
      <c r="N23" s="8">
        <v>0</v>
      </c>
      <c r="O23" s="8">
        <v>955614</v>
      </c>
      <c r="P23" s="9">
        <f t="shared" si="7"/>
        <v>0</v>
      </c>
      <c r="Q23" s="8">
        <v>0</v>
      </c>
      <c r="R23" s="8">
        <v>955614</v>
      </c>
      <c r="S23" s="9">
        <f t="shared" si="8"/>
        <v>0</v>
      </c>
      <c r="T23" s="8">
        <v>0</v>
      </c>
      <c r="U23" s="8">
        <v>955614</v>
      </c>
      <c r="V23" s="9">
        <f t="shared" si="9"/>
        <v>0</v>
      </c>
      <c r="W23" s="8">
        <v>0</v>
      </c>
      <c r="X23" s="8">
        <v>955614</v>
      </c>
      <c r="Y23" s="9">
        <f t="shared" si="10"/>
        <v>0</v>
      </c>
      <c r="Z23" s="8">
        <v>0</v>
      </c>
      <c r="AA23" s="8">
        <v>955614</v>
      </c>
      <c r="AB23" s="10">
        <f t="shared" si="11"/>
        <v>0</v>
      </c>
    </row>
    <row r="24" spans="1:28" ht="75" customHeight="1" x14ac:dyDescent="0.25">
      <c r="A24" s="5">
        <v>16</v>
      </c>
      <c r="B24" s="6" t="s">
        <v>88</v>
      </c>
      <c r="C24" s="6" t="s">
        <v>50</v>
      </c>
      <c r="D24" s="6">
        <v>64</v>
      </c>
      <c r="E24" s="6" t="s">
        <v>112</v>
      </c>
      <c r="F24" s="6" t="s">
        <v>59</v>
      </c>
      <c r="G24" s="6" t="s">
        <v>184</v>
      </c>
      <c r="H24" s="6" t="s">
        <v>82</v>
      </c>
      <c r="I24" s="6" t="s">
        <v>87</v>
      </c>
      <c r="J24" s="7" t="s">
        <v>53</v>
      </c>
      <c r="K24" s="8">
        <v>0</v>
      </c>
      <c r="L24" s="8">
        <v>955614</v>
      </c>
      <c r="M24" s="9">
        <f t="shared" ref="M24:M26" si="12">K24/L24</f>
        <v>0</v>
      </c>
      <c r="N24" s="8">
        <v>0</v>
      </c>
      <c r="O24" s="8">
        <v>955614</v>
      </c>
      <c r="P24" s="9">
        <f t="shared" ref="P24:P26" si="13">N24/O24</f>
        <v>0</v>
      </c>
      <c r="Q24" s="8">
        <v>0</v>
      </c>
      <c r="R24" s="8">
        <v>955614</v>
      </c>
      <c r="S24" s="9">
        <f t="shared" ref="S24:S26" si="14">Q24/R24</f>
        <v>0</v>
      </c>
      <c r="T24" s="8">
        <v>0</v>
      </c>
      <c r="U24" s="8">
        <v>955614</v>
      </c>
      <c r="V24" s="9">
        <f t="shared" ref="V24:V26" si="15">T24/U24</f>
        <v>0</v>
      </c>
      <c r="W24" s="8">
        <v>0</v>
      </c>
      <c r="X24" s="8">
        <v>955614</v>
      </c>
      <c r="Y24" s="9">
        <f t="shared" ref="Y24:Y26" si="16">W24/X24</f>
        <v>0</v>
      </c>
      <c r="Z24" s="8">
        <v>0</v>
      </c>
      <c r="AA24" s="8">
        <v>955614</v>
      </c>
      <c r="AB24" s="10">
        <f t="shared" ref="AB24:AB26" si="17">Z24/AA24</f>
        <v>0</v>
      </c>
    </row>
    <row r="25" spans="1:28" ht="75" customHeight="1" x14ac:dyDescent="0.25">
      <c r="A25" s="5">
        <v>17</v>
      </c>
      <c r="B25" s="6" t="s">
        <v>89</v>
      </c>
      <c r="C25" s="6" t="s">
        <v>50</v>
      </c>
      <c r="D25" s="6">
        <v>128</v>
      </c>
      <c r="E25" s="6" t="s">
        <v>113</v>
      </c>
      <c r="F25" s="6" t="s">
        <v>59</v>
      </c>
      <c r="G25" s="6" t="s">
        <v>185</v>
      </c>
      <c r="H25" s="6" t="s">
        <v>82</v>
      </c>
      <c r="I25" s="6" t="s">
        <v>87</v>
      </c>
      <c r="J25" s="7" t="s">
        <v>53</v>
      </c>
      <c r="K25" s="8">
        <v>0</v>
      </c>
      <c r="L25" s="8">
        <v>955614</v>
      </c>
      <c r="M25" s="9">
        <f t="shared" si="12"/>
        <v>0</v>
      </c>
      <c r="N25" s="8">
        <v>0</v>
      </c>
      <c r="O25" s="8">
        <v>955614</v>
      </c>
      <c r="P25" s="9">
        <f t="shared" si="13"/>
        <v>0</v>
      </c>
      <c r="Q25" s="8">
        <v>0</v>
      </c>
      <c r="R25" s="8">
        <v>955614</v>
      </c>
      <c r="S25" s="9">
        <f t="shared" si="14"/>
        <v>0</v>
      </c>
      <c r="T25" s="8">
        <v>0</v>
      </c>
      <c r="U25" s="8">
        <v>955614</v>
      </c>
      <c r="V25" s="9">
        <f t="shared" si="15"/>
        <v>0</v>
      </c>
      <c r="W25" s="8">
        <v>0</v>
      </c>
      <c r="X25" s="8">
        <v>955614</v>
      </c>
      <c r="Y25" s="9">
        <f t="shared" si="16"/>
        <v>0</v>
      </c>
      <c r="Z25" s="8">
        <v>0</v>
      </c>
      <c r="AA25" s="8">
        <v>955614</v>
      </c>
      <c r="AB25" s="10">
        <f t="shared" si="17"/>
        <v>0</v>
      </c>
    </row>
    <row r="26" spans="1:28" ht="75" customHeight="1" x14ac:dyDescent="0.25">
      <c r="A26" s="5">
        <v>18</v>
      </c>
      <c r="B26" s="6" t="s">
        <v>86</v>
      </c>
      <c r="C26" s="6" t="s">
        <v>50</v>
      </c>
      <c r="D26" s="6">
        <v>128</v>
      </c>
      <c r="E26" s="6" t="s">
        <v>114</v>
      </c>
      <c r="F26" s="6" t="s">
        <v>59</v>
      </c>
      <c r="G26" s="6" t="s">
        <v>186</v>
      </c>
      <c r="H26" s="6" t="s">
        <v>82</v>
      </c>
      <c r="I26" s="6" t="s">
        <v>87</v>
      </c>
      <c r="J26" s="7" t="s">
        <v>53</v>
      </c>
      <c r="K26" s="8">
        <v>0</v>
      </c>
      <c r="L26" s="8">
        <v>955614</v>
      </c>
      <c r="M26" s="9">
        <f t="shared" si="12"/>
        <v>0</v>
      </c>
      <c r="N26" s="8">
        <v>0</v>
      </c>
      <c r="O26" s="8">
        <v>955614</v>
      </c>
      <c r="P26" s="9">
        <f t="shared" si="13"/>
        <v>0</v>
      </c>
      <c r="Q26" s="8">
        <v>0</v>
      </c>
      <c r="R26" s="8">
        <v>955614</v>
      </c>
      <c r="S26" s="9">
        <f t="shared" si="14"/>
        <v>0</v>
      </c>
      <c r="T26" s="8">
        <v>0</v>
      </c>
      <c r="U26" s="8">
        <v>955614</v>
      </c>
      <c r="V26" s="9">
        <f t="shared" si="15"/>
        <v>0</v>
      </c>
      <c r="W26" s="8">
        <v>0</v>
      </c>
      <c r="X26" s="8">
        <v>955614</v>
      </c>
      <c r="Y26" s="9">
        <f t="shared" si="16"/>
        <v>0</v>
      </c>
      <c r="Z26" s="8">
        <v>0</v>
      </c>
      <c r="AA26" s="8">
        <v>955614</v>
      </c>
      <c r="AB26" s="10">
        <f t="shared" si="17"/>
        <v>0</v>
      </c>
    </row>
    <row r="27" spans="1:28" ht="75" customHeight="1" x14ac:dyDescent="0.25">
      <c r="A27" s="5">
        <v>19</v>
      </c>
      <c r="B27" s="6" t="s">
        <v>92</v>
      </c>
      <c r="C27" s="6" t="s">
        <v>61</v>
      </c>
      <c r="D27" s="6">
        <v>1</v>
      </c>
      <c r="E27" s="6" t="s">
        <v>120</v>
      </c>
      <c r="F27" s="6" t="s">
        <v>51</v>
      </c>
      <c r="G27" s="6" t="s">
        <v>188</v>
      </c>
      <c r="H27" s="6" t="s">
        <v>52</v>
      </c>
      <c r="I27" s="6" t="s">
        <v>119</v>
      </c>
      <c r="J27" s="7" t="s">
        <v>53</v>
      </c>
      <c r="K27" s="8">
        <v>0</v>
      </c>
      <c r="L27" s="8">
        <v>2511527</v>
      </c>
      <c r="M27" s="9">
        <f t="shared" si="6"/>
        <v>0</v>
      </c>
      <c r="N27" s="8">
        <v>0</v>
      </c>
      <c r="O27" s="8">
        <v>2511527</v>
      </c>
      <c r="P27" s="9">
        <f t="shared" si="7"/>
        <v>0</v>
      </c>
      <c r="Q27" s="8">
        <v>0</v>
      </c>
      <c r="R27" s="8">
        <v>2511527</v>
      </c>
      <c r="S27" s="9">
        <f t="shared" si="8"/>
        <v>0</v>
      </c>
      <c r="T27" s="8">
        <v>0</v>
      </c>
      <c r="U27" s="8">
        <v>2511527</v>
      </c>
      <c r="V27" s="9">
        <f t="shared" si="9"/>
        <v>0</v>
      </c>
      <c r="W27" s="8">
        <v>0</v>
      </c>
      <c r="X27" s="8">
        <v>2511527</v>
      </c>
      <c r="Y27" s="9">
        <f t="shared" si="10"/>
        <v>0</v>
      </c>
      <c r="Z27" s="8">
        <v>0</v>
      </c>
      <c r="AA27" s="8">
        <v>2511527</v>
      </c>
      <c r="AB27" s="10">
        <f t="shared" si="11"/>
        <v>0</v>
      </c>
    </row>
    <row r="28" spans="1:28" ht="75" customHeight="1" x14ac:dyDescent="0.25">
      <c r="A28" s="5">
        <v>20</v>
      </c>
      <c r="B28" s="6" t="s">
        <v>93</v>
      </c>
      <c r="C28" s="6" t="s">
        <v>50</v>
      </c>
      <c r="D28" s="6">
        <v>64</v>
      </c>
      <c r="E28" s="6" t="s">
        <v>118</v>
      </c>
      <c r="F28" s="6" t="s">
        <v>51</v>
      </c>
      <c r="G28" s="6" t="s">
        <v>189</v>
      </c>
      <c r="H28" s="6" t="s">
        <v>52</v>
      </c>
      <c r="I28" s="6" t="s">
        <v>119</v>
      </c>
      <c r="J28" s="7" t="s">
        <v>53</v>
      </c>
      <c r="K28" s="8">
        <v>0</v>
      </c>
      <c r="L28" s="8">
        <v>2511527</v>
      </c>
      <c r="M28" s="9">
        <f t="shared" ref="M28:M39" si="18">K28/L28</f>
        <v>0</v>
      </c>
      <c r="N28" s="8">
        <v>0</v>
      </c>
      <c r="O28" s="8">
        <v>2511527</v>
      </c>
      <c r="P28" s="9">
        <f t="shared" ref="P28:P39" si="19">N28/O28</f>
        <v>0</v>
      </c>
      <c r="Q28" s="8">
        <v>0</v>
      </c>
      <c r="R28" s="8">
        <v>2511527</v>
      </c>
      <c r="S28" s="9">
        <f t="shared" ref="S28:S39" si="20">Q28/R28</f>
        <v>0</v>
      </c>
      <c r="T28" s="8">
        <v>0</v>
      </c>
      <c r="U28" s="8">
        <v>2511527</v>
      </c>
      <c r="V28" s="9">
        <f t="shared" ref="V28:V39" si="21">T28/U28</f>
        <v>0</v>
      </c>
      <c r="W28" s="8">
        <v>0</v>
      </c>
      <c r="X28" s="8">
        <v>2511527</v>
      </c>
      <c r="Y28" s="9">
        <f t="shared" ref="Y28:Y39" si="22">W28/X28</f>
        <v>0</v>
      </c>
      <c r="Z28" s="8">
        <v>0</v>
      </c>
      <c r="AA28" s="8">
        <v>2511527</v>
      </c>
      <c r="AB28" s="10">
        <f t="shared" ref="AB28:AB39" si="23">Z28/AA28</f>
        <v>0</v>
      </c>
    </row>
    <row r="29" spans="1:28" ht="75" customHeight="1" x14ac:dyDescent="0.25">
      <c r="A29" s="5">
        <v>21</v>
      </c>
      <c r="B29" s="6" t="s">
        <v>94</v>
      </c>
      <c r="C29" s="6" t="s">
        <v>61</v>
      </c>
      <c r="D29" s="6">
        <v>6</v>
      </c>
      <c r="E29" s="6" t="s">
        <v>121</v>
      </c>
      <c r="F29" s="6" t="s">
        <v>51</v>
      </c>
      <c r="G29" s="6" t="s">
        <v>190</v>
      </c>
      <c r="H29" s="6" t="s">
        <v>52</v>
      </c>
      <c r="I29" s="6" t="s">
        <v>119</v>
      </c>
      <c r="J29" s="7" t="s">
        <v>53</v>
      </c>
      <c r="K29" s="8">
        <v>0</v>
      </c>
      <c r="L29" s="8">
        <v>2511527</v>
      </c>
      <c r="M29" s="9">
        <f t="shared" si="18"/>
        <v>0</v>
      </c>
      <c r="N29" s="8">
        <v>0</v>
      </c>
      <c r="O29" s="8">
        <v>2511527</v>
      </c>
      <c r="P29" s="9">
        <f t="shared" si="19"/>
        <v>0</v>
      </c>
      <c r="Q29" s="8">
        <v>0</v>
      </c>
      <c r="R29" s="8">
        <v>2511527</v>
      </c>
      <c r="S29" s="9">
        <f t="shared" si="20"/>
        <v>0</v>
      </c>
      <c r="T29" s="8">
        <v>0</v>
      </c>
      <c r="U29" s="8">
        <v>2511527</v>
      </c>
      <c r="V29" s="9">
        <f t="shared" si="21"/>
        <v>0</v>
      </c>
      <c r="W29" s="8">
        <v>0</v>
      </c>
      <c r="X29" s="8">
        <v>2511527</v>
      </c>
      <c r="Y29" s="9">
        <f t="shared" si="22"/>
        <v>0</v>
      </c>
      <c r="Z29" s="8">
        <v>0</v>
      </c>
      <c r="AA29" s="8">
        <v>2511527</v>
      </c>
      <c r="AB29" s="10">
        <f t="shared" si="23"/>
        <v>0</v>
      </c>
    </row>
    <row r="30" spans="1:28" ht="75" customHeight="1" x14ac:dyDescent="0.25">
      <c r="A30" s="5">
        <v>22</v>
      </c>
      <c r="B30" s="6" t="s">
        <v>95</v>
      </c>
      <c r="C30" s="6" t="s">
        <v>50</v>
      </c>
      <c r="D30" s="6">
        <v>64</v>
      </c>
      <c r="E30" s="6" t="s">
        <v>117</v>
      </c>
      <c r="F30" s="6" t="s">
        <v>51</v>
      </c>
      <c r="G30" s="6" t="s">
        <v>191</v>
      </c>
      <c r="H30" s="6" t="s">
        <v>52</v>
      </c>
      <c r="I30" s="6" t="s">
        <v>54</v>
      </c>
      <c r="J30" s="7" t="s">
        <v>53</v>
      </c>
      <c r="K30" s="8">
        <v>0</v>
      </c>
      <c r="L30" s="8">
        <v>2511527</v>
      </c>
      <c r="M30" s="9">
        <f t="shared" si="18"/>
        <v>0</v>
      </c>
      <c r="N30" s="8">
        <v>0</v>
      </c>
      <c r="O30" s="8">
        <v>2511527</v>
      </c>
      <c r="P30" s="9">
        <f t="shared" si="19"/>
        <v>0</v>
      </c>
      <c r="Q30" s="8">
        <v>0</v>
      </c>
      <c r="R30" s="8">
        <v>2511527</v>
      </c>
      <c r="S30" s="9">
        <f t="shared" si="20"/>
        <v>0</v>
      </c>
      <c r="T30" s="8">
        <v>0</v>
      </c>
      <c r="U30" s="8">
        <v>2511527</v>
      </c>
      <c r="V30" s="9">
        <f t="shared" si="21"/>
        <v>0</v>
      </c>
      <c r="W30" s="8">
        <v>0</v>
      </c>
      <c r="X30" s="8">
        <v>2511527</v>
      </c>
      <c r="Y30" s="9">
        <f t="shared" si="22"/>
        <v>0</v>
      </c>
      <c r="Z30" s="8">
        <v>0</v>
      </c>
      <c r="AA30" s="8">
        <v>2511527</v>
      </c>
      <c r="AB30" s="10">
        <f t="shared" si="23"/>
        <v>0</v>
      </c>
    </row>
    <row r="31" spans="1:28" ht="75" customHeight="1" x14ac:dyDescent="0.25">
      <c r="A31" s="5">
        <v>23</v>
      </c>
      <c r="B31" s="6" t="s">
        <v>10</v>
      </c>
      <c r="C31" s="6" t="s">
        <v>50</v>
      </c>
      <c r="D31" s="6">
        <v>32</v>
      </c>
      <c r="E31" s="6" t="s">
        <v>122</v>
      </c>
      <c r="F31" s="6" t="s">
        <v>51</v>
      </c>
      <c r="G31" s="6" t="s">
        <v>192</v>
      </c>
      <c r="H31" s="6" t="s">
        <v>52</v>
      </c>
      <c r="I31" s="6" t="s">
        <v>54</v>
      </c>
      <c r="J31" s="7" t="s">
        <v>53</v>
      </c>
      <c r="K31" s="8">
        <v>0</v>
      </c>
      <c r="L31" s="8">
        <v>2511527</v>
      </c>
      <c r="M31" s="9">
        <f t="shared" si="18"/>
        <v>0</v>
      </c>
      <c r="N31" s="8">
        <v>0</v>
      </c>
      <c r="O31" s="8">
        <v>2511527</v>
      </c>
      <c r="P31" s="9">
        <f t="shared" si="19"/>
        <v>0</v>
      </c>
      <c r="Q31" s="8">
        <v>0</v>
      </c>
      <c r="R31" s="8">
        <v>2511527</v>
      </c>
      <c r="S31" s="9">
        <f t="shared" si="20"/>
        <v>0</v>
      </c>
      <c r="T31" s="8">
        <v>0</v>
      </c>
      <c r="U31" s="8">
        <v>2511527</v>
      </c>
      <c r="V31" s="9">
        <f t="shared" si="21"/>
        <v>0</v>
      </c>
      <c r="W31" s="8">
        <v>0</v>
      </c>
      <c r="X31" s="8">
        <v>2511527</v>
      </c>
      <c r="Y31" s="9">
        <f t="shared" si="22"/>
        <v>0</v>
      </c>
      <c r="Z31" s="8">
        <v>0</v>
      </c>
      <c r="AA31" s="8">
        <v>2511527</v>
      </c>
      <c r="AB31" s="10">
        <f t="shared" si="23"/>
        <v>0</v>
      </c>
    </row>
    <row r="32" spans="1:28" ht="75" customHeight="1" x14ac:dyDescent="0.25">
      <c r="A32" s="5">
        <v>24</v>
      </c>
      <c r="B32" s="6" t="s">
        <v>11</v>
      </c>
      <c r="C32" s="6" t="s">
        <v>50</v>
      </c>
      <c r="D32" s="6">
        <v>16</v>
      </c>
      <c r="E32" s="6" t="s">
        <v>123</v>
      </c>
      <c r="F32" s="6" t="s">
        <v>51</v>
      </c>
      <c r="G32" s="6" t="s">
        <v>193</v>
      </c>
      <c r="H32" s="6" t="s">
        <v>52</v>
      </c>
      <c r="I32" s="6" t="s">
        <v>55</v>
      </c>
      <c r="J32" s="7" t="s">
        <v>53</v>
      </c>
      <c r="K32" s="8">
        <v>0</v>
      </c>
      <c r="L32" s="8">
        <v>2511527</v>
      </c>
      <c r="M32" s="9">
        <f t="shared" si="18"/>
        <v>0</v>
      </c>
      <c r="N32" s="8">
        <v>0</v>
      </c>
      <c r="O32" s="8">
        <v>2511527</v>
      </c>
      <c r="P32" s="9">
        <f t="shared" si="19"/>
        <v>0</v>
      </c>
      <c r="Q32" s="8">
        <v>0</v>
      </c>
      <c r="R32" s="8">
        <v>2511527</v>
      </c>
      <c r="S32" s="9">
        <f t="shared" si="20"/>
        <v>0</v>
      </c>
      <c r="T32" s="8">
        <v>0</v>
      </c>
      <c r="U32" s="8">
        <v>2511527</v>
      </c>
      <c r="V32" s="9">
        <f t="shared" si="21"/>
        <v>0</v>
      </c>
      <c r="W32" s="8">
        <v>0</v>
      </c>
      <c r="X32" s="8">
        <v>2511527</v>
      </c>
      <c r="Y32" s="9">
        <f t="shared" si="22"/>
        <v>0</v>
      </c>
      <c r="Z32" s="8">
        <v>0</v>
      </c>
      <c r="AA32" s="8">
        <v>2511527</v>
      </c>
      <c r="AB32" s="10">
        <f t="shared" si="23"/>
        <v>0</v>
      </c>
    </row>
    <row r="33" spans="1:28" ht="75" customHeight="1" x14ac:dyDescent="0.25">
      <c r="A33" s="5">
        <v>25</v>
      </c>
      <c r="B33" s="6" t="s">
        <v>12</v>
      </c>
      <c r="C33" s="6" t="s">
        <v>61</v>
      </c>
      <c r="D33" s="6">
        <v>4</v>
      </c>
      <c r="E33" s="6" t="s">
        <v>205</v>
      </c>
      <c r="F33" s="6" t="s">
        <v>51</v>
      </c>
      <c r="G33" s="6" t="s">
        <v>194</v>
      </c>
      <c r="H33" s="6" t="s">
        <v>52</v>
      </c>
      <c r="I33" s="6" t="s">
        <v>204</v>
      </c>
      <c r="J33" s="7" t="s">
        <v>53</v>
      </c>
      <c r="K33" s="8">
        <v>0</v>
      </c>
      <c r="L33" s="8">
        <v>2511527</v>
      </c>
      <c r="M33" s="9">
        <f t="shared" si="18"/>
        <v>0</v>
      </c>
      <c r="N33" s="8">
        <v>0</v>
      </c>
      <c r="O33" s="8">
        <v>2511527</v>
      </c>
      <c r="P33" s="9">
        <f t="shared" si="19"/>
        <v>0</v>
      </c>
      <c r="Q33" s="8">
        <v>0</v>
      </c>
      <c r="R33" s="8">
        <v>2511527</v>
      </c>
      <c r="S33" s="9">
        <f t="shared" si="20"/>
        <v>0</v>
      </c>
      <c r="T33" s="8">
        <v>0</v>
      </c>
      <c r="U33" s="8">
        <v>2511527</v>
      </c>
      <c r="V33" s="9">
        <f t="shared" si="21"/>
        <v>0</v>
      </c>
      <c r="W33" s="8">
        <v>0</v>
      </c>
      <c r="X33" s="8">
        <v>2511527</v>
      </c>
      <c r="Y33" s="9">
        <f t="shared" si="22"/>
        <v>0</v>
      </c>
      <c r="Z33" s="8">
        <v>0</v>
      </c>
      <c r="AA33" s="8">
        <v>2511527</v>
      </c>
      <c r="AB33" s="10">
        <f t="shared" si="23"/>
        <v>0</v>
      </c>
    </row>
    <row r="34" spans="1:28" ht="75" customHeight="1" x14ac:dyDescent="0.25">
      <c r="A34" s="5">
        <v>26</v>
      </c>
      <c r="B34" s="6" t="s">
        <v>15</v>
      </c>
      <c r="C34" s="6" t="s">
        <v>50</v>
      </c>
      <c r="D34" s="6">
        <v>6</v>
      </c>
      <c r="E34" s="6" t="s">
        <v>202</v>
      </c>
      <c r="F34" s="6" t="s">
        <v>51</v>
      </c>
      <c r="G34" s="6" t="s">
        <v>195</v>
      </c>
      <c r="H34" s="6" t="s">
        <v>52</v>
      </c>
      <c r="I34" s="6" t="s">
        <v>202</v>
      </c>
      <c r="J34" s="7" t="s">
        <v>53</v>
      </c>
      <c r="K34" s="8">
        <v>0</v>
      </c>
      <c r="L34" s="8">
        <v>2511527</v>
      </c>
      <c r="M34" s="9">
        <f t="shared" si="18"/>
        <v>0</v>
      </c>
      <c r="N34" s="8">
        <v>0</v>
      </c>
      <c r="O34" s="8">
        <v>2511527</v>
      </c>
      <c r="P34" s="9">
        <f t="shared" si="19"/>
        <v>0</v>
      </c>
      <c r="Q34" s="8">
        <v>0</v>
      </c>
      <c r="R34" s="8">
        <v>2511527</v>
      </c>
      <c r="S34" s="9">
        <f t="shared" si="20"/>
        <v>0</v>
      </c>
      <c r="T34" s="8">
        <v>0</v>
      </c>
      <c r="U34" s="8">
        <v>2511527</v>
      </c>
      <c r="V34" s="9">
        <f t="shared" si="21"/>
        <v>0</v>
      </c>
      <c r="W34" s="8">
        <v>0</v>
      </c>
      <c r="X34" s="8">
        <v>2511527</v>
      </c>
      <c r="Y34" s="9">
        <f t="shared" si="22"/>
        <v>0</v>
      </c>
      <c r="Z34" s="8">
        <v>0</v>
      </c>
      <c r="AA34" s="8">
        <v>2511527</v>
      </c>
      <c r="AB34" s="10">
        <f t="shared" si="23"/>
        <v>0</v>
      </c>
    </row>
    <row r="35" spans="1:28" ht="75" customHeight="1" x14ac:dyDescent="0.25">
      <c r="A35" s="5">
        <v>27</v>
      </c>
      <c r="B35" s="6" t="s">
        <v>96</v>
      </c>
      <c r="C35" s="6" t="s">
        <v>50</v>
      </c>
      <c r="D35" s="6">
        <v>2</v>
      </c>
      <c r="E35" s="6" t="s">
        <v>60</v>
      </c>
      <c r="F35" s="6" t="s">
        <v>51</v>
      </c>
      <c r="G35" s="6" t="s">
        <v>196</v>
      </c>
      <c r="H35" s="6" t="s">
        <v>52</v>
      </c>
      <c r="I35" s="6" t="s">
        <v>60</v>
      </c>
      <c r="J35" s="7" t="s">
        <v>53</v>
      </c>
      <c r="K35" s="8">
        <v>0</v>
      </c>
      <c r="L35" s="8">
        <v>2511527</v>
      </c>
      <c r="M35" s="9">
        <f t="shared" si="18"/>
        <v>0</v>
      </c>
      <c r="N35" s="8">
        <v>0</v>
      </c>
      <c r="O35" s="8">
        <v>2511527</v>
      </c>
      <c r="P35" s="9">
        <f t="shared" si="19"/>
        <v>0</v>
      </c>
      <c r="Q35" s="8">
        <v>0</v>
      </c>
      <c r="R35" s="8">
        <v>2511527</v>
      </c>
      <c r="S35" s="9">
        <f t="shared" si="20"/>
        <v>0</v>
      </c>
      <c r="T35" s="8">
        <v>0</v>
      </c>
      <c r="U35" s="8">
        <v>2511527</v>
      </c>
      <c r="V35" s="9">
        <f t="shared" si="21"/>
        <v>0</v>
      </c>
      <c r="W35" s="8">
        <v>0</v>
      </c>
      <c r="X35" s="8">
        <v>2511527</v>
      </c>
      <c r="Y35" s="9">
        <f t="shared" si="22"/>
        <v>0</v>
      </c>
      <c r="Z35" s="8">
        <v>0</v>
      </c>
      <c r="AA35" s="8">
        <v>2511527</v>
      </c>
      <c r="AB35" s="10">
        <f t="shared" si="23"/>
        <v>0</v>
      </c>
    </row>
    <row r="36" spans="1:28" ht="75" customHeight="1" x14ac:dyDescent="0.25">
      <c r="A36" s="5">
        <v>28</v>
      </c>
      <c r="B36" s="6" t="s">
        <v>157</v>
      </c>
      <c r="C36" s="6" t="s">
        <v>61</v>
      </c>
      <c r="D36" s="6">
        <v>1</v>
      </c>
      <c r="E36" s="6" t="s">
        <v>125</v>
      </c>
      <c r="F36" s="6" t="s">
        <v>51</v>
      </c>
      <c r="G36" s="6" t="s">
        <v>198</v>
      </c>
      <c r="H36" s="6" t="s">
        <v>52</v>
      </c>
      <c r="I36" s="6"/>
      <c r="J36" s="7" t="s">
        <v>53</v>
      </c>
      <c r="K36" s="8">
        <v>0</v>
      </c>
      <c r="L36" s="8">
        <v>2511527</v>
      </c>
      <c r="M36" s="9">
        <f t="shared" si="18"/>
        <v>0</v>
      </c>
      <c r="N36" s="8">
        <v>0</v>
      </c>
      <c r="O36" s="8">
        <v>2511527</v>
      </c>
      <c r="P36" s="9">
        <f t="shared" si="19"/>
        <v>0</v>
      </c>
      <c r="Q36" s="8">
        <v>0</v>
      </c>
      <c r="R36" s="8">
        <v>2511527</v>
      </c>
      <c r="S36" s="9">
        <f t="shared" si="20"/>
        <v>0</v>
      </c>
      <c r="T36" s="8">
        <v>0</v>
      </c>
      <c r="U36" s="8">
        <v>2511527</v>
      </c>
      <c r="V36" s="9">
        <f t="shared" si="21"/>
        <v>0</v>
      </c>
      <c r="W36" s="8">
        <v>0</v>
      </c>
      <c r="X36" s="8">
        <v>2511527</v>
      </c>
      <c r="Y36" s="9">
        <f t="shared" si="22"/>
        <v>0</v>
      </c>
      <c r="Z36" s="8">
        <v>0</v>
      </c>
      <c r="AA36" s="8">
        <v>2511527</v>
      </c>
      <c r="AB36" s="10">
        <f t="shared" si="23"/>
        <v>0</v>
      </c>
    </row>
    <row r="37" spans="1:28" ht="75" customHeight="1" x14ac:dyDescent="0.25">
      <c r="A37" s="5">
        <v>29</v>
      </c>
      <c r="B37" s="6" t="s">
        <v>98</v>
      </c>
      <c r="C37" s="6" t="s">
        <v>61</v>
      </c>
      <c r="D37" s="6">
        <v>15</v>
      </c>
      <c r="E37" s="6" t="s">
        <v>125</v>
      </c>
      <c r="F37" s="6" t="s">
        <v>51</v>
      </c>
      <c r="G37" s="6" t="s">
        <v>199</v>
      </c>
      <c r="H37" s="6" t="s">
        <v>52</v>
      </c>
      <c r="I37" s="6"/>
      <c r="J37" s="7" t="s">
        <v>53</v>
      </c>
      <c r="K37" s="8">
        <v>0</v>
      </c>
      <c r="L37" s="8">
        <v>2511527</v>
      </c>
      <c r="M37" s="9">
        <f t="shared" si="18"/>
        <v>0</v>
      </c>
      <c r="N37" s="8">
        <v>0</v>
      </c>
      <c r="O37" s="8">
        <v>2511527</v>
      </c>
      <c r="P37" s="9">
        <f t="shared" si="19"/>
        <v>0</v>
      </c>
      <c r="Q37" s="8">
        <v>0</v>
      </c>
      <c r="R37" s="8">
        <v>2511527</v>
      </c>
      <c r="S37" s="9">
        <f t="shared" si="20"/>
        <v>0</v>
      </c>
      <c r="T37" s="8">
        <v>0</v>
      </c>
      <c r="U37" s="8">
        <v>2511527</v>
      </c>
      <c r="V37" s="9">
        <f t="shared" si="21"/>
        <v>0</v>
      </c>
      <c r="W37" s="8">
        <v>0</v>
      </c>
      <c r="X37" s="8">
        <v>2511527</v>
      </c>
      <c r="Y37" s="9">
        <f t="shared" si="22"/>
        <v>0</v>
      </c>
      <c r="Z37" s="8">
        <v>0</v>
      </c>
      <c r="AA37" s="8">
        <v>2511527</v>
      </c>
      <c r="AB37" s="10">
        <f t="shared" si="23"/>
        <v>0</v>
      </c>
    </row>
    <row r="38" spans="1:28" ht="75" customHeight="1" x14ac:dyDescent="0.25">
      <c r="A38" s="5">
        <v>30</v>
      </c>
      <c r="B38" s="6" t="s">
        <v>99</v>
      </c>
      <c r="C38" s="6" t="s">
        <v>61</v>
      </c>
      <c r="D38" s="6">
        <v>15</v>
      </c>
      <c r="E38" s="6" t="s">
        <v>125</v>
      </c>
      <c r="F38" s="6" t="s">
        <v>51</v>
      </c>
      <c r="G38" s="6" t="s">
        <v>200</v>
      </c>
      <c r="H38" s="6" t="s">
        <v>52</v>
      </c>
      <c r="I38" s="6"/>
      <c r="J38" s="7" t="s">
        <v>53</v>
      </c>
      <c r="K38" s="8">
        <v>0</v>
      </c>
      <c r="L38" s="8">
        <v>2511527</v>
      </c>
      <c r="M38" s="9">
        <f t="shared" si="18"/>
        <v>0</v>
      </c>
      <c r="N38" s="8">
        <v>0</v>
      </c>
      <c r="O38" s="8">
        <v>2511527</v>
      </c>
      <c r="P38" s="9">
        <f t="shared" si="19"/>
        <v>0</v>
      </c>
      <c r="Q38" s="8">
        <v>0</v>
      </c>
      <c r="R38" s="8">
        <v>2511527</v>
      </c>
      <c r="S38" s="9">
        <f t="shared" si="20"/>
        <v>0</v>
      </c>
      <c r="T38" s="8">
        <v>0</v>
      </c>
      <c r="U38" s="8">
        <v>2511527</v>
      </c>
      <c r="V38" s="9">
        <f t="shared" si="21"/>
        <v>0</v>
      </c>
      <c r="W38" s="8">
        <v>0</v>
      </c>
      <c r="X38" s="8">
        <v>2511527</v>
      </c>
      <c r="Y38" s="9">
        <f t="shared" si="22"/>
        <v>0</v>
      </c>
      <c r="Z38" s="8">
        <v>0</v>
      </c>
      <c r="AA38" s="8">
        <v>2511527</v>
      </c>
      <c r="AB38" s="10">
        <f t="shared" si="23"/>
        <v>0</v>
      </c>
    </row>
    <row r="39" spans="1:28" ht="75" customHeight="1" x14ac:dyDescent="0.25">
      <c r="A39" s="5">
        <v>31</v>
      </c>
      <c r="B39" s="6" t="s">
        <v>100</v>
      </c>
      <c r="C39" s="6" t="s">
        <v>61</v>
      </c>
      <c r="D39" s="6">
        <v>15</v>
      </c>
      <c r="E39" s="6" t="s">
        <v>125</v>
      </c>
      <c r="F39" s="6" t="s">
        <v>51</v>
      </c>
      <c r="G39" s="6" t="s">
        <v>201</v>
      </c>
      <c r="H39" s="6" t="s">
        <v>52</v>
      </c>
      <c r="I39" s="6"/>
      <c r="J39" s="7" t="s">
        <v>53</v>
      </c>
      <c r="K39" s="8">
        <v>0</v>
      </c>
      <c r="L39" s="8">
        <v>2511527</v>
      </c>
      <c r="M39" s="9">
        <f t="shared" si="18"/>
        <v>0</v>
      </c>
      <c r="N39" s="8">
        <v>0</v>
      </c>
      <c r="O39" s="8">
        <v>2511527</v>
      </c>
      <c r="P39" s="9">
        <f t="shared" si="19"/>
        <v>0</v>
      </c>
      <c r="Q39" s="8">
        <v>0</v>
      </c>
      <c r="R39" s="8">
        <v>2511527</v>
      </c>
      <c r="S39" s="9">
        <f t="shared" si="20"/>
        <v>0</v>
      </c>
      <c r="T39" s="8">
        <v>0</v>
      </c>
      <c r="U39" s="8">
        <v>2511527</v>
      </c>
      <c r="V39" s="9">
        <f t="shared" si="21"/>
        <v>0</v>
      </c>
      <c r="W39" s="8">
        <v>0</v>
      </c>
      <c r="X39" s="8">
        <v>2511527</v>
      </c>
      <c r="Y39" s="9">
        <f t="shared" si="22"/>
        <v>0</v>
      </c>
      <c r="Z39" s="8">
        <v>0</v>
      </c>
      <c r="AA39" s="8">
        <v>2511527</v>
      </c>
      <c r="AB39" s="10">
        <f t="shared" si="23"/>
        <v>0</v>
      </c>
    </row>
    <row r="40" spans="1:28" ht="75" customHeight="1" thickBot="1" x14ac:dyDescent="0.3">
      <c r="A40" s="23">
        <v>32</v>
      </c>
      <c r="B40" s="11" t="s">
        <v>14</v>
      </c>
      <c r="C40" s="11" t="s">
        <v>50</v>
      </c>
      <c r="D40" s="11">
        <v>2</v>
      </c>
      <c r="E40" s="11" t="s">
        <v>126</v>
      </c>
      <c r="F40" s="11" t="s">
        <v>51</v>
      </c>
      <c r="G40" s="11" t="s">
        <v>203</v>
      </c>
      <c r="H40" s="11" t="s">
        <v>52</v>
      </c>
      <c r="I40" s="11"/>
      <c r="J40" s="12" t="s">
        <v>53</v>
      </c>
      <c r="K40" s="24">
        <v>0</v>
      </c>
      <c r="L40" s="24">
        <v>2511527</v>
      </c>
      <c r="M40" s="13">
        <f t="shared" si="6"/>
        <v>0</v>
      </c>
      <c r="N40" s="24">
        <v>0</v>
      </c>
      <c r="O40" s="24">
        <v>2511527</v>
      </c>
      <c r="P40" s="13">
        <f t="shared" si="7"/>
        <v>0</v>
      </c>
      <c r="Q40" s="24">
        <v>0</v>
      </c>
      <c r="R40" s="24">
        <v>2511527</v>
      </c>
      <c r="S40" s="13">
        <f t="shared" si="8"/>
        <v>0</v>
      </c>
      <c r="T40" s="24">
        <v>0</v>
      </c>
      <c r="U40" s="24">
        <v>2511527</v>
      </c>
      <c r="V40" s="13">
        <f t="shared" si="9"/>
        <v>0</v>
      </c>
      <c r="W40" s="8">
        <v>0</v>
      </c>
      <c r="X40" s="24">
        <v>2511527</v>
      </c>
      <c r="Y40" s="13">
        <f t="shared" si="10"/>
        <v>0</v>
      </c>
      <c r="Z40" s="24">
        <v>0</v>
      </c>
      <c r="AA40" s="24">
        <v>2511527</v>
      </c>
      <c r="AB40" s="14">
        <f t="shared" si="11"/>
        <v>0</v>
      </c>
    </row>
    <row r="41" spans="1:28" ht="15.75" thickBot="1" x14ac:dyDescent="0.3">
      <c r="A41" s="15"/>
      <c r="B41" s="15"/>
      <c r="C41" s="15"/>
      <c r="D41" s="15"/>
      <c r="E41" s="15"/>
      <c r="F41" s="15"/>
      <c r="G41" s="16"/>
      <c r="H41" s="15"/>
      <c r="I41" s="15"/>
      <c r="J41" s="15"/>
      <c r="K41" s="20">
        <f>SUM(K9:K40)</f>
        <v>274</v>
      </c>
      <c r="L41" s="21">
        <f>SUM(L9:L40)</f>
        <v>74145212</v>
      </c>
      <c r="M41" s="22">
        <f t="shared" si="6"/>
        <v>3.6954510292586391E-6</v>
      </c>
      <c r="N41" s="20">
        <f>SUM(N9:N40)</f>
        <v>274</v>
      </c>
      <c r="O41" s="21">
        <f>SUM(O9:O40)</f>
        <v>74145212</v>
      </c>
      <c r="P41" s="22">
        <f t="shared" si="7"/>
        <v>3.6954510292586391E-6</v>
      </c>
      <c r="Q41" s="20">
        <f>SUM(Q9:Q40)</f>
        <v>274</v>
      </c>
      <c r="R41" s="21">
        <f>SUM(R9:R40)</f>
        <v>74145212</v>
      </c>
      <c r="S41" s="22">
        <f t="shared" si="8"/>
        <v>3.6954510292586391E-6</v>
      </c>
      <c r="T41" s="20">
        <f>SUM(T9:T40)</f>
        <v>0</v>
      </c>
      <c r="U41" s="21">
        <f>SUM(U9:U40)</f>
        <v>74145212</v>
      </c>
      <c r="V41" s="22">
        <f t="shared" si="9"/>
        <v>0</v>
      </c>
      <c r="W41" s="20">
        <f>SUM(W9:W40)</f>
        <v>274</v>
      </c>
      <c r="X41" s="21">
        <f>SUM(X9:X40)</f>
        <v>74145212</v>
      </c>
      <c r="Y41" s="22">
        <f t="shared" si="10"/>
        <v>3.6954510292586391E-6</v>
      </c>
      <c r="Z41" s="20">
        <f>SUM(Z9:Z40)</f>
        <v>274</v>
      </c>
      <c r="AA41" s="21">
        <f>SUM(AA9:AA40)</f>
        <v>74145212</v>
      </c>
      <c r="AB41" s="22">
        <f t="shared" si="11"/>
        <v>3.6954510292586391E-6</v>
      </c>
    </row>
  </sheetData>
  <sheetProtection algorithmName="SHA-512" hashValue="0kT4AzykQwyJlhGlXnIfZGbw5bSP1y4AvF+e+641B6ZBntzBHWUt+UuqMqbxs6go4s5hGQi5OLEfcfYzRhADbw==" saltValue="+gWZx+Qb9o5lRPXrdz6FDw==" spinCount="100000" sheet="1" objects="1" scenarios="1"/>
  <mergeCells count="14">
    <mergeCell ref="Q7:S7"/>
    <mergeCell ref="T7:V7"/>
    <mergeCell ref="W7:Y7"/>
    <mergeCell ref="Z7:AB7"/>
    <mergeCell ref="C1:L3"/>
    <mergeCell ref="C4:L4"/>
    <mergeCell ref="A6:I6"/>
    <mergeCell ref="J6:AB6"/>
    <mergeCell ref="A7:A8"/>
    <mergeCell ref="B7:B8"/>
    <mergeCell ref="E7:E8"/>
    <mergeCell ref="G7:G8"/>
    <mergeCell ref="K7:M7"/>
    <mergeCell ref="N7:P7"/>
  </mergeCells>
  <conditionalFormatting sqref="K9:K40">
    <cfRule type="dataBar" priority="12">
      <dataBar>
        <cfvo type="min"/>
        <cfvo type="max"/>
        <color rgb="FFFF555A"/>
      </dataBar>
      <extLst>
        <ext xmlns:x14="http://schemas.microsoft.com/office/spreadsheetml/2009/9/main" uri="{B025F937-C7B1-47D3-B67F-A62EFF666E3E}">
          <x14:id>{12CB83EA-D6F5-4C1F-81D2-05FD13A40635}</x14:id>
        </ext>
      </extLst>
    </cfRule>
  </conditionalFormatting>
  <conditionalFormatting sqref="L9:L40">
    <cfRule type="dataBar" priority="34">
      <dataBar>
        <cfvo type="min"/>
        <cfvo type="max"/>
        <color rgb="FF008AEF"/>
      </dataBar>
      <extLst>
        <ext xmlns:x14="http://schemas.microsoft.com/office/spreadsheetml/2009/9/main" uri="{B025F937-C7B1-47D3-B67F-A62EFF666E3E}">
          <x14:id>{425EEA74-80FC-4353-8E1B-F0B3AA535EE9}</x14:id>
        </ext>
      </extLst>
    </cfRule>
  </conditionalFormatting>
  <conditionalFormatting sqref="N9:N40">
    <cfRule type="dataBar" priority="11">
      <dataBar>
        <cfvo type="min"/>
        <cfvo type="max"/>
        <color rgb="FFFF555A"/>
      </dataBar>
      <extLst>
        <ext xmlns:x14="http://schemas.microsoft.com/office/spreadsheetml/2009/9/main" uri="{B025F937-C7B1-47D3-B67F-A62EFF666E3E}">
          <x14:id>{AE4D7FC9-95EA-4269-9C66-020253FE9117}</x14:id>
        </ext>
      </extLst>
    </cfRule>
  </conditionalFormatting>
  <conditionalFormatting sqref="O9:O40">
    <cfRule type="dataBar" priority="6">
      <dataBar>
        <cfvo type="min"/>
        <cfvo type="max"/>
        <color rgb="FF008AEF"/>
      </dataBar>
      <extLst>
        <ext xmlns:x14="http://schemas.microsoft.com/office/spreadsheetml/2009/9/main" uri="{B025F937-C7B1-47D3-B67F-A62EFF666E3E}">
          <x14:id>{10081415-F79A-4906-A1E0-A8094DFC38B5}</x14:id>
        </ext>
      </extLst>
    </cfRule>
  </conditionalFormatting>
  <conditionalFormatting sqref="Q9:Q40">
    <cfRule type="dataBar" priority="7">
      <dataBar>
        <cfvo type="min"/>
        <cfvo type="max"/>
        <color rgb="FFFF555A"/>
      </dataBar>
      <extLst>
        <ext xmlns:x14="http://schemas.microsoft.com/office/spreadsheetml/2009/9/main" uri="{B025F937-C7B1-47D3-B67F-A62EFF666E3E}">
          <x14:id>{B1BBD46A-56AF-4955-8D9F-E5B4D6D6E5BD}</x14:id>
        </ext>
      </extLst>
    </cfRule>
  </conditionalFormatting>
  <conditionalFormatting sqref="R9:R40">
    <cfRule type="dataBar" priority="5">
      <dataBar>
        <cfvo type="min"/>
        <cfvo type="max"/>
        <color rgb="FF008AEF"/>
      </dataBar>
      <extLst>
        <ext xmlns:x14="http://schemas.microsoft.com/office/spreadsheetml/2009/9/main" uri="{B025F937-C7B1-47D3-B67F-A62EFF666E3E}">
          <x14:id>{BB638666-009C-4CC1-8573-3E3FD05AB30E}</x14:id>
        </ext>
      </extLst>
    </cfRule>
  </conditionalFormatting>
  <conditionalFormatting sqref="T9:T40">
    <cfRule type="dataBar" priority="10">
      <dataBar>
        <cfvo type="min"/>
        <cfvo type="max"/>
        <color rgb="FFFF555A"/>
      </dataBar>
      <extLst>
        <ext xmlns:x14="http://schemas.microsoft.com/office/spreadsheetml/2009/9/main" uri="{B025F937-C7B1-47D3-B67F-A62EFF666E3E}">
          <x14:id>{280EC8E8-86E2-4AB8-B9B9-E6F66E188473}</x14:id>
        </ext>
      </extLst>
    </cfRule>
  </conditionalFormatting>
  <conditionalFormatting sqref="U9:U40">
    <cfRule type="dataBar" priority="4">
      <dataBar>
        <cfvo type="min"/>
        <cfvo type="max"/>
        <color rgb="FF008AEF"/>
      </dataBar>
      <extLst>
        <ext xmlns:x14="http://schemas.microsoft.com/office/spreadsheetml/2009/9/main" uri="{B025F937-C7B1-47D3-B67F-A62EFF666E3E}">
          <x14:id>{AF99D43B-4A0D-46E9-8B77-336A1027AF80}</x14:id>
        </ext>
      </extLst>
    </cfRule>
  </conditionalFormatting>
  <conditionalFormatting sqref="W9:W40">
    <cfRule type="dataBar" priority="1">
      <dataBar>
        <cfvo type="min"/>
        <cfvo type="max"/>
        <color rgb="FFFF555A"/>
      </dataBar>
      <extLst>
        <ext xmlns:x14="http://schemas.microsoft.com/office/spreadsheetml/2009/9/main" uri="{B025F937-C7B1-47D3-B67F-A62EFF666E3E}">
          <x14:id>{C0A84314-A830-4983-B121-CB853823980C}</x14:id>
        </ext>
      </extLst>
    </cfRule>
  </conditionalFormatting>
  <conditionalFormatting sqref="X9:X40">
    <cfRule type="dataBar" priority="3">
      <dataBar>
        <cfvo type="min"/>
        <cfvo type="max"/>
        <color rgb="FF008AEF"/>
      </dataBar>
      <extLst>
        <ext xmlns:x14="http://schemas.microsoft.com/office/spreadsheetml/2009/9/main" uri="{B025F937-C7B1-47D3-B67F-A62EFF666E3E}">
          <x14:id>{95D15A99-6582-4387-9685-C09E1A392B14}</x14:id>
        </ext>
      </extLst>
    </cfRule>
  </conditionalFormatting>
  <conditionalFormatting sqref="Z9:Z40">
    <cfRule type="dataBar" priority="8">
      <dataBar>
        <cfvo type="min"/>
        <cfvo type="max"/>
        <color rgb="FFFF555A"/>
      </dataBar>
      <extLst>
        <ext xmlns:x14="http://schemas.microsoft.com/office/spreadsheetml/2009/9/main" uri="{B025F937-C7B1-47D3-B67F-A62EFF666E3E}">
          <x14:id>{239F18D5-5896-4FEA-9CA2-3104CFDBA146}</x14:id>
        </ext>
      </extLst>
    </cfRule>
  </conditionalFormatting>
  <conditionalFormatting sqref="AA9:AA40">
    <cfRule type="dataBar" priority="2">
      <dataBar>
        <cfvo type="min"/>
        <cfvo type="max"/>
        <color rgb="FF008AEF"/>
      </dataBar>
      <extLst>
        <ext xmlns:x14="http://schemas.microsoft.com/office/spreadsheetml/2009/9/main" uri="{B025F937-C7B1-47D3-B67F-A62EFF666E3E}">
          <x14:id>{9ADFB114-76F3-4D15-9904-F61049A0A511}</x14:id>
        </ext>
      </extLst>
    </cfRule>
  </conditionalFormatting>
  <hyperlinks>
    <hyperlink ref="A4" location="ÍNDICE!A1" display="ÍNDICE" xr:uid="{D24E8603-8883-4CB7-8A1A-17ABE0FC8A5A}"/>
  </hyperlinks>
  <pageMargins left="0.7" right="0.7" top="0.75" bottom="0.75" header="0.3" footer="0.3"/>
  <pageSetup paperSize="9" scale="2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12CB83EA-D6F5-4C1F-81D2-05FD13A40635}">
            <x14:dataBar minLength="0" maxLength="100" gradient="0">
              <x14:cfvo type="autoMin"/>
              <x14:cfvo type="autoMax"/>
              <x14:negativeFillColor rgb="FFFF0000"/>
              <x14:axisColor rgb="FF000000"/>
            </x14:dataBar>
          </x14:cfRule>
          <xm:sqref>K9:K40</xm:sqref>
        </x14:conditionalFormatting>
        <x14:conditionalFormatting xmlns:xm="http://schemas.microsoft.com/office/excel/2006/main">
          <x14:cfRule type="dataBar" id="{425EEA74-80FC-4353-8E1B-F0B3AA535EE9}">
            <x14:dataBar minLength="0" maxLength="100" gradient="0">
              <x14:cfvo type="autoMin"/>
              <x14:cfvo type="autoMax"/>
              <x14:negativeFillColor rgb="FFFF0000"/>
              <x14:axisColor rgb="FF000000"/>
            </x14:dataBar>
          </x14:cfRule>
          <xm:sqref>L9:L40</xm:sqref>
        </x14:conditionalFormatting>
        <x14:conditionalFormatting xmlns:xm="http://schemas.microsoft.com/office/excel/2006/main">
          <x14:cfRule type="dataBar" id="{AE4D7FC9-95EA-4269-9C66-020253FE9117}">
            <x14:dataBar minLength="0" maxLength="100" gradient="0">
              <x14:cfvo type="autoMin"/>
              <x14:cfvo type="autoMax"/>
              <x14:negativeFillColor rgb="FFFF0000"/>
              <x14:axisColor rgb="FF000000"/>
            </x14:dataBar>
          </x14:cfRule>
          <xm:sqref>N9:N40</xm:sqref>
        </x14:conditionalFormatting>
        <x14:conditionalFormatting xmlns:xm="http://schemas.microsoft.com/office/excel/2006/main">
          <x14:cfRule type="dataBar" id="{10081415-F79A-4906-A1E0-A8094DFC38B5}">
            <x14:dataBar minLength="0" maxLength="100" gradient="0">
              <x14:cfvo type="autoMin"/>
              <x14:cfvo type="autoMax"/>
              <x14:negativeFillColor rgb="FFFF0000"/>
              <x14:axisColor rgb="FF000000"/>
            </x14:dataBar>
          </x14:cfRule>
          <xm:sqref>O9:O40</xm:sqref>
        </x14:conditionalFormatting>
        <x14:conditionalFormatting xmlns:xm="http://schemas.microsoft.com/office/excel/2006/main">
          <x14:cfRule type="dataBar" id="{B1BBD46A-56AF-4955-8D9F-E5B4D6D6E5BD}">
            <x14:dataBar minLength="0" maxLength="100" gradient="0">
              <x14:cfvo type="autoMin"/>
              <x14:cfvo type="autoMax"/>
              <x14:negativeFillColor rgb="FFFF0000"/>
              <x14:axisColor rgb="FF000000"/>
            </x14:dataBar>
          </x14:cfRule>
          <xm:sqref>Q9:Q40</xm:sqref>
        </x14:conditionalFormatting>
        <x14:conditionalFormatting xmlns:xm="http://schemas.microsoft.com/office/excel/2006/main">
          <x14:cfRule type="dataBar" id="{BB638666-009C-4CC1-8573-3E3FD05AB30E}">
            <x14:dataBar minLength="0" maxLength="100" gradient="0">
              <x14:cfvo type="autoMin"/>
              <x14:cfvo type="autoMax"/>
              <x14:negativeFillColor rgb="FFFF0000"/>
              <x14:axisColor rgb="FF000000"/>
            </x14:dataBar>
          </x14:cfRule>
          <xm:sqref>R9:R40</xm:sqref>
        </x14:conditionalFormatting>
        <x14:conditionalFormatting xmlns:xm="http://schemas.microsoft.com/office/excel/2006/main">
          <x14:cfRule type="dataBar" id="{280EC8E8-86E2-4AB8-B9B9-E6F66E188473}">
            <x14:dataBar minLength="0" maxLength="100" gradient="0">
              <x14:cfvo type="autoMin"/>
              <x14:cfvo type="autoMax"/>
              <x14:negativeFillColor rgb="FFFF0000"/>
              <x14:axisColor rgb="FF000000"/>
            </x14:dataBar>
          </x14:cfRule>
          <xm:sqref>T9:T40</xm:sqref>
        </x14:conditionalFormatting>
        <x14:conditionalFormatting xmlns:xm="http://schemas.microsoft.com/office/excel/2006/main">
          <x14:cfRule type="dataBar" id="{AF99D43B-4A0D-46E9-8B77-336A1027AF80}">
            <x14:dataBar minLength="0" maxLength="100" gradient="0">
              <x14:cfvo type="autoMin"/>
              <x14:cfvo type="autoMax"/>
              <x14:negativeFillColor rgb="FFFF0000"/>
              <x14:axisColor rgb="FF000000"/>
            </x14:dataBar>
          </x14:cfRule>
          <xm:sqref>U9:U40</xm:sqref>
        </x14:conditionalFormatting>
        <x14:conditionalFormatting xmlns:xm="http://schemas.microsoft.com/office/excel/2006/main">
          <x14:cfRule type="dataBar" id="{C0A84314-A830-4983-B121-CB853823980C}">
            <x14:dataBar minLength="0" maxLength="100" gradient="0">
              <x14:cfvo type="autoMin"/>
              <x14:cfvo type="autoMax"/>
              <x14:negativeFillColor rgb="FFFF0000"/>
              <x14:axisColor rgb="FF000000"/>
            </x14:dataBar>
          </x14:cfRule>
          <xm:sqref>W9:W40</xm:sqref>
        </x14:conditionalFormatting>
        <x14:conditionalFormatting xmlns:xm="http://schemas.microsoft.com/office/excel/2006/main">
          <x14:cfRule type="dataBar" id="{95D15A99-6582-4387-9685-C09E1A392B14}">
            <x14:dataBar minLength="0" maxLength="100" gradient="0">
              <x14:cfvo type="autoMin"/>
              <x14:cfvo type="autoMax"/>
              <x14:negativeFillColor rgb="FFFF0000"/>
              <x14:axisColor rgb="FF000000"/>
            </x14:dataBar>
          </x14:cfRule>
          <xm:sqref>X9:X40</xm:sqref>
        </x14:conditionalFormatting>
        <x14:conditionalFormatting xmlns:xm="http://schemas.microsoft.com/office/excel/2006/main">
          <x14:cfRule type="dataBar" id="{239F18D5-5896-4FEA-9CA2-3104CFDBA146}">
            <x14:dataBar minLength="0" maxLength="100" gradient="0">
              <x14:cfvo type="autoMin"/>
              <x14:cfvo type="autoMax"/>
              <x14:negativeFillColor rgb="FFFF0000"/>
              <x14:axisColor rgb="FF000000"/>
            </x14:dataBar>
          </x14:cfRule>
          <xm:sqref>Z9:Z40</xm:sqref>
        </x14:conditionalFormatting>
        <x14:conditionalFormatting xmlns:xm="http://schemas.microsoft.com/office/excel/2006/main">
          <x14:cfRule type="dataBar" id="{9ADFB114-76F3-4D15-9904-F61049A0A511}">
            <x14:dataBar minLength="0" maxLength="100" gradient="0">
              <x14:cfvo type="autoMin"/>
              <x14:cfvo type="autoMax"/>
              <x14:negativeFillColor rgb="FFFF0000"/>
              <x14:axisColor rgb="FF000000"/>
            </x14:dataBar>
          </x14:cfRule>
          <xm:sqref>AA9:AA40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3D87-5DEB-4DDD-AC9B-59A134CF40CB}">
  <sheetPr>
    <pageSetUpPr fitToPage="1"/>
  </sheetPr>
  <dimension ref="A1:O28"/>
  <sheetViews>
    <sheetView zoomScale="70" zoomScaleNormal="70" workbookViewId="0"/>
  </sheetViews>
  <sheetFormatPr baseColWidth="10" defaultColWidth="0" defaultRowHeight="15" x14ac:dyDescent="0.25"/>
  <cols>
    <col min="1" max="1" width="22.7109375" customWidth="1"/>
    <col min="2" max="2" width="22.7109375" style="1" customWidth="1"/>
    <col min="3" max="5" width="22.7109375" customWidth="1"/>
    <col min="6" max="6" width="32.7109375" customWidth="1"/>
    <col min="7" max="7" width="22.7109375" customWidth="1"/>
    <col min="8" max="8" width="32.7109375" customWidth="1"/>
    <col min="9" max="9" width="22.7109375" customWidth="1"/>
    <col min="10" max="10" width="32.7109375" customWidth="1"/>
    <col min="11" max="15" width="22.7109375" customWidth="1"/>
    <col min="16" max="16384" width="22.7109375" hidden="1"/>
  </cols>
  <sheetData>
    <row r="1" spans="1:12" ht="24.95" customHeight="1" x14ac:dyDescent="0.25">
      <c r="A1" s="1"/>
      <c r="B1"/>
      <c r="C1" s="55" t="s">
        <v>0</v>
      </c>
      <c r="D1" s="55"/>
      <c r="E1" s="55"/>
      <c r="F1" s="55"/>
      <c r="G1" s="55"/>
      <c r="H1" s="55"/>
      <c r="I1" s="55"/>
      <c r="J1" s="55"/>
      <c r="K1" s="55"/>
      <c r="L1" s="55"/>
    </row>
    <row r="2" spans="1:12" ht="24.95" customHeight="1" x14ac:dyDescent="0.25">
      <c r="A2" s="1"/>
      <c r="B2"/>
      <c r="C2" s="55"/>
      <c r="D2" s="55"/>
      <c r="E2" s="55"/>
      <c r="F2" s="55"/>
      <c r="G2" s="55"/>
      <c r="H2" s="55"/>
      <c r="I2" s="55"/>
      <c r="J2" s="55"/>
      <c r="K2" s="55"/>
      <c r="L2" s="55"/>
    </row>
    <row r="3" spans="1:12" ht="24.95" customHeight="1" x14ac:dyDescent="0.25">
      <c r="A3" s="1"/>
      <c r="B3"/>
      <c r="C3" s="55"/>
      <c r="D3" s="55"/>
      <c r="E3" s="55"/>
      <c r="F3" s="55"/>
      <c r="G3" s="55"/>
      <c r="H3" s="55"/>
      <c r="I3" s="55"/>
      <c r="J3" s="55"/>
      <c r="K3" s="55"/>
      <c r="L3" s="55"/>
    </row>
    <row r="4" spans="1:12" ht="20.100000000000001" customHeight="1" thickBot="1" x14ac:dyDescent="0.3">
      <c r="A4" s="2" t="s">
        <v>1</v>
      </c>
      <c r="B4"/>
      <c r="C4" s="56" t="s">
        <v>156</v>
      </c>
      <c r="D4" s="56"/>
      <c r="E4" s="56"/>
      <c r="F4" s="56"/>
      <c r="G4" s="56"/>
      <c r="H4" s="56"/>
      <c r="I4" s="56"/>
      <c r="J4" s="56"/>
      <c r="K4" s="56"/>
      <c r="L4" s="56"/>
    </row>
    <row r="5" spans="1:12" ht="20.100000000000001" customHeight="1" thickTop="1" thickBot="1" x14ac:dyDescent="0.3"/>
    <row r="6" spans="1:12" ht="21.95" customHeight="1" x14ac:dyDescent="0.25">
      <c r="B6" s="77" t="s">
        <v>130</v>
      </c>
      <c r="C6" s="78"/>
      <c r="D6" s="78"/>
      <c r="E6" s="79"/>
    </row>
    <row r="7" spans="1:12" ht="44.1" customHeight="1" x14ac:dyDescent="0.25">
      <c r="B7" s="29" t="s">
        <v>131</v>
      </c>
      <c r="C7" s="30" t="s">
        <v>132</v>
      </c>
      <c r="D7" s="30" t="s">
        <v>133</v>
      </c>
      <c r="E7" s="31" t="s">
        <v>134</v>
      </c>
    </row>
    <row r="8" spans="1:12" ht="21.95" customHeight="1" x14ac:dyDescent="0.25">
      <c r="B8" s="25">
        <v>2</v>
      </c>
      <c r="C8" s="26">
        <v>32</v>
      </c>
      <c r="D8" s="33">
        <f>(C8-B8)/C8</f>
        <v>0.9375</v>
      </c>
      <c r="E8" s="32" t="str">
        <f>VLOOKUP(D8,$B$25:$D$28,3,TRUE)</f>
        <v>BUENA</v>
      </c>
    </row>
    <row r="9" spans="1:12" ht="21.95" customHeight="1" x14ac:dyDescent="0.25">
      <c r="B9" s="68" t="s">
        <v>135</v>
      </c>
      <c r="C9" s="69"/>
      <c r="D9" s="69"/>
      <c r="E9" s="70"/>
    </row>
    <row r="10" spans="1:12" ht="44.1" customHeight="1" x14ac:dyDescent="0.25">
      <c r="B10" s="29" t="s">
        <v>136</v>
      </c>
      <c r="C10" s="30" t="s">
        <v>137</v>
      </c>
      <c r="D10" s="30" t="s">
        <v>133</v>
      </c>
      <c r="E10" s="31" t="s">
        <v>134</v>
      </c>
    </row>
    <row r="11" spans="1:12" ht="21.95" customHeight="1" x14ac:dyDescent="0.25">
      <c r="B11" s="25">
        <v>274</v>
      </c>
      <c r="C11" s="26">
        <v>2511527</v>
      </c>
      <c r="D11" s="33">
        <f>(C11-B11)/C11</f>
        <v>0.99989090302433536</v>
      </c>
      <c r="E11" s="32" t="str">
        <f>VLOOKUP(D11,$B$25:$D$28,3,TRUE)</f>
        <v>EXCELENTE</v>
      </c>
    </row>
    <row r="12" spans="1:12" ht="21.95" customHeight="1" x14ac:dyDescent="0.25">
      <c r="B12" s="68" t="s">
        <v>138</v>
      </c>
      <c r="C12" s="69"/>
      <c r="D12" s="69"/>
      <c r="E12" s="70"/>
    </row>
    <row r="13" spans="1:12" ht="44.1" customHeight="1" x14ac:dyDescent="0.25">
      <c r="B13" s="29" t="s">
        <v>139</v>
      </c>
      <c r="C13" s="30" t="s">
        <v>140</v>
      </c>
      <c r="D13" s="30" t="s">
        <v>141</v>
      </c>
      <c r="E13" s="31" t="s">
        <v>134</v>
      </c>
    </row>
    <row r="14" spans="1:12" ht="21.95" customHeight="1" thickBot="1" x14ac:dyDescent="0.3">
      <c r="B14" s="25">
        <v>274</v>
      </c>
      <c r="C14" s="28">
        <v>74145212</v>
      </c>
      <c r="D14" s="38">
        <f>(C14-B14)/C14</f>
        <v>0.9999963045489707</v>
      </c>
      <c r="E14" s="37" t="str">
        <f>VLOOKUP(D14,$B$25:$D$28,3,TRUE)</f>
        <v>EXCELENTE</v>
      </c>
    </row>
    <row r="15" spans="1:12" ht="21.95" customHeight="1" x14ac:dyDescent="0.25">
      <c r="B15" s="71" t="s">
        <v>142</v>
      </c>
      <c r="C15" s="72"/>
      <c r="D15" s="72"/>
      <c r="E15" s="73"/>
    </row>
    <row r="16" spans="1:12" ht="44.1" customHeight="1" x14ac:dyDescent="0.25">
      <c r="B16" s="29" t="s">
        <v>133</v>
      </c>
      <c r="C16" s="30" t="s">
        <v>143</v>
      </c>
      <c r="D16" s="30" t="s">
        <v>144</v>
      </c>
      <c r="E16" s="34" t="s">
        <v>42</v>
      </c>
    </row>
    <row r="17" spans="2:5" ht="44.1" customHeight="1" x14ac:dyDescent="0.25">
      <c r="B17" s="29" t="s">
        <v>145</v>
      </c>
      <c r="C17" s="50">
        <f>D8</f>
        <v>0.9375</v>
      </c>
      <c r="D17" s="33">
        <v>0.3</v>
      </c>
      <c r="E17" s="35">
        <f>C17*D17</f>
        <v>0.28125</v>
      </c>
    </row>
    <row r="18" spans="2:5" ht="44.1" customHeight="1" x14ac:dyDescent="0.25">
      <c r="B18" s="29" t="s">
        <v>146</v>
      </c>
      <c r="C18" s="50">
        <f>D11</f>
        <v>0.99989090302433536</v>
      </c>
      <c r="D18" s="33">
        <v>0.3</v>
      </c>
      <c r="E18" s="35">
        <f t="shared" ref="E18:E19" si="0">C18*D18</f>
        <v>0.29996727090730058</v>
      </c>
    </row>
    <row r="19" spans="2:5" ht="44.1" customHeight="1" x14ac:dyDescent="0.25">
      <c r="B19" s="29" t="s">
        <v>147</v>
      </c>
      <c r="C19" s="50">
        <f>D14</f>
        <v>0.9999963045489707</v>
      </c>
      <c r="D19" s="33">
        <v>0.4</v>
      </c>
      <c r="E19" s="35">
        <f t="shared" si="0"/>
        <v>0.39999852181958828</v>
      </c>
    </row>
    <row r="20" spans="2:5" ht="44.1" customHeight="1" x14ac:dyDescent="0.25">
      <c r="B20" s="68" t="s">
        <v>133</v>
      </c>
      <c r="C20" s="69"/>
      <c r="D20" s="80"/>
      <c r="E20" s="36">
        <f>SUM(E17:E19)</f>
        <v>0.98121579272688886</v>
      </c>
    </row>
    <row r="21" spans="2:5" ht="21.95" customHeight="1" thickBot="1" x14ac:dyDescent="0.3">
      <c r="B21" s="74" t="s">
        <v>134</v>
      </c>
      <c r="C21" s="75"/>
      <c r="D21" s="76"/>
      <c r="E21" s="37" t="str">
        <f>VLOOKUP(E20,$B$25:$D$28,3,TRUE)</f>
        <v>EXCELENTE</v>
      </c>
    </row>
    <row r="22" spans="2:5" ht="15.75" thickBot="1" x14ac:dyDescent="0.3">
      <c r="B22"/>
    </row>
    <row r="23" spans="2:5" x14ac:dyDescent="0.25">
      <c r="B23" s="65" t="s">
        <v>155</v>
      </c>
      <c r="C23" s="66"/>
      <c r="D23" s="67"/>
    </row>
    <row r="24" spans="2:5" x14ac:dyDescent="0.25">
      <c r="B24" s="48" t="s">
        <v>149</v>
      </c>
      <c r="C24" s="47" t="s">
        <v>150</v>
      </c>
      <c r="D24" s="49" t="s">
        <v>134</v>
      </c>
    </row>
    <row r="25" spans="2:5" x14ac:dyDescent="0.25">
      <c r="B25" s="43">
        <v>0</v>
      </c>
      <c r="C25" s="44">
        <v>0.75</v>
      </c>
      <c r="D25" s="39" t="s">
        <v>152</v>
      </c>
    </row>
    <row r="26" spans="2:5" x14ac:dyDescent="0.25">
      <c r="B26" s="43">
        <v>0.75</v>
      </c>
      <c r="C26" s="44">
        <v>0.85</v>
      </c>
      <c r="D26" s="40" t="s">
        <v>154</v>
      </c>
    </row>
    <row r="27" spans="2:5" x14ac:dyDescent="0.25">
      <c r="B27" s="43">
        <v>0.85</v>
      </c>
      <c r="C27" s="44">
        <v>0.95</v>
      </c>
      <c r="D27" s="41" t="s">
        <v>153</v>
      </c>
    </row>
    <row r="28" spans="2:5" ht="15.75" thickBot="1" x14ac:dyDescent="0.3">
      <c r="B28" s="45">
        <v>0.95</v>
      </c>
      <c r="C28" s="46">
        <v>1</v>
      </c>
      <c r="D28" s="42" t="s">
        <v>151</v>
      </c>
    </row>
  </sheetData>
  <sheetProtection algorithmName="SHA-512" hashValue="vvlUXte+cFy1+HMVmR9Va/rG9hRFIcbYD8w47TlS1LYfQ3/wM47Q85/CBhUz19XtlZX/8WL2fBhZFpuolSyscg==" saltValue="GN2yIpxVYbvBYDLXP3+TcA==" spinCount="100000" sheet="1" objects="1" scenarios="1"/>
  <mergeCells count="9">
    <mergeCell ref="B23:D23"/>
    <mergeCell ref="B21:D21"/>
    <mergeCell ref="C1:L3"/>
    <mergeCell ref="C4:L4"/>
    <mergeCell ref="B6:E6"/>
    <mergeCell ref="B9:E9"/>
    <mergeCell ref="B12:E12"/>
    <mergeCell ref="B15:E15"/>
    <mergeCell ref="B20:D20"/>
  </mergeCells>
  <hyperlinks>
    <hyperlink ref="A4" location="ÍNDICE!A1" display="ÍNDICE" xr:uid="{C9FDF591-2F7E-4E39-BA86-8BB577777C2E}"/>
  </hyperlinks>
  <pageMargins left="0.7" right="0.7" top="0.75" bottom="0.75" header="0.3" footer="0.3"/>
  <pageSetup paperSize="9" scale="2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fd086-330d-4d2c-818a-5d4272641a37">
      <Terms xmlns="http://schemas.microsoft.com/office/infopath/2007/PartnerControls"/>
    </lcf76f155ced4ddcb4097134ff3c332f>
    <TaxCatchAll xmlns="44d257b3-84f6-4691-bde6-a097f74d04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932F3E2BD0E8B40959D43E8B85380F5" ma:contentTypeVersion="29" ma:contentTypeDescription="Crear nuevo documento." ma:contentTypeScope="" ma:versionID="73625289e04b0c243f186cdafda5fedb">
  <xsd:schema xmlns:xsd="http://www.w3.org/2001/XMLSchema" xmlns:xs="http://www.w3.org/2001/XMLSchema" xmlns:p="http://schemas.microsoft.com/office/2006/metadata/properties" xmlns:ns2="503fd086-330d-4d2c-818a-5d4272641a37" xmlns:ns3="44d257b3-84f6-4691-bde6-a097f74d04a0" targetNamespace="http://schemas.microsoft.com/office/2006/metadata/properties" ma:root="true" ma:fieldsID="67f03fa23ccd680356b3896abd133638" ns2:_="" ns3:_="">
    <xsd:import namespace="503fd086-330d-4d2c-818a-5d4272641a37"/>
    <xsd:import namespace="44d257b3-84f6-4691-bde6-a097f74d0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fd086-330d-4d2c-818a-5d4272641a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d257b3-84f6-4691-bde6-a097f74d04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3a0beeca-d758-430a-a950-8770bd4c3147}" ma:internalName="TaxCatchAll" ma:showField="CatchAllData" ma:web="44d257b3-84f6-4691-bde6-a097f74d0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0F855B-9A43-4E59-8349-266E6E532646}">
  <ds:schemaRefs>
    <ds:schemaRef ds:uri="http://schemas.microsoft.com/sharepoint/v3/contenttype/forms"/>
  </ds:schemaRefs>
</ds:datastoreItem>
</file>

<file path=customXml/itemProps2.xml><?xml version="1.0" encoding="utf-8"?>
<ds:datastoreItem xmlns:ds="http://schemas.openxmlformats.org/officeDocument/2006/customXml" ds:itemID="{625D6DCB-1392-4F44-897F-BE9D0EDB336E}">
  <ds:schemaRef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503fd086-330d-4d2c-818a-5d4272641a37"/>
    <ds:schemaRef ds:uri="http://schemas.openxmlformats.org/package/2006/metadata/core-properties"/>
    <ds:schemaRef ds:uri="44d257b3-84f6-4691-bde6-a097f74d04a0"/>
    <ds:schemaRef ds:uri="http://purl.org/dc/dcmitype/"/>
    <ds:schemaRef ds:uri="http://purl.org/dc/terms/"/>
  </ds:schemaRefs>
</ds:datastoreItem>
</file>

<file path=customXml/itemProps3.xml><?xml version="1.0" encoding="utf-8"?>
<ds:datastoreItem xmlns:ds="http://schemas.openxmlformats.org/officeDocument/2006/customXml" ds:itemID="{8F60C731-E63B-4CCD-B90B-42D0C1173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3fd086-330d-4d2c-818a-5d4272641a37"/>
    <ds:schemaRef ds:uri="44d257b3-84f6-4691-bde6-a097f74d0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ÍNDICE</vt:lpstr>
      <vt:lpstr>OTO1</vt:lpstr>
      <vt:lpstr>OTO2</vt:lpstr>
      <vt:lpstr>REN1</vt:lpstr>
      <vt:lpstr>REN2</vt:lpstr>
      <vt:lpstr>'OTO1'!Área_de_impresión</vt:lpstr>
      <vt:lpstr>'OTO2'!Área_de_impresión</vt:lpstr>
      <vt:lpstr>'REN1'!Área_de_impresión</vt:lpstr>
      <vt:lpstr>'REN2'!Área_de_impresión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 Calidad - CE</dc:title>
  <dc:creator>ICETEX</dc:creator>
  <cp:lastModifiedBy>Jair Farouk Ladino Montenegro</cp:lastModifiedBy>
  <dcterms:created xsi:type="dcterms:W3CDTF">2020-09-25T14:53:05Z</dcterms:created>
  <dcterms:modified xsi:type="dcterms:W3CDTF">2025-03-26T21:12:32Z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0x010100C932F3E2BD0E8B40959D43E8B85380F5</vt:lpwstr>
  </property>
  <property fmtid="{D5CDD505-2E9C-101B-9397-08002B2CF9AE}" pid="3" name="WorkbookGuid">
    <vt:lpwstr>8c5ecf64-cdf8-45b3-acbb-736349c762f1</vt:lpwstr>
  </property>
  <property fmtid="{D5CDD505-2E9C-101B-9397-08002B2CF9AE}" pid="4" name="MediaServiceImageTags">
    <vt:lpwstr/>
  </property>
</Properties>
</file>