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4" activeTab="11"/>
  </bookViews>
  <sheets>
    <sheet name="CONSOLIDADO CIUDADES" sheetId="7" r:id="rId1"/>
    <sheet name="BOGOTA" sheetId="1" r:id="rId2"/>
    <sheet name="CALI" sheetId="8" r:id="rId3"/>
    <sheet name="BMANGA" sheetId="9" r:id="rId4"/>
    <sheet name="VCENCIO" sheetId="13" r:id="rId5"/>
    <sheet name="BQUILLA" sheetId="16" r:id="rId6"/>
    <sheet name="VALLEDUPAR" sheetId="17" r:id="rId7"/>
    <sheet name="CARTAGENA" sheetId="18" r:id="rId8"/>
    <sheet name="POPAYAN" sheetId="20" r:id="rId9"/>
    <sheet name="RIOHACHA" sheetId="21" r:id="rId10"/>
    <sheet name="LETICIA" sheetId="23" r:id="rId11"/>
    <sheet name="Hoja1" sheetId="25" r:id="rId12"/>
  </sheets>
  <definedNames>
    <definedName name="_xlnm._FilterDatabase" localSheetId="1" hidden="1">BOGOTA!$B$3:$G$3</definedName>
    <definedName name="_xlnm.Print_Area" localSheetId="3">BMANGA!$A$1:$G$6</definedName>
    <definedName name="_xlnm.Print_Area" localSheetId="1">BOGOTA!$A$1:$H$83</definedName>
    <definedName name="_xlnm.Print_Area" localSheetId="5">BQUILLA!$A$1:$G$12</definedName>
    <definedName name="_xlnm.Print_Area" localSheetId="2">CALI!$A$1:$G$23</definedName>
    <definedName name="_xlnm.Print_Area" localSheetId="7">CARTAGENA!$A$1:$G$8</definedName>
    <definedName name="_xlnm.Print_Area" localSheetId="0">'CONSOLIDADO CIUDADES'!$A$1:$D$17</definedName>
    <definedName name="_xlnm.Print_Area" localSheetId="10">LETICIA!$A$1:$G$7</definedName>
    <definedName name="_xlnm.Print_Area" localSheetId="6">VALLEDUPAR!$A$1:$G$25</definedName>
    <definedName name="_xlnm.Print_Area" localSheetId="4">VCENCIO!$A$1:$G$6</definedName>
  </definedNames>
  <calcPr calcId="145621"/>
</workbook>
</file>

<file path=xl/calcChain.xml><?xml version="1.0" encoding="utf-8"?>
<calcChain xmlns="http://schemas.openxmlformats.org/spreadsheetml/2006/main">
  <c r="E6" i="13" l="1"/>
  <c r="B13" i="7" l="1"/>
  <c r="D13" i="7"/>
  <c r="E5" i="23"/>
  <c r="C13" i="7" s="1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B12" i="7" s="1"/>
  <c r="F23" i="21"/>
  <c r="D12" i="7" s="1"/>
  <c r="E23" i="21"/>
  <c r="C12" i="7" s="1"/>
  <c r="B11" i="7"/>
  <c r="E7" i="20"/>
  <c r="C11" i="7" s="1"/>
  <c r="D10" i="7"/>
  <c r="B10" i="7"/>
  <c r="F8" i="18"/>
  <c r="E8" i="18"/>
  <c r="C10" i="7" s="1"/>
  <c r="B9" i="7"/>
  <c r="F25" i="17"/>
  <c r="D9" i="7" s="1"/>
  <c r="E25" i="17"/>
  <c r="C9" i="7" s="1"/>
  <c r="B8" i="7"/>
  <c r="F11" i="16"/>
  <c r="E11" i="16"/>
  <c r="F7" i="16"/>
  <c r="F12" i="16" s="1"/>
  <c r="D8" i="7" s="1"/>
  <c r="E7" i="16"/>
  <c r="B7" i="7"/>
  <c r="C7" i="7"/>
  <c r="B6" i="7"/>
  <c r="B5" i="7"/>
  <c r="E6" i="9"/>
  <c r="C6" i="7" s="1"/>
  <c r="F9" i="8"/>
  <c r="E9" i="8"/>
  <c r="F22" i="8"/>
  <c r="F18" i="8"/>
  <c r="E22" i="8"/>
  <c r="E18" i="8"/>
  <c r="G81" i="1"/>
  <c r="F81" i="1"/>
  <c r="G51" i="1"/>
  <c r="G83" i="1" s="1"/>
  <c r="D4" i="7" s="1"/>
  <c r="F51" i="1"/>
  <c r="F83" i="1" s="1"/>
  <c r="C4" i="7" s="1"/>
  <c r="E12" i="16" l="1"/>
  <c r="C8" i="7" s="1"/>
  <c r="E23" i="8"/>
  <c r="C5" i="7" s="1"/>
  <c r="C14" i="7" s="1"/>
  <c r="F23" i="8"/>
  <c r="D5" i="7" s="1"/>
  <c r="D14" i="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F7" i="20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B4" i="7" s="1"/>
  <c r="B14" i="7" s="1"/>
</calcChain>
</file>

<file path=xl/sharedStrings.xml><?xml version="1.0" encoding="utf-8"?>
<sst xmlns="http://schemas.openxmlformats.org/spreadsheetml/2006/main" count="708" uniqueCount="112">
  <si>
    <t>ITEM</t>
  </si>
  <si>
    <t>UBICACIÓN</t>
  </si>
  <si>
    <t>PLACA</t>
  </si>
  <si>
    <t>VALOR ADQUISICION</t>
  </si>
  <si>
    <t>VALOR EN LIBROS</t>
  </si>
  <si>
    <t>NOMBRE</t>
  </si>
  <si>
    <t>SILLA INTERLOCUTORA</t>
  </si>
  <si>
    <t>SILLA TIPO EMPLEADO</t>
  </si>
  <si>
    <t>SILLA TANDEM</t>
  </si>
  <si>
    <t>SILLA TIPO GERENTE</t>
  </si>
  <si>
    <t>MESA PLASTICA</t>
  </si>
  <si>
    <t>-</t>
  </si>
  <si>
    <t>MUEBLE DE MADERA</t>
  </si>
  <si>
    <t>BOGOTA</t>
  </si>
  <si>
    <t>No.</t>
  </si>
  <si>
    <t>CIUDAD</t>
  </si>
  <si>
    <t>TOTALES</t>
  </si>
  <si>
    <t>CALI</t>
  </si>
  <si>
    <t>GRABADORA</t>
  </si>
  <si>
    <t>VENTILADOR</t>
  </si>
  <si>
    <t>ESCALERA DE ALUMINIO</t>
  </si>
  <si>
    <t>TOTAL CALI</t>
  </si>
  <si>
    <t>BUCARAMANGA</t>
  </si>
  <si>
    <t>CONSOLIDADO INSERVIBLES 2014</t>
  </si>
  <si>
    <t>TOTAL  BUCARAMANGA</t>
  </si>
  <si>
    <t>DVD</t>
  </si>
  <si>
    <t>TELEFONO CELULAR</t>
  </si>
  <si>
    <t>CANTIDAD</t>
  </si>
  <si>
    <t>INSERVIBLES BOGOTA</t>
  </si>
  <si>
    <t>INSERVIBLES CALI</t>
  </si>
  <si>
    <t>INSERVIBLES BUCARAMANGA</t>
  </si>
  <si>
    <t>57054</t>
  </si>
  <si>
    <t>57059</t>
  </si>
  <si>
    <t>57060</t>
  </si>
  <si>
    <t>57076</t>
  </si>
  <si>
    <t>CELULAR BLACKBERRY 9700</t>
  </si>
  <si>
    <t>INSERVIBLES VILLAVICENCIO</t>
  </si>
  <si>
    <t>VILLAVICENCIO</t>
  </si>
  <si>
    <t>TOTAL  VILLAVICENCIO</t>
  </si>
  <si>
    <t>CAJA FUERTE</t>
  </si>
  <si>
    <t>NEVERA</t>
  </si>
  <si>
    <t>BARRANQUILLA</t>
  </si>
  <si>
    <t>INSERVIBLES BARRANQUILLA</t>
  </si>
  <si>
    <t>TOTAL BARRANQUILLA</t>
  </si>
  <si>
    <t>IMPRESORA</t>
  </si>
  <si>
    <t>STAN PUBLICITARIO</t>
  </si>
  <si>
    <t>FIGURA EN BRONCE</t>
  </si>
  <si>
    <t>IMPRESORA LITOGRAFICA</t>
  </si>
  <si>
    <t>QUEMADOR DE PLANCHAS</t>
  </si>
  <si>
    <t>IMPRESORA OFFSET</t>
  </si>
  <si>
    <t>CARPAS/PARASOLES</t>
  </si>
  <si>
    <t>BARRANQUILLA * *.</t>
  </si>
  <si>
    <t>RELOJ</t>
  </si>
  <si>
    <t>STAND PUBLICITARIO</t>
  </si>
  <si>
    <t>LICUADORA</t>
  </si>
  <si>
    <t>CALI * *.</t>
  </si>
  <si>
    <t>BOGOTA * *.</t>
  </si>
  <si>
    <t>RESOLUCION No. 0694 DEL 17 AGOSTO DE 2012</t>
  </si>
  <si>
    <t>TOTAL BOGOTA</t>
  </si>
  <si>
    <t>RESOLUCION No. 0523 DEL 22 DE JULIO DE 2011</t>
  </si>
  <si>
    <t>SUBTOTAL BOGOTA</t>
  </si>
  <si>
    <t>SUBTOTAL CALI</t>
  </si>
  <si>
    <t>INSERVIBLES VALLEDUPAR</t>
  </si>
  <si>
    <t>VALLEDUPAR</t>
  </si>
  <si>
    <t>INSERVIBLES CARTAGENA</t>
  </si>
  <si>
    <t>CARTAGENA</t>
  </si>
  <si>
    <t>INSERVIBLES LETICIA</t>
  </si>
  <si>
    <t>LETICIA</t>
  </si>
  <si>
    <t>INSERVIBLES POPAYAN</t>
  </si>
  <si>
    <t>POPAYAN</t>
  </si>
  <si>
    <t>INSERVIBLES RIOHACHA</t>
  </si>
  <si>
    <t>RIOHACHA</t>
  </si>
  <si>
    <t>ESCRITORIO TIPO GERENTE</t>
  </si>
  <si>
    <t>ESTANTE METALICO</t>
  </si>
  <si>
    <t>MESA PARA IMPRESORA</t>
  </si>
  <si>
    <t>MESA PARA COMPUTADOR</t>
  </si>
  <si>
    <t>TELEFONO TECLADO</t>
  </si>
  <si>
    <t>BIBLIOTECA</t>
  </si>
  <si>
    <t>GUILLOTINA</t>
  </si>
  <si>
    <t>FAX</t>
  </si>
  <si>
    <t>SILLA PARA CONFERENCIAS</t>
  </si>
  <si>
    <t>RADIOGRABADORA</t>
  </si>
  <si>
    <t>CALCULADORA</t>
  </si>
  <si>
    <t>MESA DE JUNTAS</t>
  </si>
  <si>
    <t>ARCHIVADOR HORIZONTAL</t>
  </si>
  <si>
    <t>VALLEDUPAR *.</t>
  </si>
  <si>
    <t>CARTAGENA *.</t>
  </si>
  <si>
    <t>RIOHACHA *.</t>
  </si>
  <si>
    <t>RESOLUCION No. 0493 DE JUNIO DE 2010</t>
  </si>
  <si>
    <t>* RESOLUCIONES  Nos. 694 del 17/08/12 – 180 del 22 /03/11 –  523 del 22/07/11 - 0493 de Junio 2010</t>
  </si>
  <si>
    <t>*. DIEZ (10) BIENES TIENEN SALDO EN LIBROS</t>
  </si>
  <si>
    <t>TOTAL  LETICIA</t>
  </si>
  <si>
    <t>SUBTOTAL BARRANQUILLA</t>
  </si>
  <si>
    <t xml:space="preserve">TOTAL VALLEDUPAR </t>
  </si>
  <si>
    <t>TOTAL CARTAGENA</t>
  </si>
  <si>
    <t>TOTAL POPAYAN</t>
  </si>
  <si>
    <t>TOTAL RIOHACHA</t>
  </si>
  <si>
    <t>DESTINACION</t>
  </si>
  <si>
    <t>DESTRUIR</t>
  </si>
  <si>
    <t>DONAR</t>
  </si>
  <si>
    <t>CELULAR 9000</t>
  </si>
  <si>
    <t>CELULAR9780</t>
  </si>
  <si>
    <t>CELULAR 9800 TORCH</t>
  </si>
  <si>
    <t>AUTOMOVIL CHEVROLET BSW-761</t>
  </si>
  <si>
    <t>AUTOMOVIL TOYOTA BSW-573</t>
  </si>
  <si>
    <t>AUTOMOVIL CHEVROLET - OSA 772</t>
  </si>
  <si>
    <t>AUTOMOVIL HONDA - ONI -750</t>
  </si>
  <si>
    <t>CHATARRIZAR</t>
  </si>
  <si>
    <t>NOMBRE DE LA SEDE</t>
  </si>
  <si>
    <t>VENDER COMO CHATARRA</t>
  </si>
  <si>
    <t>VENDER POR CHATARRA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</si>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</sst>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4" fontId="2" fillId="0" borderId="1" xfId="2" applyFont="1" applyFill="1" applyBorder="1"/>
    <xf numFmtId="44" fontId="2" fillId="0" borderId="0" xfId="2" applyFont="1" applyFill="1" applyAlignment="1">
      <alignment horizontal="center"/>
    </xf>
    <xf numFmtId="44" fontId="2" fillId="0" borderId="6" xfId="2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44" fontId="3" fillId="0" borderId="6" xfId="2" applyFont="1" applyFill="1" applyBorder="1" applyAlignment="1">
      <alignment horizontal="center" vertical="center"/>
    </xf>
    <xf numFmtId="0" fontId="3" fillId="0" borderId="5" xfId="0" applyFont="1" applyFill="1" applyBorder="1"/>
    <xf numFmtId="44" fontId="2" fillId="0" borderId="1" xfId="2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readingOrder="1"/>
    </xf>
    <xf numFmtId="44" fontId="2" fillId="0" borderId="0" xfId="2" applyFont="1" applyFill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2" borderId="0" xfId="0" applyFont="1" applyFill="1"/>
    <xf numFmtId="0" fontId="8" fillId="0" borderId="1" xfId="0" applyFont="1" applyBorder="1" applyAlignment="1">
      <alignment horizontal="center"/>
    </xf>
    <xf numFmtId="0" fontId="8" fillId="0" borderId="1" xfId="0" quotePrefix="1" applyNumberFormat="1" applyFont="1" applyFill="1" applyBorder="1" applyAlignment="1">
      <alignment horizontal="center"/>
    </xf>
    <xf numFmtId="0" fontId="8" fillId="0" borderId="1" xfId="0" quotePrefix="1" applyNumberFormat="1" applyFont="1" applyFill="1" applyBorder="1"/>
    <xf numFmtId="44" fontId="8" fillId="0" borderId="1" xfId="2" applyFont="1" applyFill="1" applyBorder="1"/>
    <xf numFmtId="44" fontId="8" fillId="0" borderId="1" xfId="2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4" fontId="7" fillId="0" borderId="1" xfId="2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Fill="1"/>
    <xf numFmtId="0" fontId="8" fillId="0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44" fontId="8" fillId="0" borderId="0" xfId="2" applyFont="1"/>
    <xf numFmtId="44" fontId="8" fillId="0" borderId="0" xfId="2" applyFont="1" applyAlignment="1">
      <alignment horizontal="right"/>
    </xf>
    <xf numFmtId="0" fontId="8" fillId="0" borderId="1" xfId="0" quotePrefix="1" applyNumberFormat="1" applyFont="1" applyFill="1" applyBorder="1" applyAlignment="1">
      <alignment wrapText="1"/>
    </xf>
    <xf numFmtId="44" fontId="8" fillId="0" borderId="0" xfId="2" applyFont="1" applyAlignment="1"/>
    <xf numFmtId="4" fontId="7" fillId="0" borderId="1" xfId="2" applyNumberFormat="1" applyFont="1" applyBorder="1" applyAlignment="1">
      <alignment horizontal="center" wrapText="1"/>
    </xf>
    <xf numFmtId="4" fontId="8" fillId="0" borderId="1" xfId="2" applyNumberFormat="1" applyFont="1" applyFill="1" applyBorder="1" applyAlignment="1">
      <alignment horizontal="right"/>
    </xf>
    <xf numFmtId="4" fontId="8" fillId="0" borderId="1" xfId="2" applyNumberFormat="1" applyFont="1" applyBorder="1" applyAlignment="1">
      <alignment horizontal="center"/>
    </xf>
    <xf numFmtId="4" fontId="9" fillId="0" borderId="1" xfId="2" applyNumberFormat="1" applyFont="1" applyFill="1" applyBorder="1" applyAlignment="1">
      <alignment horizontal="right"/>
    </xf>
    <xf numFmtId="4" fontId="8" fillId="0" borderId="1" xfId="2" applyNumberFormat="1" applyFont="1" applyFill="1" applyBorder="1" applyAlignment="1">
      <alignment horizontal="center"/>
    </xf>
    <xf numFmtId="4" fontId="8" fillId="0" borderId="1" xfId="2" quotePrefix="1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right"/>
    </xf>
    <xf numFmtId="4" fontId="7" fillId="0" borderId="1" xfId="2" applyNumberFormat="1" applyFont="1" applyFill="1" applyBorder="1"/>
    <xf numFmtId="4" fontId="7" fillId="0" borderId="1" xfId="2" applyNumberFormat="1" applyFont="1" applyBorder="1" applyAlignment="1">
      <alignment horizontal="right" wrapText="1"/>
    </xf>
    <xf numFmtId="4" fontId="7" fillId="0" borderId="0" xfId="2" applyNumberFormat="1" applyFont="1" applyBorder="1" applyAlignment="1">
      <alignment horizontal="right" vertical="center"/>
    </xf>
    <xf numFmtId="4" fontId="7" fillId="0" borderId="0" xfId="2" applyNumberFormat="1" applyFont="1" applyBorder="1" applyAlignment="1">
      <alignment vertical="center"/>
    </xf>
    <xf numFmtId="4" fontId="8" fillId="0" borderId="0" xfId="2" applyNumberFormat="1" applyFont="1" applyAlignment="1">
      <alignment horizontal="right"/>
    </xf>
    <xf numFmtId="4" fontId="8" fillId="0" borderId="0" xfId="2" applyNumberFormat="1" applyFont="1" applyAlignment="1">
      <alignment horizontal="center"/>
    </xf>
    <xf numFmtId="44" fontId="7" fillId="0" borderId="1" xfId="2" applyFont="1" applyBorder="1" applyAlignment="1">
      <alignment horizontal="right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44" fontId="7" fillId="0" borderId="1" xfId="2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2" applyNumberFormat="1" applyFont="1" applyFill="1" applyBorder="1"/>
    <xf numFmtId="4" fontId="7" fillId="0" borderId="1" xfId="2" applyNumberFormat="1" applyFont="1" applyBorder="1" applyAlignment="1">
      <alignment horizontal="right"/>
    </xf>
    <xf numFmtId="4" fontId="8" fillId="0" borderId="0" xfId="2" applyNumberFormat="1" applyFont="1"/>
    <xf numFmtId="4" fontId="7" fillId="0" borderId="1" xfId="2" applyNumberFormat="1" applyFont="1" applyBorder="1" applyAlignment="1">
      <alignment horizontal="right" vertical="center" wrapText="1"/>
    </xf>
    <xf numFmtId="4" fontId="7" fillId="0" borderId="18" xfId="2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7" fillId="0" borderId="1" xfId="1" applyNumberFormat="1" applyFont="1" applyFill="1" applyBorder="1" applyAlignment="1">
      <alignment horizontal="right"/>
    </xf>
    <xf numFmtId="4" fontId="7" fillId="0" borderId="19" xfId="2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1" xfId="0" applyFont="1" applyFill="1" applyBorder="1"/>
    <xf numFmtId="4" fontId="7" fillId="0" borderId="1" xfId="2" applyNumberFormat="1" applyFont="1" applyBorder="1" applyAlignment="1">
      <alignment horizontal="right" vertical="center"/>
    </xf>
    <xf numFmtId="4" fontId="7" fillId="0" borderId="1" xfId="2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 wrapText="1"/>
    </xf>
    <xf numFmtId="4" fontId="7" fillId="0" borderId="10" xfId="2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4" fontId="8" fillId="0" borderId="1" xfId="2" applyFont="1" applyBorder="1" applyAlignment="1"/>
    <xf numFmtId="44" fontId="7" fillId="0" borderId="1" xfId="2" applyFont="1" applyBorder="1" applyAlignment="1">
      <alignment vertical="center" wrapText="1"/>
    </xf>
    <xf numFmtId="44" fontId="8" fillId="0" borderId="1" xfId="2" applyFont="1" applyBorder="1" applyAlignment="1">
      <alignment horizontal="center" vertical="center"/>
    </xf>
    <xf numFmtId="4" fontId="7" fillId="0" borderId="1" xfId="2" applyNumberFormat="1" applyFont="1" applyFill="1" applyBorder="1" applyAlignment="1">
      <alignment horizontal="center" vertical="center" wrapText="1"/>
    </xf>
    <xf numFmtId="4" fontId="8" fillId="0" borderId="0" xfId="2" applyNumberFormat="1" applyFont="1" applyFill="1" applyAlignment="1">
      <alignment horizontal="center"/>
    </xf>
    <xf numFmtId="4" fontId="7" fillId="0" borderId="1" xfId="2" applyNumberFormat="1" applyFont="1" applyFill="1" applyBorder="1" applyAlignment="1">
      <alignment horizontal="right" vertical="center" wrapText="1"/>
    </xf>
    <xf numFmtId="4" fontId="8" fillId="0" borderId="1" xfId="2" quotePrefix="1" applyNumberFormat="1" applyFont="1" applyFill="1" applyBorder="1" applyAlignment="1">
      <alignment horizontal="right"/>
    </xf>
    <xf numFmtId="4" fontId="8" fillId="0" borderId="0" xfId="2" applyNumberFormat="1" applyFont="1" applyFill="1" applyAlignment="1">
      <alignment horizontal="right"/>
    </xf>
    <xf numFmtId="0" fontId="8" fillId="0" borderId="1" xfId="0" quotePrefix="1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44" fontId="7" fillId="0" borderId="7" xfId="2" applyFont="1" applyBorder="1" applyAlignment="1">
      <alignment horizontal="right"/>
    </xf>
    <xf numFmtId="44" fontId="7" fillId="0" borderId="7" xfId="2" applyFont="1" applyBorder="1" applyAlignment="1"/>
    <xf numFmtId="0" fontId="8" fillId="0" borderId="8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wrapText="1"/>
    </xf>
    <xf numFmtId="4" fontId="8" fillId="0" borderId="7" xfId="2" applyNumberFormat="1" applyFont="1" applyFill="1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4" fontId="7" fillId="0" borderId="7" xfId="2" applyNumberFormat="1" applyFont="1" applyFill="1" applyBorder="1" applyAlignment="1">
      <alignment horizontal="right"/>
    </xf>
    <xf numFmtId="0" fontId="11" fillId="0" borderId="0" xfId="0" applyFont="1"/>
    <xf numFmtId="44" fontId="11" fillId="0" borderId="0" xfId="2" applyFo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view="pageBreakPreview" zoomScale="80" zoomScaleNormal="100" zoomScaleSheetLayoutView="80" workbookViewId="0">
      <selection activeCell="C10" sqref="C10"/>
    </sheetView>
  </sheetViews>
  <sheetFormatPr baseColWidth="10" defaultRowHeight="15" x14ac:dyDescent="0.2"/>
  <cols>
    <col min="1" max="1" width="29.5703125" style="2" bestFit="1" customWidth="1"/>
    <col min="2" max="2" width="19.42578125" style="3" bestFit="1" customWidth="1"/>
    <col min="3" max="3" width="36.140625" style="14" customWidth="1"/>
    <col min="4" max="4" width="33.5703125" style="5" bestFit="1" customWidth="1"/>
    <col min="5" max="16384" width="11.42578125" style="2"/>
  </cols>
  <sheetData>
    <row r="1" spans="1:4" x14ac:dyDescent="0.2">
      <c r="A1" s="112" t="s">
        <v>23</v>
      </c>
      <c r="B1" s="113"/>
      <c r="C1" s="113"/>
      <c r="D1" s="114"/>
    </row>
    <row r="2" spans="1:4" ht="24" customHeight="1" x14ac:dyDescent="0.2">
      <c r="A2" s="115"/>
      <c r="B2" s="116"/>
      <c r="C2" s="116"/>
      <c r="D2" s="117"/>
    </row>
    <row r="3" spans="1:4" ht="43.5" customHeight="1" x14ac:dyDescent="0.2">
      <c r="A3" s="7" t="s">
        <v>15</v>
      </c>
      <c r="B3" s="8" t="s">
        <v>27</v>
      </c>
      <c r="C3" s="9" t="s">
        <v>3</v>
      </c>
      <c r="D3" s="10" t="s">
        <v>4</v>
      </c>
    </row>
    <row r="4" spans="1:4" ht="33.75" customHeight="1" x14ac:dyDescent="0.25">
      <c r="A4" s="11" t="s">
        <v>56</v>
      </c>
      <c r="B4" s="1">
        <f>BOGOTA!A80</f>
        <v>72</v>
      </c>
      <c r="C4" s="4">
        <f>BOGOTA!F83</f>
        <v>107592410.77</v>
      </c>
      <c r="D4" s="6">
        <f>BOGOTA!G83</f>
        <v>2812002.55</v>
      </c>
    </row>
    <row r="5" spans="1:4" ht="29.25" customHeight="1" x14ac:dyDescent="0.25">
      <c r="A5" s="11" t="s">
        <v>55</v>
      </c>
      <c r="B5" s="1">
        <f>CALI!A21</f>
        <v>12</v>
      </c>
      <c r="C5" s="4">
        <f>CALI!E23</f>
        <v>3605452.92</v>
      </c>
      <c r="D5" s="6">
        <f>CALI!F23</f>
        <v>91250</v>
      </c>
    </row>
    <row r="6" spans="1:4" ht="29.25" customHeight="1" x14ac:dyDescent="0.25">
      <c r="A6" s="11" t="s">
        <v>22</v>
      </c>
      <c r="B6" s="1">
        <f>BMANGA!A5</f>
        <v>2</v>
      </c>
      <c r="C6" s="4">
        <f>BMANGA!E6</f>
        <v>129520</v>
      </c>
      <c r="D6" s="6" t="s">
        <v>11</v>
      </c>
    </row>
    <row r="7" spans="1:4" ht="29.25" customHeight="1" x14ac:dyDescent="0.25">
      <c r="A7" s="11" t="s">
        <v>37</v>
      </c>
      <c r="B7" s="1">
        <f>VCENCIO!A5</f>
        <v>2</v>
      </c>
      <c r="C7" s="4">
        <f>VCENCIO!E6</f>
        <v>479363.16000000003</v>
      </c>
      <c r="D7" s="6" t="s">
        <v>11</v>
      </c>
    </row>
    <row r="8" spans="1:4" ht="31.5" customHeight="1" x14ac:dyDescent="0.25">
      <c r="A8" s="11" t="s">
        <v>51</v>
      </c>
      <c r="B8" s="1">
        <f>BQUILLA!A10</f>
        <v>4</v>
      </c>
      <c r="C8" s="4">
        <f>BQUILLA!E12</f>
        <v>3663851</v>
      </c>
      <c r="D8" s="6">
        <f>BQUILLA!F12</f>
        <v>622341</v>
      </c>
    </row>
    <row r="9" spans="1:4" ht="31.5" customHeight="1" x14ac:dyDescent="0.25">
      <c r="A9" s="11" t="s">
        <v>85</v>
      </c>
      <c r="B9" s="1">
        <f>VALLEDUPAR!A24</f>
        <v>21</v>
      </c>
      <c r="C9" s="4">
        <f>VALLEDUPAR!E25</f>
        <v>3750421.5</v>
      </c>
      <c r="D9" s="6">
        <f>VALLEDUPAR!F25</f>
        <v>23928.940000000002</v>
      </c>
    </row>
    <row r="10" spans="1:4" ht="31.5" customHeight="1" x14ac:dyDescent="0.25">
      <c r="A10" s="11" t="s">
        <v>86</v>
      </c>
      <c r="B10" s="1">
        <f>CARTAGENA!A7</f>
        <v>4</v>
      </c>
      <c r="C10" s="4">
        <f>CARTAGENA!E8</f>
        <v>1902080</v>
      </c>
      <c r="D10" s="6">
        <f>CARTAGENA!F8</f>
        <v>155125</v>
      </c>
    </row>
    <row r="11" spans="1:4" ht="31.5" customHeight="1" x14ac:dyDescent="0.25">
      <c r="A11" s="11" t="s">
        <v>69</v>
      </c>
      <c r="B11" s="1">
        <f>POPAYAN!A6</f>
        <v>3</v>
      </c>
      <c r="C11" s="4">
        <f>POPAYAN!E7</f>
        <v>602854</v>
      </c>
      <c r="D11" s="6" t="s">
        <v>11</v>
      </c>
    </row>
    <row r="12" spans="1:4" ht="31.5" customHeight="1" x14ac:dyDescent="0.25">
      <c r="A12" s="11" t="s">
        <v>87</v>
      </c>
      <c r="B12" s="1">
        <f>RIOHACHA!A22</f>
        <v>19</v>
      </c>
      <c r="C12" s="4">
        <f>RIOHACHA!E23</f>
        <v>4349761.4000000004</v>
      </c>
      <c r="D12" s="6">
        <f>RIOHACHA!F23</f>
        <v>2126789.09</v>
      </c>
    </row>
    <row r="13" spans="1:4" ht="31.5" customHeight="1" x14ac:dyDescent="0.25">
      <c r="A13" s="11" t="s">
        <v>67</v>
      </c>
      <c r="B13" s="1">
        <f>LETICIA!A4</f>
        <v>1</v>
      </c>
      <c r="C13" s="4">
        <f>LETICIA!E5</f>
        <v>305000</v>
      </c>
      <c r="D13" s="6" t="str">
        <f>LETICIA!F5</f>
        <v>-</v>
      </c>
    </row>
    <row r="14" spans="1:4" ht="33" customHeight="1" x14ac:dyDescent="0.25">
      <c r="A14" s="11" t="s">
        <v>16</v>
      </c>
      <c r="B14" s="1">
        <f>SUM(B4:B12)</f>
        <v>139</v>
      </c>
      <c r="C14" s="12">
        <f>SUM(C4:C13)</f>
        <v>126380714.75</v>
      </c>
      <c r="D14" s="6">
        <f>SUM(D4:D13)</f>
        <v>5831436.5800000001</v>
      </c>
    </row>
    <row r="15" spans="1:4" x14ac:dyDescent="0.2">
      <c r="A15" s="13"/>
      <c r="B15" s="1"/>
      <c r="C15" s="4"/>
      <c r="D15" s="6"/>
    </row>
    <row r="16" spans="1:4" x14ac:dyDescent="0.2">
      <c r="A16" s="118" t="s">
        <v>89</v>
      </c>
      <c r="B16" s="119"/>
      <c r="C16" s="119"/>
      <c r="D16" s="120"/>
    </row>
    <row r="17" spans="1:4" ht="15.75" thickBot="1" x14ac:dyDescent="0.25">
      <c r="A17" s="121" t="s">
        <v>90</v>
      </c>
      <c r="B17" s="122"/>
      <c r="C17" s="122"/>
      <c r="D17" s="123"/>
    </row>
  </sheetData>
  <mergeCells count="3">
    <mergeCell ref="A1:D2"/>
    <mergeCell ref="A16:D16"/>
    <mergeCell ref="A17:D17"/>
  </mergeCells>
  <pageMargins left="0.25" right="0.25" top="0.75" bottom="0.75" header="0.3" footer="0.3"/>
  <pageSetup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view="pageBreakPreview" zoomScaleNormal="80" zoomScaleSheetLayoutView="100" workbookViewId="0">
      <selection activeCell="C3" sqref="C3"/>
    </sheetView>
  </sheetViews>
  <sheetFormatPr baseColWidth="10" defaultRowHeight="9" x14ac:dyDescent="0.15"/>
  <cols>
    <col min="1" max="1" width="6.7109375" style="31" customWidth="1"/>
    <col min="2" max="2" width="7.7109375" style="51" customWidth="1"/>
    <col min="3" max="3" width="14.85546875" style="31" customWidth="1"/>
    <col min="4" max="4" width="16.42578125" style="92" customWidth="1"/>
    <col min="5" max="5" width="14.28515625" style="48" customWidth="1"/>
    <col min="6" max="6" width="12" style="89" customWidth="1"/>
    <col min="7" max="16384" width="11.42578125" style="15"/>
  </cols>
  <sheetData>
    <row r="1" spans="1:7" ht="25.5" customHeight="1" x14ac:dyDescent="0.15">
      <c r="A1" s="126" t="s">
        <v>70</v>
      </c>
      <c r="B1" s="127"/>
      <c r="C1" s="127"/>
      <c r="D1" s="127"/>
      <c r="E1" s="127"/>
      <c r="F1" s="127"/>
      <c r="G1" s="128"/>
    </row>
    <row r="2" spans="1:7" ht="13.5" customHeight="1" x14ac:dyDescent="0.15">
      <c r="A2" s="129"/>
      <c r="B2" s="130"/>
      <c r="C2" s="130"/>
      <c r="D2" s="130"/>
      <c r="E2" s="130"/>
      <c r="F2" s="130"/>
      <c r="G2" s="131"/>
    </row>
    <row r="3" spans="1:7" ht="39" customHeight="1" x14ac:dyDescent="0.15">
      <c r="A3" s="103" t="s">
        <v>14</v>
      </c>
      <c r="B3" s="80" t="s">
        <v>2</v>
      </c>
      <c r="C3" s="58" t="s">
        <v>108</v>
      </c>
      <c r="D3" s="58" t="s">
        <v>111</v>
      </c>
      <c r="E3" s="59" t="s">
        <v>3</v>
      </c>
      <c r="F3" s="85" t="s">
        <v>4</v>
      </c>
      <c r="G3" s="104" t="s">
        <v>97</v>
      </c>
    </row>
    <row r="4" spans="1:7" ht="24.95" customHeight="1" x14ac:dyDescent="0.15">
      <c r="A4" s="97">
        <v>1</v>
      </c>
      <c r="B4" s="27">
        <v>58434</v>
      </c>
      <c r="C4" s="20" t="s">
        <v>71</v>
      </c>
      <c r="D4" s="90" t="s">
        <v>76</v>
      </c>
      <c r="E4" s="38">
        <v>2295165</v>
      </c>
      <c r="F4" s="38">
        <v>1930233.53</v>
      </c>
      <c r="G4" s="98" t="s">
        <v>98</v>
      </c>
    </row>
    <row r="5" spans="1:7" ht="24.95" customHeight="1" x14ac:dyDescent="0.15">
      <c r="A5" s="97">
        <f>A4+1</f>
        <v>2</v>
      </c>
      <c r="B5" s="27">
        <v>56436</v>
      </c>
      <c r="C5" s="20" t="s">
        <v>71</v>
      </c>
      <c r="D5" s="90" t="s">
        <v>79</v>
      </c>
      <c r="E5" s="38">
        <v>454500</v>
      </c>
      <c r="F5" s="38" t="s">
        <v>11</v>
      </c>
      <c r="G5" s="98" t="s">
        <v>98</v>
      </c>
    </row>
    <row r="6" spans="1:7" ht="24.95" customHeight="1" x14ac:dyDescent="0.15">
      <c r="A6" s="97">
        <f t="shared" ref="A6:A22" si="0">A5+1</f>
        <v>3</v>
      </c>
      <c r="B6" s="27">
        <v>61143</v>
      </c>
      <c r="C6" s="20" t="s">
        <v>71</v>
      </c>
      <c r="D6" s="90" t="s">
        <v>6</v>
      </c>
      <c r="E6" s="38">
        <v>49068.68</v>
      </c>
      <c r="F6" s="38" t="s">
        <v>11</v>
      </c>
      <c r="G6" s="98" t="s">
        <v>98</v>
      </c>
    </row>
    <row r="7" spans="1:7" ht="24.95" customHeight="1" x14ac:dyDescent="0.15">
      <c r="A7" s="97">
        <f t="shared" si="0"/>
        <v>4</v>
      </c>
      <c r="B7" s="27">
        <v>61141</v>
      </c>
      <c r="C7" s="20" t="s">
        <v>71</v>
      </c>
      <c r="D7" s="90" t="s">
        <v>7</v>
      </c>
      <c r="E7" s="38">
        <v>124128.16</v>
      </c>
      <c r="F7" s="88" t="s">
        <v>11</v>
      </c>
      <c r="G7" s="98" t="s">
        <v>98</v>
      </c>
    </row>
    <row r="8" spans="1:7" ht="24.95" customHeight="1" x14ac:dyDescent="0.15">
      <c r="A8" s="97">
        <f t="shared" si="0"/>
        <v>5</v>
      </c>
      <c r="B8" s="27">
        <v>56429</v>
      </c>
      <c r="C8" s="20" t="s">
        <v>71</v>
      </c>
      <c r="D8" s="90" t="s">
        <v>6</v>
      </c>
      <c r="E8" s="38">
        <v>49961.08</v>
      </c>
      <c r="F8" s="88" t="s">
        <v>11</v>
      </c>
      <c r="G8" s="98" t="s">
        <v>98</v>
      </c>
    </row>
    <row r="9" spans="1:7" ht="24.95" customHeight="1" x14ac:dyDescent="0.15">
      <c r="A9" s="97">
        <f t="shared" si="0"/>
        <v>6</v>
      </c>
      <c r="B9" s="27">
        <v>56427</v>
      </c>
      <c r="C9" s="94" t="s">
        <v>71</v>
      </c>
      <c r="D9" s="91" t="s">
        <v>6</v>
      </c>
      <c r="E9" s="74">
        <v>49961.08</v>
      </c>
      <c r="F9" s="38" t="s">
        <v>11</v>
      </c>
      <c r="G9" s="98" t="s">
        <v>98</v>
      </c>
    </row>
    <row r="10" spans="1:7" ht="24.95" customHeight="1" x14ac:dyDescent="0.15">
      <c r="A10" s="97">
        <f t="shared" si="0"/>
        <v>7</v>
      </c>
      <c r="B10" s="27">
        <v>56425</v>
      </c>
      <c r="C10" s="94" t="s">
        <v>71</v>
      </c>
      <c r="D10" s="91" t="s">
        <v>7</v>
      </c>
      <c r="E10" s="74">
        <v>75186.559999999998</v>
      </c>
      <c r="F10" s="38" t="s">
        <v>11</v>
      </c>
      <c r="G10" s="98" t="s">
        <v>98</v>
      </c>
    </row>
    <row r="11" spans="1:7" ht="24.95" customHeight="1" x14ac:dyDescent="0.15">
      <c r="A11" s="97">
        <f t="shared" si="0"/>
        <v>8</v>
      </c>
      <c r="B11" s="27">
        <v>58846</v>
      </c>
      <c r="C11" s="94" t="s">
        <v>71</v>
      </c>
      <c r="D11" s="91" t="s">
        <v>7</v>
      </c>
      <c r="E11" s="74">
        <v>305000</v>
      </c>
      <c r="F11" s="38">
        <v>196555.56</v>
      </c>
      <c r="G11" s="98" t="s">
        <v>98</v>
      </c>
    </row>
    <row r="12" spans="1:7" ht="24.95" customHeight="1" x14ac:dyDescent="0.15">
      <c r="A12" s="97">
        <f t="shared" si="0"/>
        <v>9</v>
      </c>
      <c r="B12" s="27">
        <v>42765</v>
      </c>
      <c r="C12" s="94" t="s">
        <v>71</v>
      </c>
      <c r="D12" s="91" t="s">
        <v>75</v>
      </c>
      <c r="E12" s="74">
        <v>250700</v>
      </c>
      <c r="F12" s="38" t="s">
        <v>11</v>
      </c>
      <c r="G12" s="98" t="s">
        <v>98</v>
      </c>
    </row>
    <row r="13" spans="1:7" ht="24.95" customHeight="1" x14ac:dyDescent="0.15">
      <c r="A13" s="97">
        <f t="shared" si="0"/>
        <v>10</v>
      </c>
      <c r="B13" s="27">
        <v>56430</v>
      </c>
      <c r="C13" s="94" t="s">
        <v>71</v>
      </c>
      <c r="D13" s="91" t="s">
        <v>6</v>
      </c>
      <c r="E13" s="74">
        <v>49961.08</v>
      </c>
      <c r="F13" s="38" t="s">
        <v>11</v>
      </c>
      <c r="G13" s="98" t="s">
        <v>98</v>
      </c>
    </row>
    <row r="14" spans="1:7" ht="24.95" customHeight="1" x14ac:dyDescent="0.15">
      <c r="A14" s="97">
        <f t="shared" si="0"/>
        <v>11</v>
      </c>
      <c r="B14" s="27">
        <v>56428</v>
      </c>
      <c r="C14" s="94" t="s">
        <v>71</v>
      </c>
      <c r="D14" s="91" t="s">
        <v>6</v>
      </c>
      <c r="E14" s="74">
        <v>49961.08</v>
      </c>
      <c r="F14" s="38" t="s">
        <v>11</v>
      </c>
      <c r="G14" s="98" t="s">
        <v>98</v>
      </c>
    </row>
    <row r="15" spans="1:7" ht="24.95" customHeight="1" x14ac:dyDescent="0.15">
      <c r="A15" s="97">
        <f t="shared" si="0"/>
        <v>12</v>
      </c>
      <c r="B15" s="27">
        <v>56439</v>
      </c>
      <c r="C15" s="94" t="s">
        <v>71</v>
      </c>
      <c r="D15" s="91" t="s">
        <v>12</v>
      </c>
      <c r="E15" s="74">
        <v>44900</v>
      </c>
      <c r="F15" s="38" t="s">
        <v>11</v>
      </c>
      <c r="G15" s="98" t="s">
        <v>98</v>
      </c>
    </row>
    <row r="16" spans="1:7" ht="24.95" customHeight="1" x14ac:dyDescent="0.15">
      <c r="A16" s="97">
        <f t="shared" si="0"/>
        <v>13</v>
      </c>
      <c r="B16" s="27">
        <v>61142</v>
      </c>
      <c r="C16" s="94" t="s">
        <v>71</v>
      </c>
      <c r="D16" s="91" t="s">
        <v>6</v>
      </c>
      <c r="E16" s="74">
        <v>49068.68</v>
      </c>
      <c r="F16" s="38" t="s">
        <v>11</v>
      </c>
      <c r="G16" s="98" t="s">
        <v>98</v>
      </c>
    </row>
    <row r="17" spans="1:7" ht="24.95" customHeight="1" x14ac:dyDescent="0.15">
      <c r="A17" s="97">
        <f t="shared" si="0"/>
        <v>14</v>
      </c>
      <c r="B17" s="27">
        <v>56440</v>
      </c>
      <c r="C17" s="94" t="s">
        <v>71</v>
      </c>
      <c r="D17" s="91" t="s">
        <v>12</v>
      </c>
      <c r="E17" s="74">
        <v>44900</v>
      </c>
      <c r="F17" s="38" t="s">
        <v>11</v>
      </c>
      <c r="G17" s="98" t="s">
        <v>98</v>
      </c>
    </row>
    <row r="18" spans="1:7" ht="24.95" customHeight="1" x14ac:dyDescent="0.15">
      <c r="A18" s="97">
        <f t="shared" si="0"/>
        <v>15</v>
      </c>
      <c r="B18" s="27">
        <v>56431</v>
      </c>
      <c r="C18" s="94" t="s">
        <v>71</v>
      </c>
      <c r="D18" s="91" t="s">
        <v>6</v>
      </c>
      <c r="E18" s="74">
        <v>50400</v>
      </c>
      <c r="F18" s="38" t="s">
        <v>11</v>
      </c>
      <c r="G18" s="98" t="s">
        <v>98</v>
      </c>
    </row>
    <row r="19" spans="1:7" ht="24.95" customHeight="1" x14ac:dyDescent="0.15">
      <c r="A19" s="97">
        <f t="shared" si="0"/>
        <v>16</v>
      </c>
      <c r="B19" s="27">
        <v>56432</v>
      </c>
      <c r="C19" s="94" t="s">
        <v>71</v>
      </c>
      <c r="D19" s="91" t="s">
        <v>83</v>
      </c>
      <c r="E19" s="56">
        <v>100000</v>
      </c>
      <c r="F19" s="56" t="s">
        <v>11</v>
      </c>
      <c r="G19" s="98" t="s">
        <v>98</v>
      </c>
    </row>
    <row r="20" spans="1:7" ht="24.95" customHeight="1" x14ac:dyDescent="0.15">
      <c r="A20" s="97">
        <f t="shared" si="0"/>
        <v>17</v>
      </c>
      <c r="B20" s="70">
        <v>56413</v>
      </c>
      <c r="C20" s="94" t="s">
        <v>71</v>
      </c>
      <c r="D20" s="91" t="s">
        <v>12</v>
      </c>
      <c r="E20" s="56">
        <v>44900</v>
      </c>
      <c r="F20" s="56" t="s">
        <v>11</v>
      </c>
      <c r="G20" s="98" t="s">
        <v>98</v>
      </c>
    </row>
    <row r="21" spans="1:7" ht="24.95" customHeight="1" x14ac:dyDescent="0.15">
      <c r="A21" s="97">
        <f t="shared" si="0"/>
        <v>18</v>
      </c>
      <c r="B21" s="70">
        <v>56414</v>
      </c>
      <c r="C21" s="94" t="s">
        <v>71</v>
      </c>
      <c r="D21" s="91" t="s">
        <v>84</v>
      </c>
      <c r="E21" s="56">
        <v>120000</v>
      </c>
      <c r="F21" s="56" t="s">
        <v>11</v>
      </c>
      <c r="G21" s="98" t="s">
        <v>98</v>
      </c>
    </row>
    <row r="22" spans="1:7" ht="24.95" customHeight="1" x14ac:dyDescent="0.15">
      <c r="A22" s="97">
        <f t="shared" si="0"/>
        <v>19</v>
      </c>
      <c r="B22" s="70">
        <v>61139</v>
      </c>
      <c r="C22" s="94" t="s">
        <v>71</v>
      </c>
      <c r="D22" s="91" t="s">
        <v>75</v>
      </c>
      <c r="E22" s="56">
        <v>142000</v>
      </c>
      <c r="F22" s="56" t="s">
        <v>11</v>
      </c>
      <c r="G22" s="98" t="s">
        <v>98</v>
      </c>
    </row>
    <row r="23" spans="1:7" ht="24.95" customHeight="1" thickBot="1" x14ac:dyDescent="0.2">
      <c r="A23" s="144" t="s">
        <v>96</v>
      </c>
      <c r="B23" s="145"/>
      <c r="C23" s="145"/>
      <c r="D23" s="145"/>
      <c r="E23" s="107">
        <f>SUM(E4:E22)</f>
        <v>4349761.4000000004</v>
      </c>
      <c r="F23" s="107">
        <f>SUM(F4:F22)</f>
        <v>2126789.09</v>
      </c>
      <c r="G23" s="108"/>
    </row>
    <row r="24" spans="1:7" ht="25.5" customHeight="1" x14ac:dyDescent="0.15">
      <c r="B24" s="29"/>
      <c r="E24" s="15"/>
      <c r="F24" s="15"/>
    </row>
    <row r="25" spans="1:7" x14ac:dyDescent="0.15">
      <c r="B25" s="29"/>
      <c r="E25" s="15"/>
      <c r="F25" s="15"/>
    </row>
    <row r="26" spans="1:7" x14ac:dyDescent="0.15">
      <c r="B26" s="29"/>
      <c r="E26" s="15"/>
      <c r="F26" s="15"/>
    </row>
    <row r="27" spans="1:7" x14ac:dyDescent="0.15">
      <c r="B27" s="29"/>
      <c r="E27" s="15"/>
      <c r="F27" s="15"/>
    </row>
    <row r="28" spans="1:7" x14ac:dyDescent="0.15">
      <c r="B28" s="29"/>
      <c r="E28" s="15"/>
      <c r="F28" s="15"/>
    </row>
    <row r="29" spans="1:7" x14ac:dyDescent="0.15">
      <c r="B29" s="29"/>
      <c r="E29" s="15"/>
      <c r="F29" s="15"/>
    </row>
    <row r="30" spans="1:7" x14ac:dyDescent="0.15">
      <c r="B30" s="29"/>
      <c r="E30" s="15"/>
      <c r="F30" s="15"/>
    </row>
    <row r="31" spans="1:7" x14ac:dyDescent="0.15">
      <c r="B31" s="29"/>
      <c r="E31" s="15"/>
      <c r="F31" s="15"/>
    </row>
    <row r="32" spans="1:7" x14ac:dyDescent="0.15">
      <c r="B32" s="29"/>
      <c r="E32" s="15"/>
      <c r="F32" s="15"/>
    </row>
    <row r="33" spans="2:6" x14ac:dyDescent="0.15">
      <c r="B33" s="29"/>
      <c r="E33" s="15"/>
      <c r="F33" s="15"/>
    </row>
    <row r="34" spans="2:6" x14ac:dyDescent="0.15">
      <c r="B34" s="29"/>
      <c r="E34" s="15"/>
      <c r="F34" s="15"/>
    </row>
    <row r="46" spans="2:6" x14ac:dyDescent="0.15">
      <c r="E46" s="15"/>
      <c r="F46" s="15"/>
    </row>
    <row r="47" spans="2:6" x14ac:dyDescent="0.15">
      <c r="B47" s="15"/>
      <c r="E47" s="15"/>
      <c r="F47" s="15"/>
    </row>
    <row r="49" spans="2:6" x14ac:dyDescent="0.15">
      <c r="B49" s="15"/>
      <c r="E49" s="15"/>
      <c r="F49" s="15"/>
    </row>
    <row r="62" spans="2:6" x14ac:dyDescent="0.15">
      <c r="B62" s="15"/>
      <c r="E62" s="15"/>
      <c r="F62" s="15"/>
    </row>
  </sheetData>
  <mergeCells count="2">
    <mergeCell ref="A23:D23"/>
    <mergeCell ref="A1:G2"/>
  </mergeCells>
  <pageMargins left="0.7" right="0.7" top="0.75" bottom="0.75" header="0.3" footer="0.3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zoomScaleNormal="100" zoomScaleSheetLayoutView="100" workbookViewId="0">
      <selection activeCell="E9" sqref="E9"/>
    </sheetView>
  </sheetViews>
  <sheetFormatPr baseColWidth="10" defaultRowHeight="9" x14ac:dyDescent="0.15"/>
  <cols>
    <col min="1" max="1" width="6.7109375" style="31" customWidth="1"/>
    <col min="2" max="2" width="7.7109375" style="51" customWidth="1"/>
    <col min="3" max="3" width="13.85546875" style="31" customWidth="1"/>
    <col min="4" max="4" width="16.28515625" style="31" customWidth="1"/>
    <col min="5" max="5" width="13.28515625" style="48" customWidth="1"/>
    <col min="6" max="6" width="10.140625" style="89" customWidth="1"/>
    <col min="7" max="16384" width="11.42578125" style="15"/>
  </cols>
  <sheetData>
    <row r="1" spans="1:7" ht="25.5" customHeight="1" x14ac:dyDescent="0.15">
      <c r="A1" s="126" t="s">
        <v>66</v>
      </c>
      <c r="B1" s="127"/>
      <c r="C1" s="127"/>
      <c r="D1" s="127"/>
      <c r="E1" s="127"/>
      <c r="F1" s="127"/>
      <c r="G1" s="128"/>
    </row>
    <row r="2" spans="1:7" ht="13.5" customHeight="1" x14ac:dyDescent="0.15">
      <c r="A2" s="129"/>
      <c r="B2" s="130"/>
      <c r="C2" s="130"/>
      <c r="D2" s="130"/>
      <c r="E2" s="130"/>
      <c r="F2" s="130"/>
      <c r="G2" s="131"/>
    </row>
    <row r="3" spans="1:7" ht="39" customHeight="1" x14ac:dyDescent="0.15">
      <c r="A3" s="103" t="s">
        <v>14</v>
      </c>
      <c r="B3" s="80" t="s">
        <v>2</v>
      </c>
      <c r="C3" s="93" t="s">
        <v>108</v>
      </c>
      <c r="D3" s="58" t="s">
        <v>5</v>
      </c>
      <c r="E3" s="59" t="s">
        <v>3</v>
      </c>
      <c r="F3" s="85" t="s">
        <v>4</v>
      </c>
      <c r="G3" s="96" t="s">
        <v>97</v>
      </c>
    </row>
    <row r="4" spans="1:7" ht="25.5" customHeight="1" x14ac:dyDescent="0.15">
      <c r="A4" s="97">
        <v>1</v>
      </c>
      <c r="B4" s="27">
        <v>58720</v>
      </c>
      <c r="C4" s="21" t="s">
        <v>67</v>
      </c>
      <c r="D4" s="20" t="s">
        <v>7</v>
      </c>
      <c r="E4" s="38">
        <v>305000</v>
      </c>
      <c r="F4" s="38" t="s">
        <v>11</v>
      </c>
      <c r="G4" s="98" t="s">
        <v>98</v>
      </c>
    </row>
    <row r="5" spans="1:7" ht="25.5" customHeight="1" thickBot="1" x14ac:dyDescent="0.2">
      <c r="A5" s="144" t="s">
        <v>91</v>
      </c>
      <c r="B5" s="145"/>
      <c r="C5" s="145"/>
      <c r="D5" s="145"/>
      <c r="E5" s="109">
        <f>SUM(E4:E4)</f>
        <v>305000</v>
      </c>
      <c r="F5" s="109" t="s">
        <v>11</v>
      </c>
      <c r="G5" s="108"/>
    </row>
    <row r="6" spans="1:7" ht="25.5" customHeight="1" x14ac:dyDescent="0.15"/>
    <row r="14" spans="1:7" ht="33.75" customHeight="1" x14ac:dyDescent="0.15"/>
    <row r="15" spans="1:7" ht="33.75" customHeight="1" x14ac:dyDescent="0.15"/>
    <row r="16" spans="1:7" ht="33.75" customHeight="1" x14ac:dyDescent="0.15">
      <c r="E16" s="15"/>
      <c r="F16" s="15"/>
    </row>
    <row r="17" spans="1:6" ht="33.75" customHeight="1" x14ac:dyDescent="0.15">
      <c r="A17" s="15"/>
      <c r="B17" s="29"/>
      <c r="C17" s="15"/>
      <c r="E17" s="15"/>
      <c r="F17" s="15"/>
    </row>
    <row r="18" spans="1:6" ht="33.75" customHeight="1" x14ac:dyDescent="0.15">
      <c r="A18" s="15"/>
      <c r="B18" s="29"/>
      <c r="C18" s="15"/>
      <c r="E18" s="15"/>
      <c r="F18" s="15"/>
    </row>
    <row r="19" spans="1:6" ht="33.75" customHeight="1" x14ac:dyDescent="0.15">
      <c r="A19" s="15"/>
      <c r="B19" s="29"/>
      <c r="C19" s="15"/>
      <c r="E19" s="15"/>
      <c r="F19" s="15"/>
    </row>
    <row r="20" spans="1:6" ht="33.75" customHeight="1" x14ac:dyDescent="0.15">
      <c r="A20" s="15"/>
      <c r="B20" s="29"/>
      <c r="C20" s="15"/>
      <c r="E20" s="15"/>
      <c r="F20" s="15"/>
    </row>
    <row r="21" spans="1:6" ht="33.75" customHeight="1" x14ac:dyDescent="0.15">
      <c r="A21" s="15"/>
      <c r="B21" s="29"/>
      <c r="C21" s="15"/>
      <c r="E21" s="15"/>
      <c r="F21" s="15"/>
    </row>
    <row r="22" spans="1:6" ht="33.75" customHeight="1" x14ac:dyDescent="0.15">
      <c r="A22" s="15"/>
      <c r="B22" s="29"/>
      <c r="C22" s="15"/>
      <c r="E22" s="15"/>
      <c r="F22" s="15"/>
    </row>
    <row r="23" spans="1:6" ht="33.75" customHeight="1" x14ac:dyDescent="0.15">
      <c r="A23" s="15"/>
      <c r="B23" s="29"/>
      <c r="C23" s="15"/>
      <c r="E23" s="15"/>
      <c r="F23" s="15"/>
    </row>
    <row r="24" spans="1:6" x14ac:dyDescent="0.15">
      <c r="A24" s="15"/>
      <c r="B24" s="29"/>
      <c r="C24" s="15"/>
      <c r="E24" s="15"/>
      <c r="F24" s="15"/>
    </row>
    <row r="25" spans="1:6" x14ac:dyDescent="0.15">
      <c r="A25" s="15"/>
      <c r="B25" s="29"/>
      <c r="C25" s="15"/>
      <c r="E25" s="15"/>
      <c r="F25" s="15"/>
    </row>
    <row r="26" spans="1:6" x14ac:dyDescent="0.15">
      <c r="A26" s="15"/>
      <c r="B26" s="29"/>
      <c r="C26" s="15"/>
      <c r="E26" s="15"/>
      <c r="F26" s="15"/>
    </row>
    <row r="27" spans="1:6" x14ac:dyDescent="0.15">
      <c r="A27" s="15"/>
      <c r="B27" s="29"/>
      <c r="C27" s="15"/>
      <c r="E27" s="15"/>
      <c r="F27" s="15"/>
    </row>
    <row r="28" spans="1:6" x14ac:dyDescent="0.15">
      <c r="A28" s="15"/>
      <c r="B28" s="29"/>
      <c r="C28" s="15"/>
      <c r="E28" s="15"/>
      <c r="F28" s="15"/>
    </row>
    <row r="29" spans="1:6" x14ac:dyDescent="0.15">
      <c r="A29" s="15"/>
      <c r="B29" s="29"/>
      <c r="C29" s="15"/>
      <c r="E29" s="15"/>
      <c r="F29" s="15"/>
    </row>
    <row r="30" spans="1:6" x14ac:dyDescent="0.15">
      <c r="A30" s="15"/>
      <c r="B30" s="29"/>
      <c r="C30" s="15"/>
      <c r="E30" s="15"/>
      <c r="F30" s="15"/>
    </row>
    <row r="31" spans="1:6" x14ac:dyDescent="0.15">
      <c r="A31" s="15"/>
      <c r="B31" s="29"/>
      <c r="C31" s="15"/>
      <c r="E31" s="15"/>
      <c r="F31" s="15"/>
    </row>
    <row r="36" spans="1:6" ht="33.75" customHeight="1" x14ac:dyDescent="0.15"/>
    <row r="43" spans="1:6" x14ac:dyDescent="0.15">
      <c r="E43" s="15"/>
      <c r="F43" s="15"/>
    </row>
    <row r="44" spans="1:6" x14ac:dyDescent="0.15">
      <c r="A44" s="15"/>
      <c r="B44" s="15"/>
      <c r="C44" s="15"/>
      <c r="D44" s="15"/>
      <c r="E44" s="15"/>
      <c r="F44" s="15"/>
    </row>
    <row r="46" spans="1:6" x14ac:dyDescent="0.15">
      <c r="A46" s="15"/>
      <c r="B46" s="15"/>
      <c r="C46" s="15"/>
      <c r="D46" s="15"/>
      <c r="E46" s="15"/>
      <c r="F46" s="15"/>
    </row>
    <row r="59" spans="1:6" x14ac:dyDescent="0.15">
      <c r="A59" s="15"/>
      <c r="B59" s="15"/>
      <c r="C59" s="15"/>
      <c r="D59" s="15"/>
      <c r="E59" s="15"/>
      <c r="F59" s="15"/>
    </row>
  </sheetData>
  <mergeCells count="2">
    <mergeCell ref="A5:D5"/>
    <mergeCell ref="A1:G2"/>
  </mergeCells>
  <pageMargins left="0.7" right="0.7" top="0.7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"/>
  <sheetViews>
    <sheetView tabSelected="1" workbookViewId="0">
      <selection activeCell="B12" sqref="B12"/>
    </sheetView>
  </sheetViews>
  <sheetFormatPr baseColWidth="10" defaultColWidth="28.140625" defaultRowHeight="12.75" x14ac:dyDescent="0.2"/>
  <cols>
    <col min="1" max="3" width="28.140625" style="110"/>
    <col min="4" max="4" width="28.140625" style="111"/>
    <col min="5" max="16384" width="28.140625" style="110"/>
  </cols>
  <sheetData/>
  <pageMargins left="0.7" right="0.7" top="0.75" bottom="0.75" header="0.3" footer="0.3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view="pageBreakPreview" topLeftCell="A70" zoomScaleNormal="100" zoomScaleSheetLayoutView="100" workbookViewId="0">
      <selection activeCell="F83" sqref="F83"/>
    </sheetView>
  </sheetViews>
  <sheetFormatPr baseColWidth="10" defaultRowHeight="9" x14ac:dyDescent="0.15"/>
  <cols>
    <col min="1" max="1" width="5.28515625" style="31" customWidth="1"/>
    <col min="2" max="2" width="8.42578125" style="31" hidden="1" customWidth="1"/>
    <col min="3" max="3" width="7.28515625" style="31" customWidth="1"/>
    <col min="4" max="4" width="11.5703125" style="31" customWidth="1"/>
    <col min="5" max="5" width="18.5703125" style="31" customWidth="1"/>
    <col min="6" max="6" width="15.42578125" style="48" customWidth="1"/>
    <col min="7" max="7" width="15.5703125" style="49" customWidth="1"/>
    <col min="8" max="8" width="11.140625" style="31" customWidth="1"/>
    <col min="9" max="16384" width="11.42578125" style="15"/>
  </cols>
  <sheetData>
    <row r="1" spans="1:9" ht="12.75" customHeight="1" x14ac:dyDescent="0.15">
      <c r="A1" s="126" t="s">
        <v>28</v>
      </c>
      <c r="B1" s="127"/>
      <c r="C1" s="127"/>
      <c r="D1" s="127"/>
      <c r="E1" s="127"/>
      <c r="F1" s="127"/>
      <c r="G1" s="127"/>
      <c r="H1" s="128"/>
    </row>
    <row r="2" spans="1:9" ht="12" customHeight="1" x14ac:dyDescent="0.15">
      <c r="A2" s="129"/>
      <c r="B2" s="130"/>
      <c r="C2" s="130"/>
      <c r="D2" s="130"/>
      <c r="E2" s="130"/>
      <c r="F2" s="130"/>
      <c r="G2" s="130"/>
      <c r="H2" s="131"/>
    </row>
    <row r="3" spans="1:9" ht="32.25" customHeight="1" x14ac:dyDescent="0.15">
      <c r="A3" s="16" t="s">
        <v>14</v>
      </c>
      <c r="B3" s="16" t="s">
        <v>0</v>
      </c>
      <c r="C3" s="16" t="s">
        <v>2</v>
      </c>
      <c r="D3" s="17" t="s">
        <v>108</v>
      </c>
      <c r="E3" s="17" t="s">
        <v>5</v>
      </c>
      <c r="F3" s="37" t="s">
        <v>3</v>
      </c>
      <c r="G3" s="37" t="s">
        <v>4</v>
      </c>
      <c r="H3" s="16" t="s">
        <v>97</v>
      </c>
      <c r="I3" s="18"/>
    </row>
    <row r="4" spans="1:9" ht="24.95" customHeight="1" x14ac:dyDescent="0.15">
      <c r="A4" s="19">
        <v>1</v>
      </c>
      <c r="B4" s="19">
        <v>6</v>
      </c>
      <c r="C4" s="19">
        <v>40048</v>
      </c>
      <c r="D4" s="20" t="s">
        <v>13</v>
      </c>
      <c r="E4" s="21" t="s">
        <v>8</v>
      </c>
      <c r="F4" s="38">
        <v>300127.8</v>
      </c>
      <c r="G4" s="39" t="s">
        <v>11</v>
      </c>
      <c r="H4" s="19" t="s">
        <v>98</v>
      </c>
    </row>
    <row r="5" spans="1:9" ht="24.95" customHeight="1" x14ac:dyDescent="0.15">
      <c r="A5" s="19">
        <f>A4+1</f>
        <v>2</v>
      </c>
      <c r="B5" s="19">
        <v>7</v>
      </c>
      <c r="C5" s="19">
        <v>40061</v>
      </c>
      <c r="D5" s="20" t="s">
        <v>13</v>
      </c>
      <c r="E5" s="21" t="s">
        <v>6</v>
      </c>
      <c r="F5" s="38">
        <v>139353.61000000002</v>
      </c>
      <c r="G5" s="39" t="s">
        <v>11</v>
      </c>
      <c r="H5" s="19" t="s">
        <v>98</v>
      </c>
    </row>
    <row r="6" spans="1:9" ht="24.95" customHeight="1" x14ac:dyDescent="0.15">
      <c r="A6" s="19">
        <f t="shared" ref="A6:A74" si="0">A5+1</f>
        <v>3</v>
      </c>
      <c r="B6" s="19">
        <v>17</v>
      </c>
      <c r="C6" s="19">
        <v>62436</v>
      </c>
      <c r="D6" s="20" t="s">
        <v>13</v>
      </c>
      <c r="E6" s="21" t="s">
        <v>9</v>
      </c>
      <c r="F6" s="38">
        <v>545000</v>
      </c>
      <c r="G6" s="39" t="s">
        <v>11</v>
      </c>
      <c r="H6" s="19" t="s">
        <v>98</v>
      </c>
    </row>
    <row r="7" spans="1:9" ht="24.95" customHeight="1" x14ac:dyDescent="0.15">
      <c r="A7" s="19">
        <f t="shared" si="0"/>
        <v>4</v>
      </c>
      <c r="B7" s="19">
        <v>27</v>
      </c>
      <c r="C7" s="19">
        <v>41583</v>
      </c>
      <c r="D7" s="20" t="s">
        <v>13</v>
      </c>
      <c r="E7" s="21" t="s">
        <v>6</v>
      </c>
      <c r="F7" s="38">
        <v>108871.8</v>
      </c>
      <c r="G7" s="39" t="s">
        <v>11</v>
      </c>
      <c r="H7" s="19" t="s">
        <v>98</v>
      </c>
    </row>
    <row r="8" spans="1:9" ht="24.95" customHeight="1" x14ac:dyDescent="0.15">
      <c r="A8" s="19">
        <f t="shared" si="0"/>
        <v>5</v>
      </c>
      <c r="B8" s="19">
        <v>43</v>
      </c>
      <c r="C8" s="19">
        <v>40074</v>
      </c>
      <c r="D8" s="20" t="s">
        <v>13</v>
      </c>
      <c r="E8" s="21" t="s">
        <v>6</v>
      </c>
      <c r="F8" s="38">
        <v>139353.61000000002</v>
      </c>
      <c r="G8" s="39" t="s">
        <v>11</v>
      </c>
      <c r="H8" s="19" t="s">
        <v>98</v>
      </c>
    </row>
    <row r="9" spans="1:9" ht="24.95" customHeight="1" x14ac:dyDescent="0.15">
      <c r="A9" s="19">
        <f t="shared" si="0"/>
        <v>6</v>
      </c>
      <c r="B9" s="19">
        <v>46</v>
      </c>
      <c r="C9" s="19">
        <v>36588</v>
      </c>
      <c r="D9" s="20" t="s">
        <v>13</v>
      </c>
      <c r="E9" s="21" t="s">
        <v>6</v>
      </c>
      <c r="F9" s="38">
        <v>1875.6000000000001</v>
      </c>
      <c r="G9" s="39" t="s">
        <v>11</v>
      </c>
      <c r="H9" s="19" t="s">
        <v>98</v>
      </c>
    </row>
    <row r="10" spans="1:9" ht="24.95" customHeight="1" x14ac:dyDescent="0.15">
      <c r="A10" s="19">
        <f t="shared" si="0"/>
        <v>7</v>
      </c>
      <c r="B10" s="19">
        <v>48</v>
      </c>
      <c r="C10" s="19">
        <v>40065</v>
      </c>
      <c r="D10" s="20" t="s">
        <v>13</v>
      </c>
      <c r="E10" s="21" t="s">
        <v>6</v>
      </c>
      <c r="F10" s="38">
        <v>139353.61000000002</v>
      </c>
      <c r="G10" s="39" t="s">
        <v>11</v>
      </c>
      <c r="H10" s="19" t="s">
        <v>98</v>
      </c>
    </row>
    <row r="11" spans="1:9" ht="24.95" customHeight="1" x14ac:dyDescent="0.15">
      <c r="A11" s="19">
        <f t="shared" si="0"/>
        <v>8</v>
      </c>
      <c r="B11" s="19">
        <v>8</v>
      </c>
      <c r="C11" s="19">
        <v>57647</v>
      </c>
      <c r="D11" s="20" t="s">
        <v>13</v>
      </c>
      <c r="E11" s="21" t="s">
        <v>6</v>
      </c>
      <c r="F11" s="40">
        <v>162400</v>
      </c>
      <c r="G11" s="39" t="s">
        <v>11</v>
      </c>
      <c r="H11" s="19" t="s">
        <v>98</v>
      </c>
    </row>
    <row r="12" spans="1:9" ht="24.95" customHeight="1" x14ac:dyDescent="0.15">
      <c r="A12" s="19">
        <f t="shared" si="0"/>
        <v>9</v>
      </c>
      <c r="B12" s="19">
        <v>9</v>
      </c>
      <c r="C12" s="19">
        <v>43157</v>
      </c>
      <c r="D12" s="20" t="s">
        <v>13</v>
      </c>
      <c r="E12" s="21" t="s">
        <v>7</v>
      </c>
      <c r="F12" s="40">
        <v>171829.35</v>
      </c>
      <c r="G12" s="39" t="s">
        <v>11</v>
      </c>
      <c r="H12" s="19" t="s">
        <v>98</v>
      </c>
    </row>
    <row r="13" spans="1:9" ht="24.95" customHeight="1" x14ac:dyDescent="0.15">
      <c r="A13" s="19">
        <f t="shared" si="0"/>
        <v>10</v>
      </c>
      <c r="B13" s="19">
        <v>28</v>
      </c>
      <c r="C13" s="19">
        <v>42931</v>
      </c>
      <c r="D13" s="20" t="s">
        <v>13</v>
      </c>
      <c r="E13" s="21" t="s">
        <v>7</v>
      </c>
      <c r="F13" s="40">
        <v>179800</v>
      </c>
      <c r="G13" s="39" t="s">
        <v>11</v>
      </c>
      <c r="H13" s="19" t="s">
        <v>98</v>
      </c>
    </row>
    <row r="14" spans="1:9" ht="24.95" customHeight="1" x14ac:dyDescent="0.15">
      <c r="A14" s="19">
        <f t="shared" si="0"/>
        <v>11</v>
      </c>
      <c r="B14" s="19">
        <v>36</v>
      </c>
      <c r="C14" s="19">
        <v>62125</v>
      </c>
      <c r="D14" s="20" t="s">
        <v>13</v>
      </c>
      <c r="E14" s="21" t="s">
        <v>7</v>
      </c>
      <c r="F14" s="40">
        <v>147300</v>
      </c>
      <c r="G14" s="39" t="s">
        <v>11</v>
      </c>
      <c r="H14" s="19" t="s">
        <v>98</v>
      </c>
    </row>
    <row r="15" spans="1:9" ht="24.95" customHeight="1" x14ac:dyDescent="0.15">
      <c r="A15" s="19">
        <f t="shared" si="0"/>
        <v>12</v>
      </c>
      <c r="B15" s="19">
        <v>13</v>
      </c>
      <c r="C15" s="19">
        <v>57656</v>
      </c>
      <c r="D15" s="20" t="s">
        <v>13</v>
      </c>
      <c r="E15" s="21" t="s">
        <v>6</v>
      </c>
      <c r="F15" s="40">
        <v>162400</v>
      </c>
      <c r="G15" s="39" t="s">
        <v>11</v>
      </c>
      <c r="H15" s="19" t="s">
        <v>98</v>
      </c>
    </row>
    <row r="16" spans="1:9" ht="24.95" customHeight="1" x14ac:dyDescent="0.15">
      <c r="A16" s="19">
        <f t="shared" si="0"/>
        <v>13</v>
      </c>
      <c r="B16" s="19">
        <v>20</v>
      </c>
      <c r="C16" s="19">
        <v>45093</v>
      </c>
      <c r="D16" s="20" t="s">
        <v>13</v>
      </c>
      <c r="E16" s="21" t="s">
        <v>7</v>
      </c>
      <c r="F16" s="40">
        <v>185600</v>
      </c>
      <c r="G16" s="39" t="s">
        <v>11</v>
      </c>
      <c r="H16" s="19" t="s">
        <v>98</v>
      </c>
    </row>
    <row r="17" spans="1:8" ht="24.95" customHeight="1" x14ac:dyDescent="0.15">
      <c r="A17" s="19">
        <f t="shared" si="0"/>
        <v>14</v>
      </c>
      <c r="B17" s="19">
        <v>11</v>
      </c>
      <c r="C17" s="19">
        <v>46357</v>
      </c>
      <c r="D17" s="20" t="s">
        <v>13</v>
      </c>
      <c r="E17" s="21" t="s">
        <v>6</v>
      </c>
      <c r="F17" s="40">
        <v>127600</v>
      </c>
      <c r="G17" s="41" t="s">
        <v>11</v>
      </c>
      <c r="H17" s="19" t="s">
        <v>98</v>
      </c>
    </row>
    <row r="18" spans="1:8" ht="24.95" customHeight="1" x14ac:dyDescent="0.15">
      <c r="A18" s="19">
        <f t="shared" si="0"/>
        <v>15</v>
      </c>
      <c r="B18" s="19">
        <v>14</v>
      </c>
      <c r="C18" s="19">
        <v>39068</v>
      </c>
      <c r="D18" s="20" t="s">
        <v>13</v>
      </c>
      <c r="E18" s="21" t="s">
        <v>9</v>
      </c>
      <c r="F18" s="40">
        <v>545552</v>
      </c>
      <c r="G18" s="39" t="s">
        <v>11</v>
      </c>
      <c r="H18" s="19" t="s">
        <v>98</v>
      </c>
    </row>
    <row r="19" spans="1:8" ht="24.95" customHeight="1" x14ac:dyDescent="0.15">
      <c r="A19" s="19">
        <f t="shared" si="0"/>
        <v>16</v>
      </c>
      <c r="B19" s="19">
        <v>15</v>
      </c>
      <c r="C19" s="19">
        <v>40042</v>
      </c>
      <c r="D19" s="20" t="s">
        <v>13</v>
      </c>
      <c r="E19" s="21" t="s">
        <v>7</v>
      </c>
      <c r="F19" s="40">
        <v>124128.16</v>
      </c>
      <c r="G19" s="39" t="s">
        <v>11</v>
      </c>
      <c r="H19" s="19" t="s">
        <v>98</v>
      </c>
    </row>
    <row r="20" spans="1:8" ht="24.95" customHeight="1" x14ac:dyDescent="0.15">
      <c r="A20" s="19">
        <f t="shared" si="0"/>
        <v>17</v>
      </c>
      <c r="B20" s="19">
        <v>21</v>
      </c>
      <c r="C20" s="19">
        <v>40841</v>
      </c>
      <c r="D20" s="20" t="s">
        <v>13</v>
      </c>
      <c r="E20" s="21" t="s">
        <v>7</v>
      </c>
      <c r="F20" s="40">
        <v>124128.17</v>
      </c>
      <c r="G20" s="39" t="s">
        <v>11</v>
      </c>
      <c r="H20" s="19" t="s">
        <v>98</v>
      </c>
    </row>
    <row r="21" spans="1:8" ht="24.95" customHeight="1" x14ac:dyDescent="0.15">
      <c r="A21" s="19">
        <f t="shared" si="0"/>
        <v>18</v>
      </c>
      <c r="B21" s="19">
        <v>34</v>
      </c>
      <c r="C21" s="19">
        <v>62028</v>
      </c>
      <c r="D21" s="20" t="s">
        <v>13</v>
      </c>
      <c r="E21" s="21" t="s">
        <v>7</v>
      </c>
      <c r="F21" s="40">
        <v>86654.11</v>
      </c>
      <c r="G21" s="39" t="s">
        <v>11</v>
      </c>
      <c r="H21" s="19" t="s">
        <v>98</v>
      </c>
    </row>
    <row r="22" spans="1:8" ht="24.95" customHeight="1" x14ac:dyDescent="0.15">
      <c r="A22" s="19">
        <f t="shared" si="0"/>
        <v>19</v>
      </c>
      <c r="B22" s="19">
        <v>40</v>
      </c>
      <c r="C22" s="19">
        <v>40092</v>
      </c>
      <c r="D22" s="20" t="s">
        <v>13</v>
      </c>
      <c r="E22" s="21" t="s">
        <v>7</v>
      </c>
      <c r="F22" s="40">
        <v>124128.16</v>
      </c>
      <c r="G22" s="39" t="s">
        <v>11</v>
      </c>
      <c r="H22" s="19" t="s">
        <v>98</v>
      </c>
    </row>
    <row r="23" spans="1:8" ht="24.95" customHeight="1" x14ac:dyDescent="0.15">
      <c r="A23" s="19">
        <f t="shared" si="0"/>
        <v>20</v>
      </c>
      <c r="B23" s="19">
        <v>45</v>
      </c>
      <c r="C23" s="19">
        <v>42927</v>
      </c>
      <c r="D23" s="20" t="s">
        <v>13</v>
      </c>
      <c r="E23" s="21" t="s">
        <v>7</v>
      </c>
      <c r="F23" s="40">
        <v>179800</v>
      </c>
      <c r="G23" s="39" t="s">
        <v>11</v>
      </c>
      <c r="H23" s="19" t="s">
        <v>98</v>
      </c>
    </row>
    <row r="24" spans="1:8" ht="24.95" customHeight="1" x14ac:dyDescent="0.15">
      <c r="A24" s="19">
        <f t="shared" si="0"/>
        <v>21</v>
      </c>
      <c r="B24" s="19">
        <v>47</v>
      </c>
      <c r="C24" s="19">
        <v>40872</v>
      </c>
      <c r="D24" s="20" t="s">
        <v>13</v>
      </c>
      <c r="E24" s="21" t="s">
        <v>10</v>
      </c>
      <c r="F24" s="40">
        <v>37004</v>
      </c>
      <c r="G24" s="39" t="s">
        <v>11</v>
      </c>
      <c r="H24" s="19" t="s">
        <v>98</v>
      </c>
    </row>
    <row r="25" spans="1:8" ht="24.95" customHeight="1" x14ac:dyDescent="0.15">
      <c r="A25" s="19">
        <f t="shared" si="0"/>
        <v>22</v>
      </c>
      <c r="B25" s="19"/>
      <c r="C25" s="24">
        <v>57144</v>
      </c>
      <c r="D25" s="20" t="s">
        <v>13</v>
      </c>
      <c r="E25" s="25" t="s">
        <v>35</v>
      </c>
      <c r="F25" s="38">
        <v>1217844.56</v>
      </c>
      <c r="G25" s="42" t="s">
        <v>11</v>
      </c>
      <c r="H25" s="19" t="s">
        <v>99</v>
      </c>
    </row>
    <row r="26" spans="1:8" ht="24.95" customHeight="1" x14ac:dyDescent="0.15">
      <c r="A26" s="19">
        <f t="shared" si="0"/>
        <v>23</v>
      </c>
      <c r="B26" s="19"/>
      <c r="C26" s="24">
        <v>57145</v>
      </c>
      <c r="D26" s="20" t="s">
        <v>13</v>
      </c>
      <c r="E26" s="25" t="s">
        <v>100</v>
      </c>
      <c r="F26" s="38">
        <v>718843.88</v>
      </c>
      <c r="G26" s="42" t="s">
        <v>11</v>
      </c>
      <c r="H26" s="19" t="s">
        <v>99</v>
      </c>
    </row>
    <row r="27" spans="1:8" ht="24.95" customHeight="1" x14ac:dyDescent="0.15">
      <c r="A27" s="19">
        <f t="shared" si="0"/>
        <v>24</v>
      </c>
      <c r="B27" s="19"/>
      <c r="C27" s="24">
        <v>58249</v>
      </c>
      <c r="D27" s="20" t="s">
        <v>13</v>
      </c>
      <c r="E27" s="25" t="s">
        <v>101</v>
      </c>
      <c r="F27" s="38">
        <v>1049002.58</v>
      </c>
      <c r="G27" s="42" t="s">
        <v>11</v>
      </c>
      <c r="H27" s="19" t="s">
        <v>99</v>
      </c>
    </row>
    <row r="28" spans="1:8" ht="24.95" customHeight="1" x14ac:dyDescent="0.15">
      <c r="A28" s="19">
        <f t="shared" si="0"/>
        <v>25</v>
      </c>
      <c r="B28" s="19"/>
      <c r="C28" s="24">
        <v>58250</v>
      </c>
      <c r="D28" s="20" t="s">
        <v>13</v>
      </c>
      <c r="E28" s="25" t="s">
        <v>102</v>
      </c>
      <c r="F28" s="38">
        <v>764520.68</v>
      </c>
      <c r="G28" s="42" t="s">
        <v>11</v>
      </c>
      <c r="H28" s="19" t="s">
        <v>99</v>
      </c>
    </row>
    <row r="29" spans="1:8" ht="24.95" customHeight="1" x14ac:dyDescent="0.15">
      <c r="A29" s="19">
        <f t="shared" si="0"/>
        <v>26</v>
      </c>
      <c r="B29" s="19"/>
      <c r="C29" s="24">
        <v>58251</v>
      </c>
      <c r="D29" s="20" t="s">
        <v>13</v>
      </c>
      <c r="E29" s="25" t="s">
        <v>102</v>
      </c>
      <c r="F29" s="38">
        <v>764520.68</v>
      </c>
      <c r="G29" s="42" t="s">
        <v>11</v>
      </c>
      <c r="H29" s="19" t="s">
        <v>99</v>
      </c>
    </row>
    <row r="30" spans="1:8" ht="24.95" customHeight="1" x14ac:dyDescent="0.15">
      <c r="A30" s="19">
        <f t="shared" si="0"/>
        <v>27</v>
      </c>
      <c r="B30" s="19"/>
      <c r="C30" s="24">
        <v>58252</v>
      </c>
      <c r="D30" s="20" t="s">
        <v>13</v>
      </c>
      <c r="E30" s="25" t="s">
        <v>102</v>
      </c>
      <c r="F30" s="38">
        <v>764520.68</v>
      </c>
      <c r="G30" s="42" t="s">
        <v>11</v>
      </c>
      <c r="H30" s="19" t="s">
        <v>99</v>
      </c>
    </row>
    <row r="31" spans="1:8" ht="24.95" customHeight="1" x14ac:dyDescent="0.15">
      <c r="A31" s="19">
        <f t="shared" si="0"/>
        <v>28</v>
      </c>
      <c r="B31" s="19"/>
      <c r="C31" s="24">
        <v>58254</v>
      </c>
      <c r="D31" s="20" t="s">
        <v>13</v>
      </c>
      <c r="E31" s="25" t="s">
        <v>102</v>
      </c>
      <c r="F31" s="38">
        <v>764520.68</v>
      </c>
      <c r="G31" s="42" t="s">
        <v>11</v>
      </c>
      <c r="H31" s="19" t="s">
        <v>99</v>
      </c>
    </row>
    <row r="32" spans="1:8" ht="24.95" customHeight="1" x14ac:dyDescent="0.15">
      <c r="A32" s="19">
        <f t="shared" si="0"/>
        <v>29</v>
      </c>
      <c r="B32" s="19"/>
      <c r="C32" s="24">
        <v>58256</v>
      </c>
      <c r="D32" s="20" t="s">
        <v>13</v>
      </c>
      <c r="E32" s="25" t="s">
        <v>102</v>
      </c>
      <c r="F32" s="38">
        <v>764520.68</v>
      </c>
      <c r="G32" s="42" t="s">
        <v>11</v>
      </c>
      <c r="H32" s="19" t="s">
        <v>99</v>
      </c>
    </row>
    <row r="33" spans="1:8" ht="24.95" customHeight="1" x14ac:dyDescent="0.15">
      <c r="A33" s="19">
        <f t="shared" si="0"/>
        <v>30</v>
      </c>
      <c r="B33" s="19"/>
      <c r="C33" s="24">
        <v>58257</v>
      </c>
      <c r="D33" s="20" t="s">
        <v>13</v>
      </c>
      <c r="E33" s="25" t="s">
        <v>102</v>
      </c>
      <c r="F33" s="38">
        <v>764520.68</v>
      </c>
      <c r="G33" s="42" t="s">
        <v>11</v>
      </c>
      <c r="H33" s="19" t="s">
        <v>99</v>
      </c>
    </row>
    <row r="34" spans="1:8" ht="24.95" customHeight="1" x14ac:dyDescent="0.15">
      <c r="A34" s="19">
        <f t="shared" si="0"/>
        <v>31</v>
      </c>
      <c r="B34" s="19"/>
      <c r="C34" s="24">
        <v>58258</v>
      </c>
      <c r="D34" s="20" t="s">
        <v>13</v>
      </c>
      <c r="E34" s="25" t="s">
        <v>102</v>
      </c>
      <c r="F34" s="38">
        <v>764520.68</v>
      </c>
      <c r="G34" s="42" t="s">
        <v>11</v>
      </c>
      <c r="H34" s="19" t="s">
        <v>99</v>
      </c>
    </row>
    <row r="35" spans="1:8" ht="24.95" customHeight="1" x14ac:dyDescent="0.15">
      <c r="A35" s="19">
        <f t="shared" si="0"/>
        <v>32</v>
      </c>
      <c r="B35" s="19"/>
      <c r="C35" s="24">
        <v>58259</v>
      </c>
      <c r="D35" s="20" t="s">
        <v>13</v>
      </c>
      <c r="E35" s="25" t="s">
        <v>102</v>
      </c>
      <c r="F35" s="38">
        <v>764520.68</v>
      </c>
      <c r="G35" s="42" t="s">
        <v>11</v>
      </c>
      <c r="H35" s="19" t="s">
        <v>99</v>
      </c>
    </row>
    <row r="36" spans="1:8" ht="24.95" customHeight="1" x14ac:dyDescent="0.15">
      <c r="A36" s="19">
        <f t="shared" si="0"/>
        <v>33</v>
      </c>
      <c r="B36" s="19"/>
      <c r="C36" s="24">
        <v>58260</v>
      </c>
      <c r="D36" s="20" t="s">
        <v>13</v>
      </c>
      <c r="E36" s="25" t="s">
        <v>102</v>
      </c>
      <c r="F36" s="38">
        <v>764520.68</v>
      </c>
      <c r="G36" s="42" t="s">
        <v>11</v>
      </c>
      <c r="H36" s="19" t="s">
        <v>99</v>
      </c>
    </row>
    <row r="37" spans="1:8" ht="24.95" customHeight="1" x14ac:dyDescent="0.15">
      <c r="A37" s="19">
        <f t="shared" si="0"/>
        <v>34</v>
      </c>
      <c r="B37" s="19"/>
      <c r="C37" s="24">
        <v>58261</v>
      </c>
      <c r="D37" s="20" t="s">
        <v>13</v>
      </c>
      <c r="E37" s="25" t="s">
        <v>102</v>
      </c>
      <c r="F37" s="38">
        <v>764520.68</v>
      </c>
      <c r="G37" s="42" t="s">
        <v>11</v>
      </c>
      <c r="H37" s="19" t="s">
        <v>99</v>
      </c>
    </row>
    <row r="38" spans="1:8" ht="24.95" customHeight="1" x14ac:dyDescent="0.15">
      <c r="A38" s="19">
        <f t="shared" si="0"/>
        <v>35</v>
      </c>
      <c r="B38" s="19"/>
      <c r="C38" s="24">
        <v>58263</v>
      </c>
      <c r="D38" s="20" t="s">
        <v>13</v>
      </c>
      <c r="E38" s="25" t="s">
        <v>102</v>
      </c>
      <c r="F38" s="38">
        <v>764520.68</v>
      </c>
      <c r="G38" s="42" t="s">
        <v>11</v>
      </c>
      <c r="H38" s="19" t="s">
        <v>99</v>
      </c>
    </row>
    <row r="39" spans="1:8" ht="24.95" customHeight="1" x14ac:dyDescent="0.15">
      <c r="A39" s="19">
        <f t="shared" si="0"/>
        <v>36</v>
      </c>
      <c r="B39" s="19"/>
      <c r="C39" s="24">
        <v>58264</v>
      </c>
      <c r="D39" s="20" t="s">
        <v>13</v>
      </c>
      <c r="E39" s="25" t="s">
        <v>102</v>
      </c>
      <c r="F39" s="38">
        <v>764520.68</v>
      </c>
      <c r="G39" s="42" t="s">
        <v>11</v>
      </c>
      <c r="H39" s="19" t="s">
        <v>99</v>
      </c>
    </row>
    <row r="40" spans="1:8" ht="24.95" customHeight="1" x14ac:dyDescent="0.15">
      <c r="A40" s="19">
        <f t="shared" si="0"/>
        <v>37</v>
      </c>
      <c r="B40" s="19"/>
      <c r="C40" s="24">
        <v>58265</v>
      </c>
      <c r="D40" s="20" t="s">
        <v>13</v>
      </c>
      <c r="E40" s="25" t="s">
        <v>102</v>
      </c>
      <c r="F40" s="38">
        <v>764520.68</v>
      </c>
      <c r="G40" s="42" t="s">
        <v>11</v>
      </c>
      <c r="H40" s="19" t="s">
        <v>99</v>
      </c>
    </row>
    <row r="41" spans="1:8" ht="24.95" customHeight="1" x14ac:dyDescent="0.15">
      <c r="A41" s="19">
        <f t="shared" si="0"/>
        <v>38</v>
      </c>
      <c r="B41" s="19"/>
      <c r="C41" s="24">
        <v>58266</v>
      </c>
      <c r="D41" s="20" t="s">
        <v>13</v>
      </c>
      <c r="E41" s="25" t="s">
        <v>102</v>
      </c>
      <c r="F41" s="38">
        <v>764520</v>
      </c>
      <c r="G41" s="42" t="s">
        <v>11</v>
      </c>
      <c r="H41" s="19" t="s">
        <v>99</v>
      </c>
    </row>
    <row r="42" spans="1:8" ht="24.95" customHeight="1" x14ac:dyDescent="0.15">
      <c r="A42" s="19">
        <f t="shared" si="0"/>
        <v>39</v>
      </c>
      <c r="B42" s="19"/>
      <c r="C42" s="24">
        <v>58268</v>
      </c>
      <c r="D42" s="20" t="s">
        <v>13</v>
      </c>
      <c r="E42" s="25" t="s">
        <v>102</v>
      </c>
      <c r="F42" s="38">
        <v>764520.68</v>
      </c>
      <c r="G42" s="42" t="s">
        <v>11</v>
      </c>
      <c r="H42" s="19" t="s">
        <v>99</v>
      </c>
    </row>
    <row r="43" spans="1:8" ht="24.95" customHeight="1" x14ac:dyDescent="0.15">
      <c r="A43" s="19">
        <f t="shared" si="0"/>
        <v>40</v>
      </c>
      <c r="B43" s="19"/>
      <c r="C43" s="24">
        <v>58269</v>
      </c>
      <c r="D43" s="20" t="s">
        <v>13</v>
      </c>
      <c r="E43" s="25" t="s">
        <v>102</v>
      </c>
      <c r="F43" s="38">
        <v>764520.68</v>
      </c>
      <c r="G43" s="42" t="s">
        <v>11</v>
      </c>
      <c r="H43" s="19" t="s">
        <v>99</v>
      </c>
    </row>
    <row r="44" spans="1:8" ht="24.95" customHeight="1" x14ac:dyDescent="0.15">
      <c r="A44" s="19">
        <f t="shared" si="0"/>
        <v>41</v>
      </c>
      <c r="B44" s="19"/>
      <c r="C44" s="24">
        <v>58270</v>
      </c>
      <c r="D44" s="20" t="s">
        <v>13</v>
      </c>
      <c r="E44" s="25" t="s">
        <v>102</v>
      </c>
      <c r="F44" s="38">
        <v>764520.68</v>
      </c>
      <c r="G44" s="42" t="s">
        <v>11</v>
      </c>
      <c r="H44" s="19" t="s">
        <v>99</v>
      </c>
    </row>
    <row r="45" spans="1:8" ht="24.95" customHeight="1" x14ac:dyDescent="0.15">
      <c r="A45" s="19">
        <f t="shared" si="0"/>
        <v>42</v>
      </c>
      <c r="B45" s="19"/>
      <c r="C45" s="24">
        <v>58729</v>
      </c>
      <c r="D45" s="20" t="s">
        <v>13</v>
      </c>
      <c r="E45" s="25" t="s">
        <v>102</v>
      </c>
      <c r="F45" s="38">
        <v>850000</v>
      </c>
      <c r="G45" s="42" t="s">
        <v>11</v>
      </c>
      <c r="H45" s="19" t="s">
        <v>99</v>
      </c>
    </row>
    <row r="46" spans="1:8" ht="24.95" customHeight="1" x14ac:dyDescent="0.15">
      <c r="A46" s="19">
        <f t="shared" si="0"/>
        <v>43</v>
      </c>
      <c r="B46" s="19"/>
      <c r="C46" s="24">
        <v>58614</v>
      </c>
      <c r="D46" s="20" t="s">
        <v>13</v>
      </c>
      <c r="E46" s="25" t="s">
        <v>102</v>
      </c>
      <c r="F46" s="38">
        <v>1870000</v>
      </c>
      <c r="G46" s="42">
        <v>1620666.72</v>
      </c>
      <c r="H46" s="19" t="s">
        <v>99</v>
      </c>
    </row>
    <row r="47" spans="1:8" ht="24.95" customHeight="1" x14ac:dyDescent="0.15">
      <c r="A47" s="19">
        <f t="shared" si="0"/>
        <v>44</v>
      </c>
      <c r="B47" s="19"/>
      <c r="C47" s="20" t="s">
        <v>31</v>
      </c>
      <c r="D47" s="20" t="s">
        <v>13</v>
      </c>
      <c r="E47" s="35" t="s">
        <v>103</v>
      </c>
      <c r="F47" s="38">
        <v>13000000</v>
      </c>
      <c r="G47" s="42" t="s">
        <v>11</v>
      </c>
      <c r="H47" s="19" t="s">
        <v>107</v>
      </c>
    </row>
    <row r="48" spans="1:8" ht="24.95" customHeight="1" x14ac:dyDescent="0.15">
      <c r="A48" s="19">
        <f t="shared" si="0"/>
        <v>45</v>
      </c>
      <c r="B48" s="19"/>
      <c r="C48" s="20" t="s">
        <v>32</v>
      </c>
      <c r="D48" s="20" t="s">
        <v>13</v>
      </c>
      <c r="E48" s="35" t="s">
        <v>104</v>
      </c>
      <c r="F48" s="38">
        <v>10300000</v>
      </c>
      <c r="G48" s="42" t="s">
        <v>11</v>
      </c>
      <c r="H48" s="19" t="s">
        <v>107</v>
      </c>
    </row>
    <row r="49" spans="1:9" ht="24.95" customHeight="1" x14ac:dyDescent="0.15">
      <c r="A49" s="19">
        <f t="shared" si="0"/>
        <v>46</v>
      </c>
      <c r="B49" s="19"/>
      <c r="C49" s="20" t="s">
        <v>33</v>
      </c>
      <c r="D49" s="20" t="s">
        <v>13</v>
      </c>
      <c r="E49" s="35" t="s">
        <v>105</v>
      </c>
      <c r="F49" s="38">
        <v>12000000</v>
      </c>
      <c r="G49" s="42" t="s">
        <v>11</v>
      </c>
      <c r="H49" s="19" t="s">
        <v>107</v>
      </c>
    </row>
    <row r="50" spans="1:9" ht="24.95" customHeight="1" x14ac:dyDescent="0.15">
      <c r="A50" s="19">
        <f t="shared" si="0"/>
        <v>47</v>
      </c>
      <c r="B50" s="19"/>
      <c r="C50" s="20" t="s">
        <v>34</v>
      </c>
      <c r="D50" s="20" t="s">
        <v>13</v>
      </c>
      <c r="E50" s="35" t="s">
        <v>106</v>
      </c>
      <c r="F50" s="38">
        <v>17870000</v>
      </c>
      <c r="G50" s="42">
        <v>1191335.83</v>
      </c>
      <c r="H50" s="19" t="s">
        <v>107</v>
      </c>
    </row>
    <row r="51" spans="1:9" ht="24.95" customHeight="1" x14ac:dyDescent="0.15">
      <c r="A51" s="125" t="s">
        <v>60</v>
      </c>
      <c r="B51" s="125"/>
      <c r="C51" s="125"/>
      <c r="D51" s="125"/>
      <c r="E51" s="125"/>
      <c r="F51" s="43">
        <f>SUM(F4:F50)</f>
        <v>75604801.879999995</v>
      </c>
      <c r="G51" s="44">
        <f>SUM(G4:G50)</f>
        <v>2812002.55</v>
      </c>
      <c r="H51" s="19"/>
    </row>
    <row r="52" spans="1:9" ht="24.95" customHeight="1" x14ac:dyDescent="0.15">
      <c r="A52" s="125"/>
      <c r="B52" s="125"/>
      <c r="C52" s="125"/>
      <c r="D52" s="125"/>
      <c r="E52" s="125"/>
      <c r="F52" s="125"/>
      <c r="G52" s="125"/>
      <c r="H52" s="125"/>
    </row>
    <row r="53" spans="1:9" ht="24.95" customHeight="1" x14ac:dyDescent="0.15">
      <c r="A53" s="124" t="s">
        <v>57</v>
      </c>
      <c r="B53" s="124"/>
      <c r="C53" s="124"/>
      <c r="D53" s="124"/>
      <c r="E53" s="124"/>
      <c r="F53" s="124"/>
      <c r="G53" s="124"/>
      <c r="H53" s="124"/>
    </row>
    <row r="54" spans="1:9" ht="24.95" customHeight="1" x14ac:dyDescent="0.15">
      <c r="A54" s="124"/>
      <c r="B54" s="124"/>
      <c r="C54" s="124"/>
      <c r="D54" s="124"/>
      <c r="E54" s="124"/>
      <c r="F54" s="124"/>
      <c r="G54" s="124"/>
      <c r="H54" s="124"/>
    </row>
    <row r="55" spans="1:9" ht="24.95" customHeight="1" x14ac:dyDescent="0.15">
      <c r="A55" s="19" t="s">
        <v>14</v>
      </c>
      <c r="B55" s="16" t="s">
        <v>0</v>
      </c>
      <c r="C55" s="16" t="s">
        <v>2</v>
      </c>
      <c r="D55" s="16"/>
      <c r="E55" s="16" t="s">
        <v>5</v>
      </c>
      <c r="F55" s="45" t="s">
        <v>3</v>
      </c>
      <c r="G55" s="37" t="s">
        <v>4</v>
      </c>
      <c r="H55" s="16" t="s">
        <v>97</v>
      </c>
      <c r="I55" s="18"/>
    </row>
    <row r="56" spans="1:9" ht="24.95" customHeight="1" x14ac:dyDescent="0.15">
      <c r="A56" s="19">
        <f>A50+1</f>
        <v>48</v>
      </c>
      <c r="B56" s="19">
        <v>2</v>
      </c>
      <c r="C56" s="27">
        <v>42875</v>
      </c>
      <c r="D56" s="20" t="s">
        <v>13</v>
      </c>
      <c r="E56" s="21" t="s">
        <v>7</v>
      </c>
      <c r="F56" s="38">
        <v>148678.34</v>
      </c>
      <c r="G56" s="39" t="s">
        <v>11</v>
      </c>
      <c r="H56" s="19" t="s">
        <v>98</v>
      </c>
    </row>
    <row r="57" spans="1:9" ht="24.95" customHeight="1" x14ac:dyDescent="0.15">
      <c r="A57" s="19">
        <f t="shared" si="0"/>
        <v>49</v>
      </c>
      <c r="B57" s="19">
        <v>3</v>
      </c>
      <c r="C57" s="27">
        <v>40600</v>
      </c>
      <c r="D57" s="20" t="s">
        <v>13</v>
      </c>
      <c r="E57" s="21" t="s">
        <v>7</v>
      </c>
      <c r="F57" s="38">
        <v>124128.16</v>
      </c>
      <c r="G57" s="39" t="s">
        <v>11</v>
      </c>
      <c r="H57" s="19" t="s">
        <v>98</v>
      </c>
    </row>
    <row r="58" spans="1:9" ht="24.95" customHeight="1" x14ac:dyDescent="0.15">
      <c r="A58" s="19">
        <f t="shared" si="0"/>
        <v>50</v>
      </c>
      <c r="B58" s="19">
        <v>4</v>
      </c>
      <c r="C58" s="27">
        <v>41185</v>
      </c>
      <c r="D58" s="20" t="s">
        <v>13</v>
      </c>
      <c r="E58" s="21" t="s">
        <v>6</v>
      </c>
      <c r="F58" s="38">
        <v>108871.8</v>
      </c>
      <c r="G58" s="39" t="s">
        <v>11</v>
      </c>
      <c r="H58" s="19" t="s">
        <v>98</v>
      </c>
    </row>
    <row r="59" spans="1:9" ht="24.95" customHeight="1" x14ac:dyDescent="0.15">
      <c r="A59" s="19">
        <f t="shared" si="0"/>
        <v>51</v>
      </c>
      <c r="B59" s="19">
        <v>5</v>
      </c>
      <c r="C59" s="27">
        <v>40163</v>
      </c>
      <c r="D59" s="20" t="s">
        <v>13</v>
      </c>
      <c r="E59" s="21" t="s">
        <v>7</v>
      </c>
      <c r="F59" s="38">
        <v>124128.16</v>
      </c>
      <c r="G59" s="39" t="s">
        <v>11</v>
      </c>
      <c r="H59" s="19" t="s">
        <v>98</v>
      </c>
    </row>
    <row r="60" spans="1:9" ht="24.95" customHeight="1" x14ac:dyDescent="0.15">
      <c r="A60" s="19">
        <f t="shared" si="0"/>
        <v>52</v>
      </c>
      <c r="B60" s="19">
        <v>16</v>
      </c>
      <c r="C60" s="27">
        <v>40336</v>
      </c>
      <c r="D60" s="20" t="s">
        <v>13</v>
      </c>
      <c r="E60" s="21" t="s">
        <v>7</v>
      </c>
      <c r="F60" s="38">
        <v>124128.16</v>
      </c>
      <c r="G60" s="39" t="s">
        <v>11</v>
      </c>
      <c r="H60" s="19" t="s">
        <v>98</v>
      </c>
    </row>
    <row r="61" spans="1:9" ht="24.95" customHeight="1" x14ac:dyDescent="0.15">
      <c r="A61" s="19">
        <f t="shared" si="0"/>
        <v>53</v>
      </c>
      <c r="B61" s="19">
        <v>18</v>
      </c>
      <c r="C61" s="27">
        <v>41494</v>
      </c>
      <c r="D61" s="20" t="s">
        <v>13</v>
      </c>
      <c r="E61" s="21" t="s">
        <v>7</v>
      </c>
      <c r="F61" s="38">
        <v>169451.64</v>
      </c>
      <c r="G61" s="39" t="s">
        <v>11</v>
      </c>
      <c r="H61" s="19" t="s">
        <v>98</v>
      </c>
    </row>
    <row r="62" spans="1:9" ht="24.95" customHeight="1" x14ac:dyDescent="0.15">
      <c r="A62" s="19">
        <f t="shared" si="0"/>
        <v>54</v>
      </c>
      <c r="B62" s="19">
        <v>19</v>
      </c>
      <c r="C62" s="27">
        <v>42538</v>
      </c>
      <c r="D62" s="20" t="s">
        <v>13</v>
      </c>
      <c r="E62" s="21" t="s">
        <v>7</v>
      </c>
      <c r="F62" s="38">
        <v>197084</v>
      </c>
      <c r="G62" s="39" t="s">
        <v>11</v>
      </c>
      <c r="H62" s="19" t="s">
        <v>98</v>
      </c>
    </row>
    <row r="63" spans="1:9" ht="24.95" customHeight="1" x14ac:dyDescent="0.15">
      <c r="A63" s="19">
        <f t="shared" si="0"/>
        <v>55</v>
      </c>
      <c r="B63" s="19">
        <v>23</v>
      </c>
      <c r="C63" s="27">
        <v>1780</v>
      </c>
      <c r="D63" s="20" t="s">
        <v>13</v>
      </c>
      <c r="E63" s="21" t="s">
        <v>7</v>
      </c>
      <c r="F63" s="38">
        <v>141440</v>
      </c>
      <c r="G63" s="39" t="s">
        <v>11</v>
      </c>
      <c r="H63" s="19" t="s">
        <v>98</v>
      </c>
    </row>
    <row r="64" spans="1:9" ht="24.95" customHeight="1" x14ac:dyDescent="0.15">
      <c r="A64" s="19">
        <f t="shared" si="0"/>
        <v>56</v>
      </c>
      <c r="B64" s="19">
        <v>24</v>
      </c>
      <c r="C64" s="27">
        <v>40133</v>
      </c>
      <c r="D64" s="20" t="s">
        <v>13</v>
      </c>
      <c r="E64" s="21" t="s">
        <v>7</v>
      </c>
      <c r="F64" s="38">
        <v>124128.16</v>
      </c>
      <c r="G64" s="39" t="s">
        <v>11</v>
      </c>
      <c r="H64" s="19" t="s">
        <v>98</v>
      </c>
    </row>
    <row r="65" spans="1:11" ht="24.95" customHeight="1" x14ac:dyDescent="0.15">
      <c r="A65" s="19">
        <f t="shared" si="0"/>
        <v>57</v>
      </c>
      <c r="B65" s="19">
        <v>25</v>
      </c>
      <c r="C65" s="27">
        <v>42883</v>
      </c>
      <c r="D65" s="20" t="s">
        <v>13</v>
      </c>
      <c r="E65" s="21" t="s">
        <v>7</v>
      </c>
      <c r="F65" s="38">
        <v>146050</v>
      </c>
      <c r="G65" s="39" t="s">
        <v>11</v>
      </c>
      <c r="H65" s="19" t="s">
        <v>98</v>
      </c>
    </row>
    <row r="66" spans="1:11" ht="24.95" customHeight="1" x14ac:dyDescent="0.15">
      <c r="A66" s="19">
        <f t="shared" si="0"/>
        <v>58</v>
      </c>
      <c r="B66" s="19">
        <v>26</v>
      </c>
      <c r="C66" s="27">
        <v>40184</v>
      </c>
      <c r="D66" s="20" t="s">
        <v>13</v>
      </c>
      <c r="E66" s="21" t="s">
        <v>7</v>
      </c>
      <c r="F66" s="38">
        <v>124128.16</v>
      </c>
      <c r="G66" s="39" t="s">
        <v>11</v>
      </c>
      <c r="H66" s="19" t="s">
        <v>98</v>
      </c>
    </row>
    <row r="67" spans="1:11" ht="24.95" customHeight="1" x14ac:dyDescent="0.15">
      <c r="A67" s="19">
        <f t="shared" si="0"/>
        <v>59</v>
      </c>
      <c r="B67" s="19">
        <v>29</v>
      </c>
      <c r="C67" s="27">
        <v>40196</v>
      </c>
      <c r="D67" s="20" t="s">
        <v>13</v>
      </c>
      <c r="E67" s="21" t="s">
        <v>7</v>
      </c>
      <c r="F67" s="38">
        <v>124128.16</v>
      </c>
      <c r="G67" s="39" t="s">
        <v>11</v>
      </c>
      <c r="H67" s="19" t="s">
        <v>98</v>
      </c>
    </row>
    <row r="68" spans="1:11" ht="24.95" customHeight="1" x14ac:dyDescent="0.15">
      <c r="A68" s="19">
        <f t="shared" si="0"/>
        <v>60</v>
      </c>
      <c r="B68" s="19">
        <v>31</v>
      </c>
      <c r="C68" s="27">
        <v>41528</v>
      </c>
      <c r="D68" s="20" t="s">
        <v>13</v>
      </c>
      <c r="E68" s="21" t="s">
        <v>7</v>
      </c>
      <c r="F68" s="38">
        <v>169451.64</v>
      </c>
      <c r="G68" s="39" t="s">
        <v>11</v>
      </c>
      <c r="H68" s="19" t="s">
        <v>98</v>
      </c>
    </row>
    <row r="69" spans="1:11" ht="24.95" customHeight="1" x14ac:dyDescent="0.15">
      <c r="A69" s="19">
        <f t="shared" si="0"/>
        <v>61</v>
      </c>
      <c r="B69" s="19">
        <v>33</v>
      </c>
      <c r="C69" s="27">
        <v>61572</v>
      </c>
      <c r="D69" s="20" t="s">
        <v>13</v>
      </c>
      <c r="E69" s="21" t="s">
        <v>7</v>
      </c>
      <c r="F69" s="38">
        <v>197084</v>
      </c>
      <c r="G69" s="39" t="s">
        <v>11</v>
      </c>
      <c r="H69" s="19" t="s">
        <v>98</v>
      </c>
    </row>
    <row r="70" spans="1:11" ht="24.95" customHeight="1" x14ac:dyDescent="0.15">
      <c r="A70" s="19">
        <f t="shared" si="0"/>
        <v>62</v>
      </c>
      <c r="B70" s="19">
        <v>35</v>
      </c>
      <c r="C70" s="27">
        <v>40832</v>
      </c>
      <c r="D70" s="20" t="s">
        <v>13</v>
      </c>
      <c r="E70" s="21" t="s">
        <v>7</v>
      </c>
      <c r="F70" s="38">
        <v>124128.17</v>
      </c>
      <c r="G70" s="39" t="s">
        <v>11</v>
      </c>
      <c r="H70" s="19" t="s">
        <v>98</v>
      </c>
      <c r="I70" s="28"/>
      <c r="J70" s="28"/>
      <c r="K70" s="28"/>
    </row>
    <row r="71" spans="1:11" ht="24.95" customHeight="1" x14ac:dyDescent="0.15">
      <c r="A71" s="19">
        <f t="shared" si="0"/>
        <v>63</v>
      </c>
      <c r="B71" s="19">
        <v>37</v>
      </c>
      <c r="C71" s="27">
        <v>40335</v>
      </c>
      <c r="D71" s="20" t="s">
        <v>13</v>
      </c>
      <c r="E71" s="21" t="s">
        <v>6</v>
      </c>
      <c r="F71" s="38">
        <v>124128.16</v>
      </c>
      <c r="G71" s="39" t="s">
        <v>11</v>
      </c>
      <c r="H71" s="19" t="s">
        <v>98</v>
      </c>
    </row>
    <row r="72" spans="1:11" ht="24.95" customHeight="1" x14ac:dyDescent="0.15">
      <c r="A72" s="19">
        <f t="shared" si="0"/>
        <v>64</v>
      </c>
      <c r="B72" s="19">
        <v>38</v>
      </c>
      <c r="C72" s="27">
        <v>40167</v>
      </c>
      <c r="D72" s="20" t="s">
        <v>13</v>
      </c>
      <c r="E72" s="21" t="s">
        <v>7</v>
      </c>
      <c r="F72" s="38">
        <v>141403.47</v>
      </c>
      <c r="G72" s="39" t="s">
        <v>11</v>
      </c>
      <c r="H72" s="19" t="s">
        <v>98</v>
      </c>
    </row>
    <row r="73" spans="1:11" ht="24.95" customHeight="1" x14ac:dyDescent="0.15">
      <c r="A73" s="19">
        <f t="shared" si="0"/>
        <v>65</v>
      </c>
      <c r="B73" s="19">
        <v>42</v>
      </c>
      <c r="C73" s="27">
        <v>41362</v>
      </c>
      <c r="D73" s="20" t="s">
        <v>13</v>
      </c>
      <c r="E73" s="21" t="s">
        <v>7</v>
      </c>
      <c r="F73" s="38">
        <v>129226.27</v>
      </c>
      <c r="G73" s="39" t="s">
        <v>11</v>
      </c>
      <c r="H73" s="19" t="s">
        <v>98</v>
      </c>
    </row>
    <row r="74" spans="1:11" ht="24.95" customHeight="1" x14ac:dyDescent="0.15">
      <c r="A74" s="19">
        <f t="shared" si="0"/>
        <v>66</v>
      </c>
      <c r="B74" s="19">
        <v>49</v>
      </c>
      <c r="C74" s="27">
        <v>41522</v>
      </c>
      <c r="D74" s="20" t="s">
        <v>13</v>
      </c>
      <c r="E74" s="21" t="s">
        <v>7</v>
      </c>
      <c r="F74" s="38">
        <v>169451.64</v>
      </c>
      <c r="G74" s="39" t="s">
        <v>11</v>
      </c>
      <c r="H74" s="19" t="s">
        <v>98</v>
      </c>
    </row>
    <row r="75" spans="1:11" s="29" customFormat="1" ht="24.95" customHeight="1" x14ac:dyDescent="0.15">
      <c r="A75" s="19">
        <f t="shared" ref="A75:A80" si="1">A74+1</f>
        <v>67</v>
      </c>
      <c r="B75" s="27">
        <v>1</v>
      </c>
      <c r="C75" s="27">
        <v>41339</v>
      </c>
      <c r="D75" s="20" t="s">
        <v>13</v>
      </c>
      <c r="E75" s="21" t="s">
        <v>6</v>
      </c>
      <c r="F75" s="38">
        <v>108871.8</v>
      </c>
      <c r="G75" s="41" t="s">
        <v>11</v>
      </c>
      <c r="H75" s="19" t="s">
        <v>98</v>
      </c>
    </row>
    <row r="76" spans="1:11" s="29" customFormat="1" ht="24.95" customHeight="1" x14ac:dyDescent="0.15">
      <c r="A76" s="19">
        <f t="shared" si="1"/>
        <v>68</v>
      </c>
      <c r="B76" s="27">
        <v>12</v>
      </c>
      <c r="C76" s="27">
        <v>41502</v>
      </c>
      <c r="D76" s="20" t="s">
        <v>13</v>
      </c>
      <c r="E76" s="21" t="s">
        <v>6</v>
      </c>
      <c r="F76" s="38">
        <v>108871.8</v>
      </c>
      <c r="G76" s="41" t="s">
        <v>11</v>
      </c>
      <c r="H76" s="19" t="s">
        <v>98</v>
      </c>
    </row>
    <row r="77" spans="1:11" s="29" customFormat="1" ht="24.95" customHeight="1" x14ac:dyDescent="0.15">
      <c r="A77" s="19">
        <f t="shared" si="1"/>
        <v>69</v>
      </c>
      <c r="B77" s="27">
        <v>41</v>
      </c>
      <c r="C77" s="27">
        <v>41183</v>
      </c>
      <c r="D77" s="20" t="s">
        <v>13</v>
      </c>
      <c r="E77" s="30" t="s">
        <v>12</v>
      </c>
      <c r="F77" s="40">
        <v>364147.20000000001</v>
      </c>
      <c r="G77" s="41" t="s">
        <v>11</v>
      </c>
      <c r="H77" s="19" t="s">
        <v>98</v>
      </c>
    </row>
    <row r="78" spans="1:11" ht="24.95" customHeight="1" x14ac:dyDescent="0.15">
      <c r="A78" s="19">
        <f t="shared" si="1"/>
        <v>70</v>
      </c>
      <c r="B78" s="19"/>
      <c r="C78" s="27">
        <v>38769</v>
      </c>
      <c r="D78" s="20" t="s">
        <v>13</v>
      </c>
      <c r="E78" s="21" t="s">
        <v>47</v>
      </c>
      <c r="F78" s="38">
        <v>11580900</v>
      </c>
      <c r="G78" s="39" t="s">
        <v>11</v>
      </c>
      <c r="H78" s="19" t="s">
        <v>99</v>
      </c>
    </row>
    <row r="79" spans="1:11" ht="24.95" customHeight="1" x14ac:dyDescent="0.15">
      <c r="A79" s="19">
        <f t="shared" si="1"/>
        <v>71</v>
      </c>
      <c r="B79" s="19"/>
      <c r="C79" s="27">
        <v>39596</v>
      </c>
      <c r="D79" s="20" t="s">
        <v>13</v>
      </c>
      <c r="E79" s="21" t="s">
        <v>48</v>
      </c>
      <c r="F79" s="38">
        <v>1993600</v>
      </c>
      <c r="G79" s="39" t="s">
        <v>11</v>
      </c>
      <c r="H79" s="19" t="s">
        <v>99</v>
      </c>
    </row>
    <row r="80" spans="1:11" ht="24.95" customHeight="1" x14ac:dyDescent="0.15">
      <c r="A80" s="19">
        <f t="shared" si="1"/>
        <v>72</v>
      </c>
      <c r="B80" s="19"/>
      <c r="C80" s="27">
        <v>39129</v>
      </c>
      <c r="D80" s="20" t="s">
        <v>13</v>
      </c>
      <c r="E80" s="21" t="s">
        <v>49</v>
      </c>
      <c r="F80" s="38">
        <v>15120000</v>
      </c>
      <c r="G80" s="39" t="s">
        <v>11</v>
      </c>
      <c r="H80" s="19" t="s">
        <v>99</v>
      </c>
    </row>
    <row r="81" spans="1:8" ht="24.95" customHeight="1" x14ac:dyDescent="0.15">
      <c r="A81" s="124" t="s">
        <v>60</v>
      </c>
      <c r="B81" s="124"/>
      <c r="C81" s="124"/>
      <c r="D81" s="124"/>
      <c r="E81" s="124"/>
      <c r="F81" s="71">
        <f>SUM(F56:F80)</f>
        <v>31987608.890000001</v>
      </c>
      <c r="G81" s="72">
        <f>SUM(G56:G80)</f>
        <v>0</v>
      </c>
      <c r="H81" s="19"/>
    </row>
    <row r="82" spans="1:8" ht="24.95" customHeight="1" x14ac:dyDescent="0.15">
      <c r="A82" s="124"/>
      <c r="B82" s="124"/>
      <c r="C82" s="124"/>
      <c r="D82" s="124"/>
      <c r="E82" s="124"/>
      <c r="F82" s="124"/>
      <c r="G82" s="124"/>
      <c r="H82" s="124"/>
    </row>
    <row r="83" spans="1:8" ht="24.95" customHeight="1" x14ac:dyDescent="0.15">
      <c r="A83" s="124" t="s">
        <v>58</v>
      </c>
      <c r="B83" s="124"/>
      <c r="C83" s="124"/>
      <c r="D83" s="124"/>
      <c r="E83" s="124"/>
      <c r="F83" s="71">
        <f>F81+F51</f>
        <v>107592410.77</v>
      </c>
      <c r="G83" s="72">
        <f>G51</f>
        <v>2812002.55</v>
      </c>
      <c r="H83" s="19"/>
    </row>
    <row r="84" spans="1:8" ht="29.25" customHeight="1" x14ac:dyDescent="0.15">
      <c r="A84" s="32"/>
      <c r="B84" s="32"/>
      <c r="C84" s="32"/>
      <c r="D84" s="32"/>
      <c r="E84" s="32"/>
      <c r="F84" s="46"/>
      <c r="G84" s="47"/>
    </row>
    <row r="85" spans="1:8" x14ac:dyDescent="0.15">
      <c r="B85" s="15"/>
      <c r="E85" s="15"/>
    </row>
  </sheetData>
  <autoFilter ref="B3:G3"/>
  <mergeCells count="7">
    <mergeCell ref="A81:E81"/>
    <mergeCell ref="A51:E51"/>
    <mergeCell ref="A83:E83"/>
    <mergeCell ref="A1:H2"/>
    <mergeCell ref="A53:H54"/>
    <mergeCell ref="A82:H82"/>
    <mergeCell ref="A52:H52"/>
  </mergeCells>
  <pageMargins left="0.25" right="0.25" top="0.75" bottom="0.75" header="0.3" footer="0.3"/>
  <pageSetup fitToHeight="0" orientation="portrait" r:id="rId1"/>
  <rowBreaks count="2" manualBreakCount="2">
    <brk id="30" max="7" man="1"/>
    <brk id="8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view="pageBreakPreview" zoomScaleNormal="80" zoomScaleSheetLayoutView="100" workbookViewId="0">
      <selection activeCell="F11" sqref="F11"/>
    </sheetView>
  </sheetViews>
  <sheetFormatPr baseColWidth="10" defaultColWidth="23.140625" defaultRowHeight="9" x14ac:dyDescent="0.15"/>
  <cols>
    <col min="1" max="1" width="5.5703125" style="31" customWidth="1"/>
    <col min="2" max="2" width="8.42578125" style="51" customWidth="1"/>
    <col min="3" max="3" width="9.28515625" style="31" customWidth="1"/>
    <col min="4" max="4" width="15.7109375" style="31" customWidth="1"/>
    <col min="5" max="5" width="13.5703125" style="48" customWidth="1"/>
    <col min="6" max="6" width="13.140625" style="69" customWidth="1"/>
    <col min="7" max="7" width="13.42578125" style="31" customWidth="1"/>
    <col min="8" max="16384" width="23.140625" style="15"/>
  </cols>
  <sheetData>
    <row r="1" spans="1:7" ht="22.5" customHeight="1" x14ac:dyDescent="0.15">
      <c r="A1" s="129" t="s">
        <v>29</v>
      </c>
      <c r="B1" s="130"/>
      <c r="C1" s="130"/>
      <c r="D1" s="130"/>
      <c r="E1" s="130"/>
      <c r="F1" s="130"/>
      <c r="G1" s="130"/>
    </row>
    <row r="2" spans="1:7" ht="11.25" customHeight="1" x14ac:dyDescent="0.15">
      <c r="A2" s="129"/>
      <c r="B2" s="130"/>
      <c r="C2" s="130"/>
      <c r="D2" s="130"/>
      <c r="E2" s="130"/>
      <c r="F2" s="130"/>
      <c r="G2" s="130"/>
    </row>
    <row r="3" spans="1:7" ht="30.75" customHeight="1" x14ac:dyDescent="0.15">
      <c r="A3" s="19" t="s">
        <v>14</v>
      </c>
      <c r="B3" s="53" t="s">
        <v>2</v>
      </c>
      <c r="C3" s="17" t="s">
        <v>108</v>
      </c>
      <c r="D3" s="16" t="s">
        <v>5</v>
      </c>
      <c r="E3" s="59" t="s">
        <v>3</v>
      </c>
      <c r="F3" s="60" t="s">
        <v>4</v>
      </c>
      <c r="G3" s="58" t="s">
        <v>97</v>
      </c>
    </row>
    <row r="4" spans="1:7" ht="22.5" customHeight="1" x14ac:dyDescent="0.15">
      <c r="A4" s="19">
        <v>1</v>
      </c>
      <c r="B4" s="27">
        <v>44573</v>
      </c>
      <c r="C4" s="20" t="s">
        <v>17</v>
      </c>
      <c r="D4" s="21" t="s">
        <v>25</v>
      </c>
      <c r="E4" s="38">
        <v>120000</v>
      </c>
      <c r="F4" s="66" t="s">
        <v>11</v>
      </c>
      <c r="G4" s="19" t="s">
        <v>98</v>
      </c>
    </row>
    <row r="5" spans="1:7" ht="22.5" customHeight="1" x14ac:dyDescent="0.15">
      <c r="A5" s="19">
        <v>2</v>
      </c>
      <c r="B5" s="27">
        <v>50261</v>
      </c>
      <c r="C5" s="20" t="s">
        <v>17</v>
      </c>
      <c r="D5" s="21" t="s">
        <v>52</v>
      </c>
      <c r="E5" s="38">
        <v>29580</v>
      </c>
      <c r="F5" s="66" t="s">
        <v>11</v>
      </c>
      <c r="G5" s="19" t="s">
        <v>98</v>
      </c>
    </row>
    <row r="6" spans="1:7" ht="22.5" customHeight="1" x14ac:dyDescent="0.15">
      <c r="A6" s="19">
        <v>3</v>
      </c>
      <c r="B6" s="27">
        <v>60366</v>
      </c>
      <c r="C6" s="20" t="s">
        <v>17</v>
      </c>
      <c r="D6" s="21" t="s">
        <v>53</v>
      </c>
      <c r="E6" s="38">
        <v>1095000</v>
      </c>
      <c r="F6" s="66">
        <v>45625</v>
      </c>
      <c r="G6" s="19" t="s">
        <v>98</v>
      </c>
    </row>
    <row r="7" spans="1:7" ht="22.5" customHeight="1" x14ac:dyDescent="0.15">
      <c r="A7" s="19">
        <v>4</v>
      </c>
      <c r="B7" s="27">
        <v>60420</v>
      </c>
      <c r="C7" s="20" t="s">
        <v>17</v>
      </c>
      <c r="D7" s="21" t="s">
        <v>53</v>
      </c>
      <c r="E7" s="38">
        <v>1095000</v>
      </c>
      <c r="F7" s="66">
        <v>45625</v>
      </c>
      <c r="G7" s="19" t="s">
        <v>98</v>
      </c>
    </row>
    <row r="8" spans="1:7" ht="22.5" customHeight="1" x14ac:dyDescent="0.15">
      <c r="A8" s="19">
        <v>5</v>
      </c>
      <c r="B8" s="27">
        <v>61199</v>
      </c>
      <c r="C8" s="20" t="s">
        <v>17</v>
      </c>
      <c r="D8" s="21" t="s">
        <v>54</v>
      </c>
      <c r="E8" s="38">
        <v>235900</v>
      </c>
      <c r="F8" s="66" t="s">
        <v>11</v>
      </c>
      <c r="G8" s="19" t="s">
        <v>98</v>
      </c>
    </row>
    <row r="9" spans="1:7" ht="22.5" customHeight="1" x14ac:dyDescent="0.15">
      <c r="A9" s="125" t="s">
        <v>61</v>
      </c>
      <c r="B9" s="125"/>
      <c r="C9" s="125"/>
      <c r="D9" s="125"/>
      <c r="E9" s="62">
        <f>SUM(E4:E8)</f>
        <v>2575480</v>
      </c>
      <c r="F9" s="62">
        <f>SUM(F4:F8)</f>
        <v>91250</v>
      </c>
      <c r="G9" s="19"/>
    </row>
    <row r="10" spans="1:7" ht="32.25" customHeight="1" x14ac:dyDescent="0.15">
      <c r="A10" s="134" t="s">
        <v>57</v>
      </c>
      <c r="B10" s="135"/>
      <c r="C10" s="135"/>
      <c r="D10" s="135"/>
      <c r="E10" s="135"/>
      <c r="F10" s="135"/>
      <c r="G10" s="136"/>
    </row>
    <row r="11" spans="1:7" ht="33" customHeight="1" x14ac:dyDescent="0.15">
      <c r="A11" s="19" t="s">
        <v>14</v>
      </c>
      <c r="B11" s="53" t="s">
        <v>2</v>
      </c>
      <c r="C11" s="17" t="s">
        <v>108</v>
      </c>
      <c r="D11" s="16" t="s">
        <v>5</v>
      </c>
      <c r="E11" s="59" t="s">
        <v>3</v>
      </c>
      <c r="F11" s="60" t="s">
        <v>4</v>
      </c>
      <c r="G11" s="58" t="s">
        <v>97</v>
      </c>
    </row>
    <row r="12" spans="1:7" ht="22.5" customHeight="1" x14ac:dyDescent="0.15">
      <c r="A12" s="19">
        <v>6</v>
      </c>
      <c r="B12" s="27">
        <v>45069</v>
      </c>
      <c r="C12" s="20" t="s">
        <v>17</v>
      </c>
      <c r="D12" s="21" t="s">
        <v>7</v>
      </c>
      <c r="E12" s="38">
        <v>259900</v>
      </c>
      <c r="F12" s="66" t="s">
        <v>11</v>
      </c>
      <c r="G12" s="19" t="s">
        <v>98</v>
      </c>
    </row>
    <row r="13" spans="1:7" ht="22.5" customHeight="1" x14ac:dyDescent="0.15">
      <c r="A13" s="19">
        <v>7</v>
      </c>
      <c r="B13" s="27">
        <v>50573</v>
      </c>
      <c r="C13" s="20" t="s">
        <v>17</v>
      </c>
      <c r="D13" s="21" t="s">
        <v>18</v>
      </c>
      <c r="E13" s="38">
        <v>114000</v>
      </c>
      <c r="F13" s="66" t="s">
        <v>11</v>
      </c>
      <c r="G13" s="19" t="s">
        <v>98</v>
      </c>
    </row>
    <row r="14" spans="1:7" ht="22.5" customHeight="1" x14ac:dyDescent="0.15">
      <c r="A14" s="19">
        <v>8</v>
      </c>
      <c r="B14" s="27">
        <v>50607</v>
      </c>
      <c r="C14" s="20" t="s">
        <v>17</v>
      </c>
      <c r="D14" s="21" t="s">
        <v>19</v>
      </c>
      <c r="E14" s="38">
        <v>231399.46</v>
      </c>
      <c r="F14" s="66" t="s">
        <v>11</v>
      </c>
      <c r="G14" s="19" t="s">
        <v>98</v>
      </c>
    </row>
    <row r="15" spans="1:7" ht="22.5" customHeight="1" x14ac:dyDescent="0.15">
      <c r="A15" s="19">
        <v>9</v>
      </c>
      <c r="B15" s="27">
        <v>50744</v>
      </c>
      <c r="C15" s="20" t="s">
        <v>17</v>
      </c>
      <c r="D15" s="21" t="s">
        <v>19</v>
      </c>
      <c r="E15" s="38">
        <v>231399.46</v>
      </c>
      <c r="F15" s="66" t="s">
        <v>11</v>
      </c>
      <c r="G15" s="19" t="s">
        <v>98</v>
      </c>
    </row>
    <row r="16" spans="1:7" ht="22.5" customHeight="1" x14ac:dyDescent="0.15">
      <c r="A16" s="19">
        <v>10</v>
      </c>
      <c r="B16" s="27">
        <v>50755</v>
      </c>
      <c r="C16" s="20" t="s">
        <v>17</v>
      </c>
      <c r="D16" s="21" t="s">
        <v>19</v>
      </c>
      <c r="E16" s="38">
        <v>27000</v>
      </c>
      <c r="F16" s="66" t="s">
        <v>11</v>
      </c>
      <c r="G16" s="19" t="s">
        <v>98</v>
      </c>
    </row>
    <row r="17" spans="1:7" ht="22.5" customHeight="1" x14ac:dyDescent="0.15">
      <c r="A17" s="19">
        <v>11</v>
      </c>
      <c r="B17" s="27">
        <v>55739</v>
      </c>
      <c r="C17" s="20" t="s">
        <v>17</v>
      </c>
      <c r="D17" s="21" t="s">
        <v>20</v>
      </c>
      <c r="E17" s="38">
        <v>27074</v>
      </c>
      <c r="F17" s="66" t="s">
        <v>11</v>
      </c>
      <c r="G17" s="19" t="s">
        <v>98</v>
      </c>
    </row>
    <row r="18" spans="1:7" ht="22.5" customHeight="1" x14ac:dyDescent="0.15">
      <c r="A18" s="125" t="s">
        <v>61</v>
      </c>
      <c r="B18" s="125"/>
      <c r="C18" s="125"/>
      <c r="D18" s="125"/>
      <c r="E18" s="43">
        <f>SUM(E12:E17)</f>
        <v>890772.91999999993</v>
      </c>
      <c r="F18" s="67">
        <f>SUM(F12:F17)</f>
        <v>0</v>
      </c>
      <c r="G18" s="19"/>
    </row>
    <row r="19" spans="1:7" ht="33.75" customHeight="1" x14ac:dyDescent="0.15">
      <c r="A19" s="134" t="s">
        <v>88</v>
      </c>
      <c r="B19" s="135"/>
      <c r="C19" s="135"/>
      <c r="D19" s="135"/>
      <c r="E19" s="135"/>
      <c r="F19" s="135"/>
      <c r="G19" s="136"/>
    </row>
    <row r="20" spans="1:7" ht="30" customHeight="1" x14ac:dyDescent="0.15">
      <c r="A20" s="19" t="s">
        <v>14</v>
      </c>
      <c r="B20" s="53" t="s">
        <v>2</v>
      </c>
      <c r="C20" s="17" t="s">
        <v>108</v>
      </c>
      <c r="D20" s="16" t="s">
        <v>5</v>
      </c>
      <c r="E20" s="59" t="s">
        <v>3</v>
      </c>
      <c r="F20" s="60" t="s">
        <v>4</v>
      </c>
      <c r="G20" s="58" t="s">
        <v>97</v>
      </c>
    </row>
    <row r="21" spans="1:7" ht="22.5" customHeight="1" x14ac:dyDescent="0.15">
      <c r="A21" s="19">
        <v>12</v>
      </c>
      <c r="B21" s="27">
        <v>50582</v>
      </c>
      <c r="C21" s="20" t="s">
        <v>17</v>
      </c>
      <c r="D21" s="21" t="s">
        <v>82</v>
      </c>
      <c r="E21" s="38">
        <v>139200</v>
      </c>
      <c r="F21" s="66" t="s">
        <v>11</v>
      </c>
      <c r="G21" s="19" t="s">
        <v>98</v>
      </c>
    </row>
    <row r="22" spans="1:7" ht="22.5" customHeight="1" x14ac:dyDescent="0.15">
      <c r="A22" s="125" t="s">
        <v>61</v>
      </c>
      <c r="B22" s="125"/>
      <c r="C22" s="125"/>
      <c r="D22" s="125"/>
      <c r="E22" s="43">
        <f>SUM(E21)</f>
        <v>139200</v>
      </c>
      <c r="F22" s="67">
        <f>SUM(F21)</f>
        <v>0</v>
      </c>
      <c r="G22" s="19"/>
    </row>
    <row r="23" spans="1:7" ht="22.5" customHeight="1" thickBot="1" x14ac:dyDescent="0.2">
      <c r="A23" s="132" t="s">
        <v>21</v>
      </c>
      <c r="B23" s="133"/>
      <c r="C23" s="133"/>
      <c r="D23" s="133"/>
      <c r="E23" s="65">
        <f>E22+E18+E9</f>
        <v>3605452.92</v>
      </c>
      <c r="F23" s="68">
        <f>F22+F18+F9</f>
        <v>91250</v>
      </c>
    </row>
    <row r="24" spans="1:7" ht="22.5" customHeight="1" x14ac:dyDescent="0.15">
      <c r="A24" s="15"/>
      <c r="B24" s="29"/>
      <c r="D24" s="15"/>
    </row>
    <row r="25" spans="1:7" x14ac:dyDescent="0.15">
      <c r="A25" s="15"/>
      <c r="B25" s="29"/>
      <c r="D25" s="15"/>
    </row>
    <row r="26" spans="1:7" x14ac:dyDescent="0.15">
      <c r="A26" s="15"/>
      <c r="B26" s="29"/>
      <c r="D26" s="15"/>
    </row>
    <row r="27" spans="1:7" x14ac:dyDescent="0.15">
      <c r="A27" s="15"/>
      <c r="B27" s="29"/>
      <c r="D27" s="15"/>
    </row>
    <row r="28" spans="1:7" x14ac:dyDescent="0.15">
      <c r="A28" s="15"/>
      <c r="B28" s="29"/>
      <c r="D28" s="15"/>
    </row>
    <row r="29" spans="1:7" x14ac:dyDescent="0.15">
      <c r="A29" s="15"/>
      <c r="B29" s="29"/>
      <c r="D29" s="15"/>
    </row>
    <row r="30" spans="1:7" x14ac:dyDescent="0.15">
      <c r="A30" s="15"/>
      <c r="B30" s="29"/>
      <c r="D30" s="15"/>
    </row>
    <row r="31" spans="1:7" x14ac:dyDescent="0.15">
      <c r="A31" s="15"/>
      <c r="B31" s="29"/>
      <c r="D31" s="15"/>
    </row>
    <row r="32" spans="1:7" x14ac:dyDescent="0.15">
      <c r="A32" s="15"/>
      <c r="B32" s="29"/>
      <c r="D32" s="15"/>
    </row>
    <row r="33" spans="1:4" x14ac:dyDescent="0.15">
      <c r="A33" s="15"/>
      <c r="B33" s="29"/>
      <c r="D33" s="15"/>
    </row>
    <row r="34" spans="1:4" x14ac:dyDescent="0.15">
      <c r="A34" s="15"/>
      <c r="B34" s="29"/>
      <c r="D34" s="15"/>
    </row>
    <row r="35" spans="1:4" x14ac:dyDescent="0.15">
      <c r="A35" s="15"/>
      <c r="B35" s="29"/>
      <c r="D35" s="15"/>
    </row>
    <row r="36" spans="1:4" x14ac:dyDescent="0.15">
      <c r="A36" s="15"/>
      <c r="B36" s="29"/>
      <c r="D36" s="15"/>
    </row>
    <row r="49" spans="1:4" x14ac:dyDescent="0.15">
      <c r="A49" s="15"/>
      <c r="B49" s="15"/>
      <c r="C49" s="15"/>
      <c r="D49" s="15"/>
    </row>
  </sheetData>
  <mergeCells count="7">
    <mergeCell ref="A23:D23"/>
    <mergeCell ref="A9:D9"/>
    <mergeCell ref="A22:D22"/>
    <mergeCell ref="A18:D18"/>
    <mergeCell ref="A1:G2"/>
    <mergeCell ref="A10:G10"/>
    <mergeCell ref="A19:G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view="pageBreakPreview" zoomScaleNormal="80" zoomScaleSheetLayoutView="100" workbookViewId="0">
      <selection activeCell="C3" sqref="C3"/>
    </sheetView>
  </sheetViews>
  <sheetFormatPr baseColWidth="10" defaultRowHeight="9" x14ac:dyDescent="0.15"/>
  <cols>
    <col min="1" max="1" width="6.28515625" style="31" customWidth="1"/>
    <col min="2" max="2" width="10.140625" style="51" customWidth="1"/>
    <col min="3" max="3" width="16.85546875" style="31" customWidth="1"/>
    <col min="4" max="4" width="19" style="31" customWidth="1"/>
    <col min="5" max="5" width="14.85546875" style="48" customWidth="1"/>
    <col min="6" max="6" width="13.7109375" style="52" customWidth="1"/>
    <col min="7" max="16384" width="11.42578125" style="15"/>
  </cols>
  <sheetData>
    <row r="1" spans="1:7" ht="25.5" customHeight="1" x14ac:dyDescent="0.15">
      <c r="A1" s="138" t="s">
        <v>30</v>
      </c>
      <c r="B1" s="130"/>
      <c r="C1" s="130"/>
      <c r="D1" s="130"/>
      <c r="E1" s="130"/>
      <c r="F1" s="130"/>
      <c r="G1" s="130"/>
    </row>
    <row r="2" spans="1:7" ht="9.75" customHeight="1" x14ac:dyDescent="0.15">
      <c r="A2" s="138"/>
      <c r="B2" s="130"/>
      <c r="C2" s="130"/>
      <c r="D2" s="130"/>
      <c r="E2" s="130"/>
      <c r="F2" s="130"/>
      <c r="G2" s="130"/>
    </row>
    <row r="3" spans="1:7" ht="43.5" customHeight="1" x14ac:dyDescent="0.15">
      <c r="A3" s="19" t="s">
        <v>14</v>
      </c>
      <c r="B3" s="53" t="s">
        <v>2</v>
      </c>
      <c r="C3" s="17" t="s">
        <v>108</v>
      </c>
      <c r="D3" s="16" t="s">
        <v>5</v>
      </c>
      <c r="E3" s="59" t="s">
        <v>3</v>
      </c>
      <c r="F3" s="75" t="s">
        <v>4</v>
      </c>
      <c r="G3" s="78" t="s">
        <v>97</v>
      </c>
    </row>
    <row r="4" spans="1:7" ht="25.5" customHeight="1" x14ac:dyDescent="0.15">
      <c r="A4" s="19">
        <v>1</v>
      </c>
      <c r="B4" s="27">
        <v>44575</v>
      </c>
      <c r="C4" s="20" t="s">
        <v>22</v>
      </c>
      <c r="D4" s="21" t="s">
        <v>25</v>
      </c>
      <c r="E4" s="61">
        <v>120000</v>
      </c>
      <c r="F4" s="57" t="s">
        <v>11</v>
      </c>
      <c r="G4" s="19" t="s">
        <v>98</v>
      </c>
    </row>
    <row r="5" spans="1:7" ht="25.5" customHeight="1" x14ac:dyDescent="0.15">
      <c r="A5" s="19">
        <v>2</v>
      </c>
      <c r="B5" s="27">
        <v>51458</v>
      </c>
      <c r="C5" s="20" t="s">
        <v>22</v>
      </c>
      <c r="D5" s="21" t="s">
        <v>26</v>
      </c>
      <c r="E5" s="61">
        <v>9520</v>
      </c>
      <c r="F5" s="57" t="s">
        <v>11</v>
      </c>
      <c r="G5" s="19" t="s">
        <v>98</v>
      </c>
    </row>
    <row r="6" spans="1:7" ht="25.5" customHeight="1" x14ac:dyDescent="0.15">
      <c r="A6" s="137" t="s">
        <v>24</v>
      </c>
      <c r="B6" s="137"/>
      <c r="C6" s="137"/>
      <c r="D6" s="137"/>
      <c r="E6" s="76">
        <f>SUM(E4:E5)</f>
        <v>129520</v>
      </c>
      <c r="F6" s="77" t="s">
        <v>11</v>
      </c>
    </row>
    <row r="19" spans="2:5" s="15" customFormat="1" x14ac:dyDescent="0.15">
      <c r="B19" s="29"/>
      <c r="C19" s="31"/>
      <c r="E19" s="63"/>
    </row>
    <row r="20" spans="2:5" s="15" customFormat="1" x14ac:dyDescent="0.15">
      <c r="B20" s="29"/>
      <c r="C20" s="31"/>
      <c r="E20" s="63"/>
    </row>
    <row r="21" spans="2:5" s="15" customFormat="1" x14ac:dyDescent="0.15">
      <c r="B21" s="29"/>
      <c r="C21" s="31"/>
      <c r="E21" s="63"/>
    </row>
    <row r="22" spans="2:5" s="15" customFormat="1" x14ac:dyDescent="0.15">
      <c r="B22" s="29"/>
      <c r="C22" s="31"/>
      <c r="E22" s="63"/>
    </row>
    <row r="23" spans="2:5" s="15" customFormat="1" x14ac:dyDescent="0.15">
      <c r="B23" s="29"/>
      <c r="C23" s="31"/>
      <c r="E23" s="63"/>
    </row>
    <row r="24" spans="2:5" s="15" customFormat="1" x14ac:dyDescent="0.15">
      <c r="B24" s="29"/>
      <c r="C24" s="31"/>
      <c r="E24" s="63"/>
    </row>
    <row r="25" spans="2:5" s="15" customFormat="1" x14ac:dyDescent="0.15">
      <c r="B25" s="29"/>
      <c r="C25" s="31"/>
      <c r="E25" s="63"/>
    </row>
    <row r="26" spans="2:5" s="15" customFormat="1" x14ac:dyDescent="0.15">
      <c r="B26" s="29"/>
      <c r="C26" s="31"/>
      <c r="E26" s="63"/>
    </row>
    <row r="27" spans="2:5" s="15" customFormat="1" x14ac:dyDescent="0.15">
      <c r="B27" s="29"/>
      <c r="C27" s="31"/>
      <c r="E27" s="63"/>
    </row>
    <row r="28" spans="2:5" s="15" customFormat="1" x14ac:dyDescent="0.15">
      <c r="B28" s="29"/>
      <c r="C28" s="31"/>
      <c r="E28" s="63"/>
    </row>
    <row r="29" spans="2:5" s="15" customFormat="1" x14ac:dyDescent="0.15">
      <c r="B29" s="29"/>
      <c r="C29" s="31"/>
      <c r="E29" s="63"/>
    </row>
    <row r="30" spans="2:5" s="15" customFormat="1" x14ac:dyDescent="0.15">
      <c r="B30" s="29"/>
      <c r="C30" s="31"/>
      <c r="E30" s="63"/>
    </row>
    <row r="31" spans="2:5" s="15" customFormat="1" x14ac:dyDescent="0.15">
      <c r="B31" s="29"/>
      <c r="C31" s="31"/>
      <c r="E31" s="63"/>
    </row>
    <row r="32" spans="2:5" s="15" customFormat="1" x14ac:dyDescent="0.15">
      <c r="B32" s="29"/>
      <c r="C32" s="31"/>
      <c r="E32" s="63"/>
    </row>
    <row r="33" spans="2:5" s="15" customFormat="1" x14ac:dyDescent="0.15">
      <c r="B33" s="29"/>
      <c r="C33" s="31"/>
      <c r="E33" s="63"/>
    </row>
    <row r="46" spans="2:5" s="15" customFormat="1" x14ac:dyDescent="0.15">
      <c r="E46" s="63"/>
    </row>
  </sheetData>
  <mergeCells count="2">
    <mergeCell ref="A6:D6"/>
    <mergeCell ref="A1:G2"/>
  </mergeCells>
  <pageMargins left="0.7" right="0.7" top="0.75" bottom="0.7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view="pageBreakPreview" topLeftCell="A3" zoomScaleNormal="80" zoomScaleSheetLayoutView="100" workbookViewId="0">
      <selection activeCell="C3" sqref="C3"/>
    </sheetView>
  </sheetViews>
  <sheetFormatPr baseColWidth="10" defaultRowHeight="33.75" customHeight="1" x14ac:dyDescent="0.15"/>
  <cols>
    <col min="1" max="1" width="9" style="31" customWidth="1"/>
    <col min="2" max="2" width="9.28515625" style="51" customWidth="1"/>
    <col min="3" max="3" width="16.140625" style="31" customWidth="1"/>
    <col min="4" max="4" width="17.7109375" style="31" customWidth="1"/>
    <col min="5" max="5" width="18" style="34" customWidth="1"/>
    <col min="6" max="6" width="15.5703125" style="52" customWidth="1"/>
    <col min="7" max="16384" width="11.42578125" style="15"/>
  </cols>
  <sheetData>
    <row r="1" spans="1:7" ht="25.5" customHeight="1" x14ac:dyDescent="0.15">
      <c r="A1" s="124" t="s">
        <v>36</v>
      </c>
      <c r="B1" s="124"/>
      <c r="C1" s="124"/>
      <c r="D1" s="124"/>
      <c r="E1" s="124"/>
      <c r="F1" s="124"/>
      <c r="G1" s="124"/>
    </row>
    <row r="2" spans="1:7" ht="17.25" customHeight="1" x14ac:dyDescent="0.15">
      <c r="A2" s="124"/>
      <c r="B2" s="124"/>
      <c r="C2" s="124"/>
      <c r="D2" s="124"/>
      <c r="E2" s="124"/>
      <c r="F2" s="124"/>
      <c r="G2" s="124"/>
    </row>
    <row r="3" spans="1:7" ht="31.5" customHeight="1" x14ac:dyDescent="0.15">
      <c r="A3" s="73" t="s">
        <v>14</v>
      </c>
      <c r="B3" s="80" t="s">
        <v>2</v>
      </c>
      <c r="C3" s="17" t="s">
        <v>108</v>
      </c>
      <c r="D3" s="73" t="s">
        <v>5</v>
      </c>
      <c r="E3" s="54" t="s">
        <v>3</v>
      </c>
      <c r="F3" s="55" t="s">
        <v>4</v>
      </c>
      <c r="G3" s="81" t="s">
        <v>97</v>
      </c>
    </row>
    <row r="4" spans="1:7" ht="25.5" customHeight="1" x14ac:dyDescent="0.15">
      <c r="A4" s="19">
        <v>1</v>
      </c>
      <c r="B4" s="27">
        <v>53857</v>
      </c>
      <c r="C4" s="20" t="s">
        <v>37</v>
      </c>
      <c r="D4" s="21" t="s">
        <v>39</v>
      </c>
      <c r="E4" s="22">
        <v>355235</v>
      </c>
      <c r="F4" s="57" t="s">
        <v>11</v>
      </c>
      <c r="G4" s="79" t="s">
        <v>109</v>
      </c>
    </row>
    <row r="5" spans="1:7" ht="25.5" customHeight="1" x14ac:dyDescent="0.15">
      <c r="A5" s="19">
        <v>2</v>
      </c>
      <c r="B5" s="27">
        <v>53920</v>
      </c>
      <c r="C5" s="20" t="s">
        <v>37</v>
      </c>
      <c r="D5" s="21" t="s">
        <v>40</v>
      </c>
      <c r="E5" s="22">
        <v>124128.16</v>
      </c>
      <c r="F5" s="57" t="s">
        <v>11</v>
      </c>
      <c r="G5" s="19" t="s">
        <v>98</v>
      </c>
    </row>
    <row r="6" spans="1:7" ht="25.5" customHeight="1" x14ac:dyDescent="0.15">
      <c r="A6" s="139" t="s">
        <v>38</v>
      </c>
      <c r="B6" s="140"/>
      <c r="C6" s="140"/>
      <c r="D6" s="141"/>
      <c r="E6" s="50">
        <f>SUM(E4:E5)</f>
        <v>479363.16000000003</v>
      </c>
      <c r="F6" s="57" t="s">
        <v>11</v>
      </c>
      <c r="G6" s="56"/>
    </row>
    <row r="19" spans="1:6" ht="33.75" customHeight="1" x14ac:dyDescent="0.15">
      <c r="A19" s="15"/>
      <c r="B19" s="29"/>
      <c r="D19" s="15"/>
      <c r="E19" s="33"/>
      <c r="F19" s="15"/>
    </row>
    <row r="20" spans="1:6" ht="33.75" customHeight="1" x14ac:dyDescent="0.15">
      <c r="A20" s="15"/>
      <c r="B20" s="29"/>
      <c r="D20" s="15"/>
      <c r="E20" s="33"/>
      <c r="F20" s="15"/>
    </row>
    <row r="21" spans="1:6" ht="33.75" customHeight="1" x14ac:dyDescent="0.15">
      <c r="A21" s="15"/>
      <c r="B21" s="29"/>
      <c r="D21" s="15"/>
      <c r="E21" s="33"/>
      <c r="F21" s="15"/>
    </row>
    <row r="22" spans="1:6" ht="33.75" customHeight="1" x14ac:dyDescent="0.15">
      <c r="A22" s="15"/>
      <c r="B22" s="29"/>
      <c r="D22" s="15"/>
      <c r="E22" s="33"/>
      <c r="F22" s="15"/>
    </row>
    <row r="23" spans="1:6" ht="33.75" customHeight="1" x14ac:dyDescent="0.15">
      <c r="A23" s="15"/>
      <c r="B23" s="29"/>
      <c r="D23" s="15"/>
      <c r="E23" s="33"/>
      <c r="F23" s="15"/>
    </row>
    <row r="24" spans="1:6" ht="33.75" customHeight="1" x14ac:dyDescent="0.15">
      <c r="A24" s="15"/>
      <c r="B24" s="29"/>
      <c r="D24" s="15"/>
      <c r="E24" s="33"/>
      <c r="F24" s="15"/>
    </row>
    <row r="25" spans="1:6" ht="33.75" customHeight="1" x14ac:dyDescent="0.15">
      <c r="A25" s="15"/>
      <c r="B25" s="29"/>
      <c r="D25" s="15"/>
      <c r="E25" s="33"/>
      <c r="F25" s="15"/>
    </row>
    <row r="26" spans="1:6" ht="33.75" customHeight="1" x14ac:dyDescent="0.15">
      <c r="A26" s="15"/>
      <c r="B26" s="29"/>
      <c r="D26" s="15"/>
      <c r="E26" s="33"/>
      <c r="F26" s="15"/>
    </row>
    <row r="27" spans="1:6" ht="33.75" customHeight="1" x14ac:dyDescent="0.15">
      <c r="A27" s="15"/>
      <c r="B27" s="29"/>
      <c r="D27" s="15"/>
      <c r="E27" s="33"/>
      <c r="F27" s="15"/>
    </row>
    <row r="28" spans="1:6" ht="33.75" customHeight="1" x14ac:dyDescent="0.15">
      <c r="A28" s="15"/>
      <c r="B28" s="29"/>
      <c r="D28" s="15"/>
      <c r="E28" s="33"/>
      <c r="F28" s="15"/>
    </row>
    <row r="29" spans="1:6" ht="33.75" customHeight="1" x14ac:dyDescent="0.15">
      <c r="A29" s="15"/>
      <c r="B29" s="29"/>
      <c r="D29" s="15"/>
      <c r="E29" s="33"/>
      <c r="F29" s="15"/>
    </row>
    <row r="30" spans="1:6" ht="33.75" customHeight="1" x14ac:dyDescent="0.15">
      <c r="A30" s="15"/>
      <c r="B30" s="29"/>
      <c r="D30" s="15"/>
      <c r="E30" s="33"/>
      <c r="F30" s="15"/>
    </row>
    <row r="31" spans="1:6" ht="33.75" customHeight="1" x14ac:dyDescent="0.15">
      <c r="A31" s="15"/>
      <c r="B31" s="29"/>
      <c r="D31" s="15"/>
      <c r="E31" s="33"/>
      <c r="F31" s="15"/>
    </row>
    <row r="32" spans="1:6" ht="33.75" customHeight="1" x14ac:dyDescent="0.15">
      <c r="A32" s="15"/>
      <c r="B32" s="29"/>
      <c r="D32" s="15"/>
      <c r="E32" s="33"/>
      <c r="F32" s="15"/>
    </row>
    <row r="33" spans="1:6" ht="33.75" customHeight="1" x14ac:dyDescent="0.15">
      <c r="A33" s="15"/>
      <c r="B33" s="29"/>
      <c r="D33" s="15"/>
      <c r="E33" s="33"/>
      <c r="F33" s="15"/>
    </row>
    <row r="46" spans="1:6" ht="33.75" customHeight="1" x14ac:dyDescent="0.15">
      <c r="A46" s="15"/>
      <c r="B46" s="15"/>
      <c r="C46" s="15"/>
      <c r="D46" s="15"/>
      <c r="E46" s="33"/>
      <c r="F46" s="15"/>
    </row>
  </sheetData>
  <mergeCells count="2">
    <mergeCell ref="A6:D6"/>
    <mergeCell ref="A1:G2"/>
  </mergeCells>
  <pageMargins left="0.7" right="0.7" top="0.75" bottom="0.75" header="0.3" footer="0.3"/>
  <pageSetup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zoomScaleNormal="100" zoomScaleSheetLayoutView="100" workbookViewId="0">
      <selection activeCell="D3" sqref="D3"/>
    </sheetView>
  </sheetViews>
  <sheetFormatPr baseColWidth="10" defaultRowHeight="9" x14ac:dyDescent="0.15"/>
  <cols>
    <col min="1" max="1" width="6.28515625" style="31" customWidth="1"/>
    <col min="2" max="2" width="6.7109375" style="51" customWidth="1"/>
    <col min="3" max="3" width="15.85546875" style="31" customWidth="1"/>
    <col min="4" max="4" width="16.28515625" style="31" customWidth="1"/>
    <col min="5" max="5" width="14.42578125" style="34" customWidth="1"/>
    <col min="6" max="6" width="12.140625" style="36" customWidth="1"/>
    <col min="7" max="16384" width="11.42578125" style="15"/>
  </cols>
  <sheetData>
    <row r="1" spans="1:7" ht="25.5" customHeight="1" x14ac:dyDescent="0.15">
      <c r="A1" s="126" t="s">
        <v>42</v>
      </c>
      <c r="B1" s="127"/>
      <c r="C1" s="127"/>
      <c r="D1" s="127"/>
      <c r="E1" s="127"/>
      <c r="F1" s="127"/>
      <c r="G1" s="128"/>
    </row>
    <row r="2" spans="1:7" ht="13.5" customHeight="1" x14ac:dyDescent="0.15">
      <c r="A2" s="129"/>
      <c r="B2" s="130"/>
      <c r="C2" s="130"/>
      <c r="D2" s="130"/>
      <c r="E2" s="130"/>
      <c r="F2" s="130"/>
      <c r="G2" s="131"/>
    </row>
    <row r="3" spans="1:7" ht="39" customHeight="1" x14ac:dyDescent="0.15">
      <c r="A3" s="95" t="s">
        <v>14</v>
      </c>
      <c r="B3" s="80" t="s">
        <v>2</v>
      </c>
      <c r="C3" s="17" t="s">
        <v>108</v>
      </c>
      <c r="D3" s="93" t="s">
        <v>5</v>
      </c>
      <c r="E3" s="54" t="s">
        <v>3</v>
      </c>
      <c r="F3" s="54" t="s">
        <v>4</v>
      </c>
      <c r="G3" s="96" t="s">
        <v>97</v>
      </c>
    </row>
    <row r="4" spans="1:7" ht="25.5" customHeight="1" x14ac:dyDescent="0.15">
      <c r="A4" s="97">
        <v>1</v>
      </c>
      <c r="B4" s="27">
        <v>56437</v>
      </c>
      <c r="C4" s="20" t="s">
        <v>41</v>
      </c>
      <c r="D4" s="21" t="s">
        <v>44</v>
      </c>
      <c r="E4" s="22">
        <v>550850</v>
      </c>
      <c r="F4" s="23" t="s">
        <v>11</v>
      </c>
      <c r="G4" s="98" t="s">
        <v>98</v>
      </c>
    </row>
    <row r="5" spans="1:7" ht="25.5" customHeight="1" x14ac:dyDescent="0.15">
      <c r="A5" s="97">
        <v>2</v>
      </c>
      <c r="B5" s="27">
        <v>44099</v>
      </c>
      <c r="C5" s="20" t="s">
        <v>41</v>
      </c>
      <c r="D5" s="21" t="s">
        <v>50</v>
      </c>
      <c r="E5" s="22">
        <v>2018000</v>
      </c>
      <c r="F5" s="82">
        <v>622340</v>
      </c>
      <c r="G5" s="98" t="s">
        <v>98</v>
      </c>
    </row>
    <row r="6" spans="1:7" ht="25.5" customHeight="1" x14ac:dyDescent="0.15">
      <c r="A6" s="97">
        <v>3</v>
      </c>
      <c r="B6" s="27">
        <v>60259</v>
      </c>
      <c r="C6" s="20" t="s">
        <v>41</v>
      </c>
      <c r="D6" s="21" t="s">
        <v>46</v>
      </c>
      <c r="E6" s="22">
        <v>1</v>
      </c>
      <c r="F6" s="82">
        <v>1</v>
      </c>
      <c r="G6" s="98" t="s">
        <v>98</v>
      </c>
    </row>
    <row r="7" spans="1:7" ht="25.5" customHeight="1" x14ac:dyDescent="0.15">
      <c r="A7" s="142" t="s">
        <v>92</v>
      </c>
      <c r="B7" s="125"/>
      <c r="C7" s="125"/>
      <c r="D7" s="125"/>
      <c r="E7" s="26">
        <f>SUM(E4:E6)</f>
        <v>2568851</v>
      </c>
      <c r="F7" s="26">
        <f>SUM(F4:F6)</f>
        <v>622341</v>
      </c>
      <c r="G7" s="99"/>
    </row>
    <row r="8" spans="1:7" ht="40.5" customHeight="1" x14ac:dyDescent="0.15">
      <c r="A8" s="143" t="s">
        <v>59</v>
      </c>
      <c r="B8" s="124"/>
      <c r="C8" s="124"/>
      <c r="D8" s="124"/>
      <c r="E8" s="124"/>
      <c r="F8" s="124"/>
      <c r="G8" s="99"/>
    </row>
    <row r="9" spans="1:7" ht="37.5" customHeight="1" x14ac:dyDescent="0.15">
      <c r="A9" s="95" t="s">
        <v>14</v>
      </c>
      <c r="B9" s="80" t="s">
        <v>2</v>
      </c>
      <c r="C9" s="93" t="s">
        <v>1</v>
      </c>
      <c r="D9" s="93" t="s">
        <v>5</v>
      </c>
      <c r="E9" s="54" t="s">
        <v>3</v>
      </c>
      <c r="F9" s="83" t="s">
        <v>4</v>
      </c>
      <c r="G9" s="96" t="s">
        <v>97</v>
      </c>
    </row>
    <row r="10" spans="1:7" ht="25.5" customHeight="1" x14ac:dyDescent="0.15">
      <c r="A10" s="97">
        <v>4</v>
      </c>
      <c r="B10" s="27">
        <v>60228</v>
      </c>
      <c r="C10" s="20" t="s">
        <v>41</v>
      </c>
      <c r="D10" s="21" t="s">
        <v>45</v>
      </c>
      <c r="E10" s="22">
        <v>1095000</v>
      </c>
      <c r="F10" s="84" t="s">
        <v>11</v>
      </c>
      <c r="G10" s="98" t="s">
        <v>98</v>
      </c>
    </row>
    <row r="11" spans="1:7" ht="25.5" customHeight="1" x14ac:dyDescent="0.15">
      <c r="A11" s="142" t="s">
        <v>92</v>
      </c>
      <c r="B11" s="125"/>
      <c r="C11" s="125"/>
      <c r="D11" s="125"/>
      <c r="E11" s="50">
        <f>SUM(E10)</f>
        <v>1095000</v>
      </c>
      <c r="F11" s="50">
        <f>SUM(F10)</f>
        <v>0</v>
      </c>
      <c r="G11" s="99"/>
    </row>
    <row r="12" spans="1:7" ht="25.5" customHeight="1" thickBot="1" x14ac:dyDescent="0.2">
      <c r="A12" s="144" t="s">
        <v>43</v>
      </c>
      <c r="B12" s="145"/>
      <c r="C12" s="145"/>
      <c r="D12" s="145"/>
      <c r="E12" s="100">
        <f>E7+E11</f>
        <v>3663851</v>
      </c>
      <c r="F12" s="101">
        <f>F7+F11</f>
        <v>622341</v>
      </c>
      <c r="G12" s="102"/>
    </row>
    <row r="13" spans="1:7" ht="25.5" customHeight="1" x14ac:dyDescent="0.15"/>
    <row r="24" spans="1:5" x14ac:dyDescent="0.15">
      <c r="A24" s="15"/>
      <c r="B24" s="29"/>
      <c r="D24" s="15"/>
      <c r="E24" s="33"/>
    </row>
    <row r="25" spans="1:5" x14ac:dyDescent="0.15">
      <c r="A25" s="15"/>
      <c r="B25" s="29"/>
      <c r="D25" s="15"/>
      <c r="E25" s="33"/>
    </row>
    <row r="26" spans="1:5" x14ac:dyDescent="0.15">
      <c r="A26" s="15"/>
      <c r="B26" s="29"/>
      <c r="D26" s="15"/>
      <c r="E26" s="33"/>
    </row>
    <row r="27" spans="1:5" x14ac:dyDescent="0.15">
      <c r="A27" s="15"/>
      <c r="B27" s="29"/>
      <c r="D27" s="15"/>
      <c r="E27" s="33"/>
    </row>
    <row r="28" spans="1:5" x14ac:dyDescent="0.15">
      <c r="A28" s="15"/>
      <c r="B28" s="29"/>
      <c r="D28" s="15"/>
      <c r="E28" s="33"/>
    </row>
    <row r="29" spans="1:5" x14ac:dyDescent="0.15">
      <c r="A29" s="15"/>
      <c r="B29" s="29"/>
      <c r="D29" s="15"/>
      <c r="E29" s="33"/>
    </row>
    <row r="30" spans="1:5" x14ac:dyDescent="0.15">
      <c r="A30" s="15"/>
      <c r="B30" s="29"/>
      <c r="D30" s="15"/>
      <c r="E30" s="33"/>
    </row>
    <row r="31" spans="1:5" x14ac:dyDescent="0.15">
      <c r="A31" s="15"/>
      <c r="B31" s="29"/>
      <c r="D31" s="15"/>
      <c r="E31" s="33"/>
    </row>
    <row r="32" spans="1:5" x14ac:dyDescent="0.15">
      <c r="A32" s="15"/>
      <c r="B32" s="29"/>
      <c r="D32" s="15"/>
      <c r="E32" s="33"/>
    </row>
    <row r="33" spans="1:5" x14ac:dyDescent="0.15">
      <c r="A33" s="15"/>
      <c r="B33" s="29"/>
      <c r="D33" s="15"/>
      <c r="E33" s="33"/>
    </row>
    <row r="34" spans="1:5" x14ac:dyDescent="0.15">
      <c r="A34" s="15"/>
      <c r="B34" s="29"/>
      <c r="D34" s="15"/>
      <c r="E34" s="33"/>
    </row>
    <row r="35" spans="1:5" x14ac:dyDescent="0.15">
      <c r="A35" s="15"/>
      <c r="B35" s="29"/>
      <c r="D35" s="15"/>
      <c r="E35" s="33"/>
    </row>
    <row r="36" spans="1:5" x14ac:dyDescent="0.15">
      <c r="A36" s="15"/>
      <c r="B36" s="29"/>
      <c r="D36" s="15"/>
      <c r="E36" s="33"/>
    </row>
    <row r="37" spans="1:5" x14ac:dyDescent="0.15">
      <c r="A37" s="15"/>
      <c r="B37" s="29"/>
      <c r="D37" s="15"/>
      <c r="E37" s="33"/>
    </row>
    <row r="38" spans="1:5" x14ac:dyDescent="0.15">
      <c r="A38" s="15"/>
      <c r="B38" s="29"/>
      <c r="D38" s="15"/>
      <c r="E38" s="33"/>
    </row>
    <row r="51" spans="1:5" x14ac:dyDescent="0.15">
      <c r="A51" s="15"/>
      <c r="B51" s="15"/>
      <c r="C51" s="15"/>
      <c r="D51" s="15"/>
      <c r="E51" s="33"/>
    </row>
  </sheetData>
  <mergeCells count="5">
    <mergeCell ref="A11:D11"/>
    <mergeCell ref="A7:D7"/>
    <mergeCell ref="A8:F8"/>
    <mergeCell ref="A12:D12"/>
    <mergeCell ref="A1:G2"/>
  </mergeCells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view="pageBreakPreview" zoomScaleNormal="80" zoomScaleSheetLayoutView="100" workbookViewId="0">
      <selection activeCell="E9" sqref="E9"/>
    </sheetView>
  </sheetViews>
  <sheetFormatPr baseColWidth="10" defaultColWidth="7.85546875" defaultRowHeight="9" x14ac:dyDescent="0.15"/>
  <cols>
    <col min="1" max="1" width="7.85546875" style="31"/>
    <col min="2" max="2" width="7.85546875" style="51"/>
    <col min="3" max="3" width="11.140625" style="31" customWidth="1"/>
    <col min="4" max="4" width="21" style="31" customWidth="1"/>
    <col min="5" max="5" width="10.42578125" style="48" customWidth="1"/>
    <col min="6" max="6" width="10" style="86" customWidth="1"/>
    <col min="7" max="7" width="10.7109375" style="15" customWidth="1"/>
    <col min="8" max="16384" width="7.85546875" style="15"/>
  </cols>
  <sheetData>
    <row r="1" spans="1:7" ht="25.5" customHeight="1" x14ac:dyDescent="0.15">
      <c r="A1" s="129" t="s">
        <v>62</v>
      </c>
      <c r="B1" s="130"/>
      <c r="C1" s="130"/>
      <c r="D1" s="130"/>
      <c r="E1" s="130"/>
      <c r="F1" s="130"/>
      <c r="G1" s="130"/>
    </row>
    <row r="2" spans="1:7" ht="13.5" customHeight="1" x14ac:dyDescent="0.15">
      <c r="A2" s="129"/>
      <c r="B2" s="130"/>
      <c r="C2" s="130"/>
      <c r="D2" s="130"/>
      <c r="E2" s="130"/>
      <c r="F2" s="130"/>
      <c r="G2" s="130"/>
    </row>
    <row r="3" spans="1:7" ht="39" customHeight="1" x14ac:dyDescent="0.15">
      <c r="A3" s="73" t="s">
        <v>14</v>
      </c>
      <c r="B3" s="80" t="s">
        <v>2</v>
      </c>
      <c r="C3" s="58" t="s">
        <v>108</v>
      </c>
      <c r="D3" s="73" t="s">
        <v>5</v>
      </c>
      <c r="E3" s="59" t="s">
        <v>3</v>
      </c>
      <c r="F3" s="85" t="s">
        <v>4</v>
      </c>
      <c r="G3" s="81" t="s">
        <v>97</v>
      </c>
    </row>
    <row r="4" spans="1:7" ht="25.5" customHeight="1" x14ac:dyDescent="0.15">
      <c r="A4" s="19">
        <v>1</v>
      </c>
      <c r="B4" s="27">
        <v>54284</v>
      </c>
      <c r="C4" s="20" t="s">
        <v>63</v>
      </c>
      <c r="D4" s="21" t="s">
        <v>6</v>
      </c>
      <c r="E4" s="61">
        <v>77850</v>
      </c>
      <c r="F4" s="41" t="s">
        <v>11</v>
      </c>
      <c r="G4" s="19" t="s">
        <v>98</v>
      </c>
    </row>
    <row r="5" spans="1:7" ht="25.5" customHeight="1" x14ac:dyDescent="0.15">
      <c r="A5" s="19">
        <f>A4+1</f>
        <v>2</v>
      </c>
      <c r="B5" s="27">
        <v>54289</v>
      </c>
      <c r="C5" s="20" t="s">
        <v>63</v>
      </c>
      <c r="D5" s="21" t="s">
        <v>6</v>
      </c>
      <c r="E5" s="61">
        <v>125280</v>
      </c>
      <c r="F5" s="41" t="s">
        <v>11</v>
      </c>
      <c r="G5" s="19" t="s">
        <v>98</v>
      </c>
    </row>
    <row r="6" spans="1:7" ht="25.5" customHeight="1" x14ac:dyDescent="0.15">
      <c r="A6" s="19">
        <f t="shared" ref="A6:A23" si="0">A5+1</f>
        <v>3</v>
      </c>
      <c r="B6" s="27">
        <v>54296</v>
      </c>
      <c r="C6" s="20" t="s">
        <v>63</v>
      </c>
      <c r="D6" s="21" t="s">
        <v>9</v>
      </c>
      <c r="E6" s="61">
        <v>149900</v>
      </c>
      <c r="F6" s="41" t="s">
        <v>11</v>
      </c>
      <c r="G6" s="19" t="s">
        <v>98</v>
      </c>
    </row>
    <row r="7" spans="1:7" ht="25.5" customHeight="1" x14ac:dyDescent="0.15">
      <c r="A7" s="19">
        <f t="shared" si="0"/>
        <v>4</v>
      </c>
      <c r="B7" s="27">
        <v>54300</v>
      </c>
      <c r="C7" s="20" t="s">
        <v>63</v>
      </c>
      <c r="D7" s="21" t="s">
        <v>72</v>
      </c>
      <c r="E7" s="61">
        <v>220400</v>
      </c>
      <c r="F7" s="41" t="s">
        <v>11</v>
      </c>
      <c r="G7" s="19" t="s">
        <v>98</v>
      </c>
    </row>
    <row r="8" spans="1:7" ht="25.5" customHeight="1" x14ac:dyDescent="0.15">
      <c r="A8" s="19">
        <f t="shared" si="0"/>
        <v>5</v>
      </c>
      <c r="B8" s="27">
        <v>54337</v>
      </c>
      <c r="C8" s="20" t="s">
        <v>63</v>
      </c>
      <c r="D8" s="21" t="s">
        <v>73</v>
      </c>
      <c r="E8" s="61">
        <v>68508.5</v>
      </c>
      <c r="F8" s="41" t="s">
        <v>11</v>
      </c>
      <c r="G8" s="19" t="s">
        <v>98</v>
      </c>
    </row>
    <row r="9" spans="1:7" ht="25.5" customHeight="1" x14ac:dyDescent="0.15">
      <c r="A9" s="19">
        <f t="shared" si="0"/>
        <v>6</v>
      </c>
      <c r="B9" s="27">
        <v>54351</v>
      </c>
      <c r="C9" s="20" t="s">
        <v>63</v>
      </c>
      <c r="D9" s="21" t="s">
        <v>74</v>
      </c>
      <c r="E9" s="61">
        <v>63162</v>
      </c>
      <c r="F9" s="41" t="s">
        <v>11</v>
      </c>
      <c r="G9" s="19" t="s">
        <v>98</v>
      </c>
    </row>
    <row r="10" spans="1:7" ht="25.5" customHeight="1" x14ac:dyDescent="0.15">
      <c r="A10" s="19">
        <f t="shared" si="0"/>
        <v>7</v>
      </c>
      <c r="B10" s="27">
        <v>54359</v>
      </c>
      <c r="C10" s="20" t="s">
        <v>63</v>
      </c>
      <c r="D10" s="21" t="s">
        <v>9</v>
      </c>
      <c r="E10" s="61">
        <v>149900</v>
      </c>
      <c r="F10" s="41" t="s">
        <v>11</v>
      </c>
      <c r="G10" s="19" t="s">
        <v>98</v>
      </c>
    </row>
    <row r="11" spans="1:7" ht="25.5" customHeight="1" x14ac:dyDescent="0.15">
      <c r="A11" s="19">
        <f t="shared" si="0"/>
        <v>8</v>
      </c>
      <c r="B11" s="27">
        <v>54361</v>
      </c>
      <c r="C11" s="20" t="s">
        <v>63</v>
      </c>
      <c r="D11" s="21" t="s">
        <v>6</v>
      </c>
      <c r="E11" s="61">
        <v>125280</v>
      </c>
      <c r="F11" s="41" t="s">
        <v>11</v>
      </c>
      <c r="G11" s="19" t="s">
        <v>98</v>
      </c>
    </row>
    <row r="12" spans="1:7" ht="25.5" customHeight="1" x14ac:dyDescent="0.15">
      <c r="A12" s="19">
        <f t="shared" si="0"/>
        <v>9</v>
      </c>
      <c r="B12" s="27">
        <v>54362</v>
      </c>
      <c r="C12" s="20" t="s">
        <v>63</v>
      </c>
      <c r="D12" s="21" t="s">
        <v>6</v>
      </c>
      <c r="E12" s="61">
        <v>125280</v>
      </c>
      <c r="F12" s="41" t="s">
        <v>11</v>
      </c>
      <c r="G12" s="19" t="s">
        <v>98</v>
      </c>
    </row>
    <row r="13" spans="1:7" ht="25.5" customHeight="1" x14ac:dyDescent="0.15">
      <c r="A13" s="19">
        <f t="shared" si="0"/>
        <v>10</v>
      </c>
      <c r="B13" s="27">
        <v>54363</v>
      </c>
      <c r="C13" s="20" t="s">
        <v>63</v>
      </c>
      <c r="D13" s="21" t="s">
        <v>6</v>
      </c>
      <c r="E13" s="61">
        <v>125280</v>
      </c>
      <c r="F13" s="41" t="s">
        <v>11</v>
      </c>
      <c r="G13" s="19" t="s">
        <v>98</v>
      </c>
    </row>
    <row r="14" spans="1:7" ht="25.5" customHeight="1" x14ac:dyDescent="0.15">
      <c r="A14" s="19">
        <f t="shared" si="0"/>
        <v>11</v>
      </c>
      <c r="B14" s="27">
        <v>54368</v>
      </c>
      <c r="C14" s="20" t="s">
        <v>63</v>
      </c>
      <c r="D14" s="21" t="s">
        <v>6</v>
      </c>
      <c r="E14" s="61">
        <v>125280</v>
      </c>
      <c r="F14" s="41" t="s">
        <v>11</v>
      </c>
      <c r="G14" s="19" t="s">
        <v>98</v>
      </c>
    </row>
    <row r="15" spans="1:7" ht="25.5" customHeight="1" x14ac:dyDescent="0.15">
      <c r="A15" s="19">
        <f t="shared" si="0"/>
        <v>12</v>
      </c>
      <c r="B15" s="27">
        <v>54370</v>
      </c>
      <c r="C15" s="20" t="s">
        <v>63</v>
      </c>
      <c r="D15" s="21" t="s">
        <v>6</v>
      </c>
      <c r="E15" s="61">
        <v>330020</v>
      </c>
      <c r="F15" s="41" t="s">
        <v>11</v>
      </c>
      <c r="G15" s="19" t="s">
        <v>98</v>
      </c>
    </row>
    <row r="16" spans="1:7" ht="25.5" customHeight="1" x14ac:dyDescent="0.15">
      <c r="A16" s="19">
        <f t="shared" si="0"/>
        <v>13</v>
      </c>
      <c r="B16" s="27">
        <v>54371</v>
      </c>
      <c r="C16" s="20" t="s">
        <v>63</v>
      </c>
      <c r="D16" s="21" t="s">
        <v>6</v>
      </c>
      <c r="E16" s="61">
        <v>330020</v>
      </c>
      <c r="F16" s="41" t="s">
        <v>11</v>
      </c>
      <c r="G16" s="19" t="s">
        <v>98</v>
      </c>
    </row>
    <row r="17" spans="1:7" ht="25.5" customHeight="1" x14ac:dyDescent="0.15">
      <c r="A17" s="19">
        <f t="shared" si="0"/>
        <v>14</v>
      </c>
      <c r="B17" s="27">
        <v>54372</v>
      </c>
      <c r="C17" s="20" t="s">
        <v>63</v>
      </c>
      <c r="D17" s="21" t="s">
        <v>6</v>
      </c>
      <c r="E17" s="61">
        <v>104400</v>
      </c>
      <c r="F17" s="41" t="s">
        <v>11</v>
      </c>
      <c r="G17" s="19" t="s">
        <v>98</v>
      </c>
    </row>
    <row r="18" spans="1:7" ht="25.5" customHeight="1" x14ac:dyDescent="0.15">
      <c r="A18" s="19">
        <f t="shared" si="0"/>
        <v>15</v>
      </c>
      <c r="B18" s="27">
        <v>54378</v>
      </c>
      <c r="C18" s="20" t="s">
        <v>63</v>
      </c>
      <c r="D18" s="21" t="s">
        <v>75</v>
      </c>
      <c r="E18" s="61">
        <v>98600</v>
      </c>
      <c r="F18" s="41" t="s">
        <v>11</v>
      </c>
      <c r="G18" s="19" t="s">
        <v>98</v>
      </c>
    </row>
    <row r="19" spans="1:7" ht="25.5" customHeight="1" x14ac:dyDescent="0.15">
      <c r="A19" s="19">
        <f t="shared" si="0"/>
        <v>16</v>
      </c>
      <c r="B19" s="27">
        <v>54412</v>
      </c>
      <c r="C19" s="20" t="s">
        <v>63</v>
      </c>
      <c r="D19" s="21" t="s">
        <v>44</v>
      </c>
      <c r="E19" s="61">
        <v>299860</v>
      </c>
      <c r="F19" s="41" t="s">
        <v>11</v>
      </c>
      <c r="G19" s="19" t="s">
        <v>98</v>
      </c>
    </row>
    <row r="20" spans="1:7" ht="25.5" customHeight="1" x14ac:dyDescent="0.15">
      <c r="A20" s="19">
        <f t="shared" si="0"/>
        <v>17</v>
      </c>
      <c r="B20" s="27">
        <v>56190</v>
      </c>
      <c r="C20" s="20" t="s">
        <v>63</v>
      </c>
      <c r="D20" s="21" t="s">
        <v>76</v>
      </c>
      <c r="E20" s="61">
        <v>168896</v>
      </c>
      <c r="F20" s="42">
        <v>23928.940000000002</v>
      </c>
      <c r="G20" s="19" t="s">
        <v>98</v>
      </c>
    </row>
    <row r="21" spans="1:7" ht="25.5" customHeight="1" x14ac:dyDescent="0.15">
      <c r="A21" s="19">
        <f t="shared" si="0"/>
        <v>18</v>
      </c>
      <c r="B21" s="27">
        <v>61171</v>
      </c>
      <c r="C21" s="20" t="s">
        <v>63</v>
      </c>
      <c r="D21" s="21" t="s">
        <v>77</v>
      </c>
      <c r="E21" s="61">
        <v>330000</v>
      </c>
      <c r="F21" s="41" t="s">
        <v>11</v>
      </c>
      <c r="G21" s="19" t="s">
        <v>98</v>
      </c>
    </row>
    <row r="22" spans="1:7" ht="25.5" customHeight="1" x14ac:dyDescent="0.15">
      <c r="A22" s="19">
        <f t="shared" si="0"/>
        <v>19</v>
      </c>
      <c r="B22" s="27">
        <v>61174</v>
      </c>
      <c r="C22" s="20" t="s">
        <v>63</v>
      </c>
      <c r="D22" s="21" t="s">
        <v>77</v>
      </c>
      <c r="E22" s="61">
        <v>330000</v>
      </c>
      <c r="F22" s="41" t="s">
        <v>11</v>
      </c>
      <c r="G22" s="19" t="s">
        <v>98</v>
      </c>
    </row>
    <row r="23" spans="1:7" ht="25.5" customHeight="1" x14ac:dyDescent="0.15">
      <c r="A23" s="19">
        <f t="shared" si="0"/>
        <v>20</v>
      </c>
      <c r="B23" s="27">
        <v>61177</v>
      </c>
      <c r="C23" s="20" t="s">
        <v>63</v>
      </c>
      <c r="D23" s="21" t="s">
        <v>78</v>
      </c>
      <c r="E23" s="61">
        <v>47270</v>
      </c>
      <c r="F23" s="41" t="s">
        <v>11</v>
      </c>
      <c r="G23" s="19" t="s">
        <v>98</v>
      </c>
    </row>
    <row r="24" spans="1:7" ht="25.5" customHeight="1" x14ac:dyDescent="0.15">
      <c r="A24" s="19">
        <v>21</v>
      </c>
      <c r="B24" s="27">
        <v>54254</v>
      </c>
      <c r="C24" s="20" t="s">
        <v>63</v>
      </c>
      <c r="D24" s="21" t="s">
        <v>39</v>
      </c>
      <c r="E24" s="61">
        <v>355235</v>
      </c>
      <c r="F24" s="41" t="s">
        <v>11</v>
      </c>
      <c r="G24" s="79" t="s">
        <v>110</v>
      </c>
    </row>
    <row r="25" spans="1:7" ht="25.5" customHeight="1" x14ac:dyDescent="0.15">
      <c r="A25" s="125" t="s">
        <v>93</v>
      </c>
      <c r="B25" s="125"/>
      <c r="C25" s="125"/>
      <c r="D25" s="125"/>
      <c r="E25" s="61">
        <f>SUM(E4:E24)</f>
        <v>3750421.5</v>
      </c>
      <c r="F25" s="61">
        <f>SUM(F4:F24)</f>
        <v>23928.940000000002</v>
      </c>
      <c r="G25" s="56"/>
    </row>
    <row r="26" spans="1:7" ht="25.5" customHeight="1" x14ac:dyDescent="0.15"/>
    <row r="37" spans="1:5" x14ac:dyDescent="0.15">
      <c r="A37" s="15"/>
      <c r="B37" s="29"/>
      <c r="D37" s="15"/>
      <c r="E37" s="63"/>
    </row>
    <row r="38" spans="1:5" x14ac:dyDescent="0.15">
      <c r="A38" s="15"/>
      <c r="B38" s="29"/>
      <c r="D38" s="15"/>
      <c r="E38" s="63"/>
    </row>
    <row r="39" spans="1:5" x14ac:dyDescent="0.15">
      <c r="A39" s="15"/>
      <c r="B39" s="29"/>
      <c r="D39" s="15"/>
      <c r="E39" s="63"/>
    </row>
    <row r="40" spans="1:5" x14ac:dyDescent="0.15">
      <c r="A40" s="15"/>
      <c r="B40" s="29"/>
      <c r="D40" s="15"/>
      <c r="E40" s="63"/>
    </row>
    <row r="41" spans="1:5" x14ac:dyDescent="0.15">
      <c r="A41" s="15"/>
      <c r="B41" s="29"/>
      <c r="D41" s="15"/>
      <c r="E41" s="63"/>
    </row>
    <row r="42" spans="1:5" x14ac:dyDescent="0.15">
      <c r="A42" s="15"/>
      <c r="B42" s="29"/>
      <c r="D42" s="15"/>
      <c r="E42" s="63"/>
    </row>
    <row r="43" spans="1:5" x14ac:dyDescent="0.15">
      <c r="A43" s="15"/>
      <c r="B43" s="29"/>
      <c r="D43" s="15"/>
      <c r="E43" s="63"/>
    </row>
    <row r="44" spans="1:5" x14ac:dyDescent="0.15">
      <c r="A44" s="15"/>
      <c r="B44" s="29"/>
      <c r="D44" s="15"/>
      <c r="E44" s="63"/>
    </row>
    <row r="45" spans="1:5" x14ac:dyDescent="0.15">
      <c r="A45" s="15"/>
      <c r="B45" s="29"/>
      <c r="D45" s="15"/>
      <c r="E45" s="63"/>
    </row>
    <row r="46" spans="1:5" x14ac:dyDescent="0.15">
      <c r="A46" s="15"/>
      <c r="B46" s="29"/>
      <c r="D46" s="15"/>
      <c r="E46" s="63"/>
    </row>
    <row r="47" spans="1:5" x14ac:dyDescent="0.15">
      <c r="A47" s="15"/>
      <c r="B47" s="29"/>
      <c r="D47" s="15"/>
      <c r="E47" s="63"/>
    </row>
    <row r="48" spans="1:5" x14ac:dyDescent="0.15">
      <c r="A48" s="15"/>
      <c r="B48" s="29"/>
      <c r="D48" s="15"/>
      <c r="E48" s="63"/>
    </row>
    <row r="49" spans="1:5" x14ac:dyDescent="0.15">
      <c r="A49" s="15"/>
      <c r="B49" s="29"/>
      <c r="D49" s="15"/>
      <c r="E49" s="63"/>
    </row>
    <row r="50" spans="1:5" x14ac:dyDescent="0.15">
      <c r="A50" s="15"/>
      <c r="B50" s="29"/>
      <c r="D50" s="15"/>
      <c r="E50" s="63"/>
    </row>
    <row r="51" spans="1:5" x14ac:dyDescent="0.15">
      <c r="A51" s="15"/>
      <c r="B51" s="29"/>
      <c r="D51" s="15"/>
      <c r="E51" s="63"/>
    </row>
    <row r="64" spans="1:5" x14ac:dyDescent="0.15">
      <c r="A64" s="15"/>
      <c r="B64" s="15"/>
      <c r="C64" s="15"/>
      <c r="D64" s="15"/>
      <c r="E64" s="63"/>
    </row>
  </sheetData>
  <mergeCells count="2">
    <mergeCell ref="A25:D25"/>
    <mergeCell ref="A1:G2"/>
  </mergeCells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view="pageBreakPreview" zoomScaleNormal="80" zoomScaleSheetLayoutView="100" workbookViewId="0">
      <selection sqref="A1:G8"/>
    </sheetView>
  </sheetViews>
  <sheetFormatPr baseColWidth="10" defaultRowHeight="9" x14ac:dyDescent="0.15"/>
  <cols>
    <col min="1" max="1" width="6.7109375" style="31" customWidth="1"/>
    <col min="2" max="2" width="7.7109375" style="51" customWidth="1"/>
    <col min="3" max="3" width="14.42578125" style="31" customWidth="1"/>
    <col min="4" max="4" width="18.85546875" style="31" customWidth="1"/>
    <col min="5" max="5" width="19.42578125" style="48" customWidth="1"/>
    <col min="6" max="6" width="13.5703125" style="89" customWidth="1"/>
    <col min="7" max="16384" width="11.42578125" style="15"/>
  </cols>
  <sheetData>
    <row r="1" spans="1:7" ht="25.5" customHeight="1" x14ac:dyDescent="0.15">
      <c r="A1" s="126" t="s">
        <v>64</v>
      </c>
      <c r="B1" s="127"/>
      <c r="C1" s="127"/>
      <c r="D1" s="127"/>
      <c r="E1" s="127"/>
      <c r="F1" s="127"/>
      <c r="G1" s="128"/>
    </row>
    <row r="2" spans="1:7" ht="13.5" customHeight="1" x14ac:dyDescent="0.15">
      <c r="A2" s="129"/>
      <c r="B2" s="130"/>
      <c r="C2" s="130"/>
      <c r="D2" s="130"/>
      <c r="E2" s="130"/>
      <c r="F2" s="130"/>
      <c r="G2" s="131"/>
    </row>
    <row r="3" spans="1:7" ht="39" customHeight="1" x14ac:dyDescent="0.15">
      <c r="A3" s="103" t="s">
        <v>14</v>
      </c>
      <c r="B3" s="80" t="s">
        <v>2</v>
      </c>
      <c r="C3" s="58" t="s">
        <v>108</v>
      </c>
      <c r="D3" s="93" t="s">
        <v>5</v>
      </c>
      <c r="E3" s="64" t="s">
        <v>3</v>
      </c>
      <c r="F3" s="87" t="s">
        <v>4</v>
      </c>
      <c r="G3" s="104" t="s">
        <v>97</v>
      </c>
    </row>
    <row r="4" spans="1:7" ht="25.5" customHeight="1" x14ac:dyDescent="0.15">
      <c r="A4" s="97">
        <v>1</v>
      </c>
      <c r="B4" s="27">
        <v>51658</v>
      </c>
      <c r="C4" s="20" t="s">
        <v>65</v>
      </c>
      <c r="D4" s="21" t="s">
        <v>76</v>
      </c>
      <c r="E4" s="38">
        <v>102080</v>
      </c>
      <c r="F4" s="38" t="s">
        <v>11</v>
      </c>
      <c r="G4" s="99" t="s">
        <v>98</v>
      </c>
    </row>
    <row r="5" spans="1:7" ht="25.5" customHeight="1" x14ac:dyDescent="0.15">
      <c r="A5" s="97">
        <v>2</v>
      </c>
      <c r="B5" s="27">
        <v>51814</v>
      </c>
      <c r="C5" s="20" t="s">
        <v>65</v>
      </c>
      <c r="D5" s="21" t="s">
        <v>79</v>
      </c>
      <c r="E5" s="38">
        <v>450000</v>
      </c>
      <c r="F5" s="38" t="s">
        <v>11</v>
      </c>
      <c r="G5" s="99" t="s">
        <v>98</v>
      </c>
    </row>
    <row r="6" spans="1:7" ht="25.5" customHeight="1" x14ac:dyDescent="0.15">
      <c r="A6" s="97">
        <v>3</v>
      </c>
      <c r="B6" s="27">
        <v>51810</v>
      </c>
      <c r="C6" s="20" t="s">
        <v>65</v>
      </c>
      <c r="D6" s="21" t="s">
        <v>39</v>
      </c>
      <c r="E6" s="38">
        <v>255000</v>
      </c>
      <c r="F6" s="38" t="s">
        <v>11</v>
      </c>
      <c r="G6" s="105" t="s">
        <v>110</v>
      </c>
    </row>
    <row r="7" spans="1:7" ht="25.5" customHeight="1" x14ac:dyDescent="0.15">
      <c r="A7" s="97">
        <v>4</v>
      </c>
      <c r="B7" s="27">
        <v>60147</v>
      </c>
      <c r="C7" s="20" t="s">
        <v>65</v>
      </c>
      <c r="D7" s="21" t="s">
        <v>53</v>
      </c>
      <c r="E7" s="38">
        <v>1095000</v>
      </c>
      <c r="F7" s="88">
        <v>155125</v>
      </c>
      <c r="G7" s="99" t="s">
        <v>98</v>
      </c>
    </row>
    <row r="8" spans="1:7" ht="25.5" customHeight="1" thickBot="1" x14ac:dyDescent="0.2">
      <c r="A8" s="144" t="s">
        <v>94</v>
      </c>
      <c r="B8" s="145"/>
      <c r="C8" s="145"/>
      <c r="D8" s="145"/>
      <c r="E8" s="106">
        <f>SUM(E4:E7)</f>
        <v>1902080</v>
      </c>
      <c r="F8" s="106">
        <f>SUM(F4:F7)</f>
        <v>155125</v>
      </c>
      <c r="G8" s="102"/>
    </row>
    <row r="9" spans="1:7" ht="25.5" customHeight="1" x14ac:dyDescent="0.15"/>
    <row r="19" spans="1:4" s="15" customFormat="1" x14ac:dyDescent="0.15">
      <c r="A19" s="31"/>
      <c r="B19" s="51"/>
      <c r="C19" s="31"/>
      <c r="D19" s="31"/>
    </row>
    <row r="20" spans="1:4" s="15" customFormat="1" x14ac:dyDescent="0.15">
      <c r="B20" s="29"/>
      <c r="C20" s="31"/>
    </row>
    <row r="21" spans="1:4" s="15" customFormat="1" x14ac:dyDescent="0.15">
      <c r="B21" s="29"/>
      <c r="C21" s="31"/>
    </row>
    <row r="22" spans="1:4" s="15" customFormat="1" x14ac:dyDescent="0.15">
      <c r="B22" s="29"/>
      <c r="C22" s="31"/>
    </row>
    <row r="23" spans="1:4" s="15" customFormat="1" x14ac:dyDescent="0.15">
      <c r="B23" s="29"/>
      <c r="C23" s="31"/>
    </row>
    <row r="24" spans="1:4" s="15" customFormat="1" x14ac:dyDescent="0.15">
      <c r="B24" s="29"/>
      <c r="C24" s="31"/>
    </row>
    <row r="25" spans="1:4" s="15" customFormat="1" x14ac:dyDescent="0.15">
      <c r="B25" s="29"/>
      <c r="C25" s="31"/>
    </row>
    <row r="26" spans="1:4" s="15" customFormat="1" x14ac:dyDescent="0.15">
      <c r="B26" s="29"/>
      <c r="C26" s="31"/>
    </row>
    <row r="27" spans="1:4" s="15" customFormat="1" x14ac:dyDescent="0.15">
      <c r="B27" s="29"/>
      <c r="C27" s="31"/>
    </row>
    <row r="28" spans="1:4" s="15" customFormat="1" x14ac:dyDescent="0.15">
      <c r="B28" s="29"/>
      <c r="C28" s="31"/>
    </row>
    <row r="29" spans="1:4" s="15" customFormat="1" x14ac:dyDescent="0.15">
      <c r="B29" s="29"/>
      <c r="C29" s="31"/>
    </row>
    <row r="30" spans="1:4" s="15" customFormat="1" x14ac:dyDescent="0.15">
      <c r="B30" s="29"/>
      <c r="C30" s="31"/>
    </row>
    <row r="31" spans="1:4" s="15" customFormat="1" x14ac:dyDescent="0.15">
      <c r="B31" s="29"/>
      <c r="C31" s="31"/>
    </row>
    <row r="32" spans="1:4" s="15" customFormat="1" x14ac:dyDescent="0.15">
      <c r="B32" s="29"/>
      <c r="C32" s="31"/>
    </row>
    <row r="33" spans="1:4" s="15" customFormat="1" x14ac:dyDescent="0.15">
      <c r="B33" s="29"/>
      <c r="C33" s="31"/>
    </row>
    <row r="34" spans="1:4" s="15" customFormat="1" x14ac:dyDescent="0.15">
      <c r="B34" s="29"/>
      <c r="C34" s="31"/>
    </row>
    <row r="46" spans="1:4" s="15" customFormat="1" x14ac:dyDescent="0.15">
      <c r="A46" s="31"/>
      <c r="B46" s="51"/>
      <c r="C46" s="31"/>
      <c r="D46" s="31"/>
    </row>
    <row r="47" spans="1:4" s="15" customFormat="1" x14ac:dyDescent="0.15"/>
  </sheetData>
  <mergeCells count="2">
    <mergeCell ref="A8:D8"/>
    <mergeCell ref="A1:G2"/>
  </mergeCells>
  <pageMargins left="0.7" right="0.7" top="0.75" bottom="0.75" header="0.3" footer="0.3"/>
  <pageSetup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view="pageBreakPreview" zoomScaleNormal="80" zoomScaleSheetLayoutView="100" workbookViewId="0">
      <selection sqref="A1:G2"/>
    </sheetView>
  </sheetViews>
  <sheetFormatPr baseColWidth="10" defaultRowHeight="9" x14ac:dyDescent="0.15"/>
  <cols>
    <col min="1" max="1" width="6.7109375" style="31" customWidth="1"/>
    <col min="2" max="2" width="7.7109375" style="51" customWidth="1"/>
    <col min="3" max="3" width="18.85546875" style="31" customWidth="1"/>
    <col min="4" max="4" width="14.42578125" style="31" customWidth="1"/>
    <col min="5" max="5" width="19.42578125" style="48" customWidth="1"/>
    <col min="6" max="6" width="13.5703125" style="89" customWidth="1"/>
    <col min="7" max="16384" width="11.42578125" style="15"/>
  </cols>
  <sheetData>
    <row r="1" spans="1:7" ht="25.5" customHeight="1" x14ac:dyDescent="0.15">
      <c r="A1" s="126" t="s">
        <v>68</v>
      </c>
      <c r="B1" s="127"/>
      <c r="C1" s="127"/>
      <c r="D1" s="127"/>
      <c r="E1" s="127"/>
      <c r="F1" s="127"/>
      <c r="G1" s="128"/>
    </row>
    <row r="2" spans="1:7" ht="13.5" customHeight="1" x14ac:dyDescent="0.15">
      <c r="A2" s="129"/>
      <c r="B2" s="130"/>
      <c r="C2" s="130"/>
      <c r="D2" s="130"/>
      <c r="E2" s="130"/>
      <c r="F2" s="130"/>
      <c r="G2" s="131"/>
    </row>
    <row r="3" spans="1:7" ht="39" customHeight="1" x14ac:dyDescent="0.15">
      <c r="A3" s="103" t="s">
        <v>14</v>
      </c>
      <c r="B3" s="80" t="s">
        <v>2</v>
      </c>
      <c r="C3" s="93" t="s">
        <v>108</v>
      </c>
      <c r="D3" s="58" t="s">
        <v>5</v>
      </c>
      <c r="E3" s="64" t="s">
        <v>3</v>
      </c>
      <c r="F3" s="85" t="s">
        <v>4</v>
      </c>
      <c r="G3" s="96" t="s">
        <v>97</v>
      </c>
    </row>
    <row r="4" spans="1:7" ht="25.5" customHeight="1" x14ac:dyDescent="0.15">
      <c r="A4" s="97">
        <v>1</v>
      </c>
      <c r="B4" s="27">
        <v>46223</v>
      </c>
      <c r="C4" s="21" t="s">
        <v>69</v>
      </c>
      <c r="D4" s="20" t="s">
        <v>80</v>
      </c>
      <c r="E4" s="38">
        <v>406000</v>
      </c>
      <c r="F4" s="38" t="s">
        <v>11</v>
      </c>
      <c r="G4" s="98" t="s">
        <v>98</v>
      </c>
    </row>
    <row r="5" spans="1:7" ht="25.5" customHeight="1" x14ac:dyDescent="0.15">
      <c r="A5" s="97">
        <v>2</v>
      </c>
      <c r="B5" s="27">
        <v>52385</v>
      </c>
      <c r="C5" s="21" t="s">
        <v>69</v>
      </c>
      <c r="D5" s="20" t="s">
        <v>81</v>
      </c>
      <c r="E5" s="38">
        <v>179000</v>
      </c>
      <c r="F5" s="38" t="s">
        <v>11</v>
      </c>
      <c r="G5" s="98" t="s">
        <v>98</v>
      </c>
    </row>
    <row r="6" spans="1:7" ht="25.5" customHeight="1" x14ac:dyDescent="0.15">
      <c r="A6" s="97">
        <v>3</v>
      </c>
      <c r="B6" s="27">
        <v>52630</v>
      </c>
      <c r="C6" s="21" t="s">
        <v>69</v>
      </c>
      <c r="D6" s="20" t="s">
        <v>82</v>
      </c>
      <c r="E6" s="38">
        <v>17854</v>
      </c>
      <c r="F6" s="38" t="s">
        <v>11</v>
      </c>
      <c r="G6" s="98" t="s">
        <v>98</v>
      </c>
    </row>
    <row r="7" spans="1:7" ht="25.5" customHeight="1" x14ac:dyDescent="0.15">
      <c r="A7" s="146" t="s">
        <v>95</v>
      </c>
      <c r="B7" s="147"/>
      <c r="C7" s="147"/>
      <c r="D7" s="147"/>
      <c r="E7" s="38">
        <f>SUM(E4:E6)</f>
        <v>602854</v>
      </c>
      <c r="F7" s="88">
        <f>SUM(F4:F6)</f>
        <v>0</v>
      </c>
      <c r="G7" s="98"/>
    </row>
    <row r="8" spans="1:7" ht="25.5" customHeight="1" thickBot="1" x14ac:dyDescent="0.2">
      <c r="A8" s="144"/>
      <c r="B8" s="145"/>
      <c r="C8" s="145"/>
      <c r="D8" s="145"/>
      <c r="E8" s="106"/>
      <c r="F8" s="106"/>
      <c r="G8" s="102"/>
    </row>
    <row r="9" spans="1:7" ht="25.5" customHeight="1" x14ac:dyDescent="0.15"/>
    <row r="19" spans="1:6" x14ac:dyDescent="0.15">
      <c r="E19" s="15"/>
      <c r="F19" s="15"/>
    </row>
    <row r="20" spans="1:6" x14ac:dyDescent="0.15">
      <c r="A20" s="15"/>
      <c r="B20" s="29"/>
      <c r="C20" s="15"/>
      <c r="E20" s="15"/>
      <c r="F20" s="15"/>
    </row>
    <row r="21" spans="1:6" x14ac:dyDescent="0.15">
      <c r="A21" s="15"/>
      <c r="B21" s="29"/>
      <c r="C21" s="15"/>
      <c r="E21" s="15"/>
      <c r="F21" s="15"/>
    </row>
    <row r="22" spans="1:6" x14ac:dyDescent="0.15">
      <c r="A22" s="15"/>
      <c r="B22" s="29"/>
      <c r="C22" s="15"/>
      <c r="E22" s="15"/>
      <c r="F22" s="15"/>
    </row>
    <row r="23" spans="1:6" x14ac:dyDescent="0.15">
      <c r="A23" s="15"/>
      <c r="B23" s="29"/>
      <c r="C23" s="15"/>
      <c r="E23" s="15"/>
      <c r="F23" s="15"/>
    </row>
    <row r="24" spans="1:6" x14ac:dyDescent="0.15">
      <c r="A24" s="15"/>
      <c r="B24" s="29"/>
      <c r="C24" s="15"/>
      <c r="E24" s="15"/>
      <c r="F24" s="15"/>
    </row>
    <row r="25" spans="1:6" x14ac:dyDescent="0.15">
      <c r="A25" s="15"/>
      <c r="B25" s="29"/>
      <c r="C25" s="15"/>
      <c r="E25" s="15"/>
      <c r="F25" s="15"/>
    </row>
    <row r="26" spans="1:6" x14ac:dyDescent="0.15">
      <c r="A26" s="15"/>
      <c r="B26" s="29"/>
      <c r="C26" s="15"/>
      <c r="E26" s="15"/>
      <c r="F26" s="15"/>
    </row>
    <row r="27" spans="1:6" x14ac:dyDescent="0.15">
      <c r="A27" s="15"/>
      <c r="B27" s="29"/>
      <c r="C27" s="15"/>
      <c r="E27" s="15"/>
      <c r="F27" s="15"/>
    </row>
    <row r="28" spans="1:6" x14ac:dyDescent="0.15">
      <c r="A28" s="15"/>
      <c r="B28" s="29"/>
      <c r="C28" s="15"/>
      <c r="E28" s="15"/>
      <c r="F28" s="15"/>
    </row>
    <row r="29" spans="1:6" x14ac:dyDescent="0.15">
      <c r="A29" s="15"/>
      <c r="B29" s="29"/>
      <c r="C29" s="15"/>
      <c r="E29" s="15"/>
      <c r="F29" s="15"/>
    </row>
    <row r="30" spans="1:6" x14ac:dyDescent="0.15">
      <c r="A30" s="15"/>
      <c r="B30" s="29"/>
      <c r="C30" s="15"/>
      <c r="E30" s="15"/>
      <c r="F30" s="15"/>
    </row>
    <row r="31" spans="1:6" x14ac:dyDescent="0.15">
      <c r="A31" s="15"/>
      <c r="B31" s="29"/>
      <c r="C31" s="15"/>
      <c r="E31" s="15"/>
      <c r="F31" s="15"/>
    </row>
    <row r="32" spans="1:6" x14ac:dyDescent="0.15">
      <c r="A32" s="15"/>
      <c r="B32" s="29"/>
      <c r="C32" s="15"/>
      <c r="E32" s="15"/>
      <c r="F32" s="15"/>
    </row>
    <row r="33" spans="1:6" x14ac:dyDescent="0.15">
      <c r="A33" s="15"/>
      <c r="B33" s="29"/>
      <c r="C33" s="15"/>
      <c r="E33" s="15"/>
      <c r="F33" s="15"/>
    </row>
    <row r="34" spans="1:6" x14ac:dyDescent="0.15">
      <c r="A34" s="15"/>
      <c r="B34" s="29"/>
      <c r="C34" s="15"/>
      <c r="E34" s="15"/>
      <c r="F34" s="15"/>
    </row>
    <row r="46" spans="1:6" x14ac:dyDescent="0.15">
      <c r="E46" s="15"/>
      <c r="F46" s="15"/>
    </row>
    <row r="47" spans="1:6" x14ac:dyDescent="0.15">
      <c r="A47" s="15"/>
      <c r="B47" s="15"/>
      <c r="C47" s="15"/>
      <c r="D47" s="15"/>
      <c r="E47" s="15"/>
      <c r="F47" s="15"/>
    </row>
    <row r="49" spans="1:6" x14ac:dyDescent="0.15">
      <c r="A49" s="15"/>
      <c r="B49" s="15"/>
      <c r="C49" s="15"/>
      <c r="D49" s="15"/>
      <c r="E49" s="15"/>
      <c r="F49" s="15"/>
    </row>
    <row r="62" spans="1:6" x14ac:dyDescent="0.15">
      <c r="A62" s="15"/>
      <c r="B62" s="15"/>
      <c r="C62" s="15"/>
      <c r="D62" s="15"/>
      <c r="E62" s="15"/>
      <c r="F62" s="15"/>
    </row>
  </sheetData>
  <mergeCells count="3">
    <mergeCell ref="A7:D7"/>
    <mergeCell ref="A1:G2"/>
    <mergeCell ref="A8:D8"/>
  </mergeCells>
  <pageMargins left="0.7" right="0.7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CONSOLIDADO CIUDADES</vt:lpstr>
      <vt:lpstr>BOGOTA</vt:lpstr>
      <vt:lpstr>CALI</vt:lpstr>
      <vt:lpstr>BMANGA</vt:lpstr>
      <vt:lpstr>VCENCIO</vt:lpstr>
      <vt:lpstr>BQUILLA</vt:lpstr>
      <vt:lpstr>VALLEDUPAR</vt:lpstr>
      <vt:lpstr>CARTAGENA</vt:lpstr>
      <vt:lpstr>POPAYAN</vt:lpstr>
      <vt:lpstr>RIOHACHA</vt:lpstr>
      <vt:lpstr>LETICIA</vt:lpstr>
      <vt:lpstr>Hoja1</vt:lpstr>
      <vt:lpstr>BMANGA!Área_de_impresión</vt:lpstr>
      <vt:lpstr>BOGOTA!Área_de_impresión</vt:lpstr>
      <vt:lpstr>BQUILLA!Área_de_impresión</vt:lpstr>
      <vt:lpstr>CALI!Área_de_impresión</vt:lpstr>
      <vt:lpstr>CARTAGENA!Área_de_impresión</vt:lpstr>
      <vt:lpstr>'CONSOLIDADO CIUDADES'!Área_de_impresión</vt:lpstr>
      <vt:lpstr>LETICIA!Área_de_impresión</vt:lpstr>
      <vt:lpstr>VALLEDUPAR!Área_de_impresión</vt:lpstr>
      <vt:lpstr>VCENCIO!Área_de_impresión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Janeth Rojas Barrera</dc:creator>
  <cp:lastModifiedBy>Monica Janeth Rojas Barrera</cp:lastModifiedBy>
  <cp:lastPrinted>2015-05-04T15:45:55Z</cp:lastPrinted>
  <dcterms:created xsi:type="dcterms:W3CDTF">2014-09-03T21:08:48Z</dcterms:created>
  <dcterms:modified xsi:type="dcterms:W3CDTF">2015-05-11T15:27:01Z</dcterms:modified>
</cp:coreProperties>
</file>