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CONSOLIDADO CIUDADES" sheetId="7" r:id="rId1"/>
    <sheet name="BOGOTA" sheetId="27" r:id="rId2"/>
    <sheet name="PEREIRA" sheetId="9" r:id="rId3"/>
    <sheet name="ARMENIA" sheetId="13" r:id="rId4"/>
    <sheet name="SINCELEJO" sheetId="30" r:id="rId5"/>
    <sheet name="YOPAL" sheetId="32" r:id="rId6"/>
    <sheet name="MANIZALES" sheetId="35" r:id="rId7"/>
    <sheet name="SANTA MARTA" sheetId="36" r:id="rId8"/>
    <sheet name="Hoja2" sheetId="28" r:id="rId9"/>
    <sheet name="Hoja1" sheetId="37" r:id="rId10"/>
  </sheets>
  <externalReferences>
    <externalReference r:id="rId11"/>
  </externalReferences>
  <definedNames>
    <definedName name="_xlnm._FilterDatabase" localSheetId="1" hidden="1">BOGOTA!$A$208:$G$218</definedName>
    <definedName name="_xlnm.Print_Area" localSheetId="3">ARMENIA!$A$1:$G$12</definedName>
    <definedName name="_xlnm.Print_Area" localSheetId="0">'CONSOLIDADO CIUDADES'!$A$1:$D$14</definedName>
    <definedName name="_xlnm.Print_Area" localSheetId="2">PEREIRA!$A$1:$G$13</definedName>
  </definedNames>
  <calcPr calcId="145621"/>
</workbook>
</file>

<file path=xl/calcChain.xml><?xml version="1.0" encoding="utf-8"?>
<calcChain xmlns="http://schemas.openxmlformats.org/spreadsheetml/2006/main">
  <c r="B11" i="7" l="1"/>
  <c r="H5" i="7"/>
  <c r="G5" i="7"/>
  <c r="E205" i="27" l="1"/>
  <c r="E106" i="27"/>
  <c r="B10" i="7"/>
  <c r="B8" i="7"/>
  <c r="B9" i="7"/>
  <c r="B7" i="7"/>
  <c r="B6" i="7"/>
  <c r="B5" i="7"/>
  <c r="B4" i="7"/>
  <c r="F234" i="27"/>
  <c r="E234" i="27"/>
  <c r="F228" i="27"/>
  <c r="E228" i="27"/>
  <c r="F223" i="27"/>
  <c r="E223" i="27"/>
  <c r="F218" i="27"/>
  <c r="E218" i="27"/>
  <c r="F205" i="27"/>
  <c r="C10" i="7"/>
  <c r="C9" i="7"/>
  <c r="C8" i="7"/>
  <c r="C7" i="7"/>
  <c r="C6" i="7"/>
  <c r="C5" i="7"/>
  <c r="F25" i="32" l="1"/>
  <c r="E25" i="32"/>
  <c r="A5" i="32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E11" i="30" l="1"/>
  <c r="E9" i="36"/>
  <c r="E13" i="9"/>
  <c r="A111" i="27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10" i="27" l="1"/>
  <c r="A211" i="27" s="1"/>
  <c r="A212" i="27" s="1"/>
  <c r="A213" i="27" s="1"/>
  <c r="A214" i="27" s="1"/>
  <c r="A215" i="27" s="1"/>
  <c r="A216" i="27" s="1"/>
  <c r="A217" i="27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243" i="27" l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D10" i="7" l="1"/>
  <c r="F9" i="36"/>
  <c r="D7" i="7" l="1"/>
  <c r="F11" i="35"/>
  <c r="D9" i="7" s="1"/>
  <c r="E11" i="35"/>
  <c r="A5" i="35"/>
  <c r="A6" i="35" s="1"/>
  <c r="A7" i="35" s="1"/>
  <c r="A8" i="35" s="1"/>
  <c r="A9" i="35" s="1"/>
  <c r="D8" i="7"/>
  <c r="F12" i="13"/>
  <c r="D6" i="7" s="1"/>
  <c r="E12" i="13"/>
  <c r="F13" i="9"/>
  <c r="D5" i="7" s="1"/>
  <c r="F11" i="30"/>
  <c r="A5" i="30"/>
  <c r="A6" i="30" s="1"/>
  <c r="A7" i="30" s="1"/>
  <c r="A8" i="30" s="1"/>
  <c r="A9" i="30" s="1"/>
  <c r="A10" i="30" s="1"/>
  <c r="G44" i="28"/>
  <c r="F74" i="27"/>
  <c r="E74" i="27"/>
  <c r="D74" i="27"/>
  <c r="B74" i="27"/>
  <c r="F73" i="27"/>
  <c r="E73" i="27"/>
  <c r="D73" i="27"/>
  <c r="B73" i="27"/>
  <c r="F71" i="27"/>
  <c r="E71" i="27"/>
  <c r="D71" i="27"/>
  <c r="B71" i="27"/>
  <c r="F70" i="27"/>
  <c r="E70" i="27"/>
  <c r="D70" i="27"/>
  <c r="B70" i="27"/>
  <c r="F69" i="27"/>
  <c r="E69" i="27"/>
  <c r="D69" i="27"/>
  <c r="B69" i="27"/>
  <c r="F68" i="27"/>
  <c r="E68" i="27"/>
  <c r="D68" i="27"/>
  <c r="B68" i="27"/>
  <c r="F67" i="27"/>
  <c r="E67" i="27"/>
  <c r="D67" i="27"/>
  <c r="B67" i="27"/>
  <c r="F66" i="27"/>
  <c r="E66" i="27"/>
  <c r="D66" i="27"/>
  <c r="B66" i="27"/>
  <c r="F65" i="27"/>
  <c r="E65" i="27"/>
  <c r="D65" i="27"/>
  <c r="B65" i="27"/>
  <c r="F63" i="27"/>
  <c r="E63" i="27"/>
  <c r="D63" i="27"/>
  <c r="B63" i="27"/>
  <c r="F56" i="27"/>
  <c r="E56" i="27"/>
  <c r="D56" i="27"/>
  <c r="B56" i="27"/>
  <c r="F55" i="27"/>
  <c r="E55" i="27"/>
  <c r="D55" i="27"/>
  <c r="B55" i="27"/>
  <c r="F48" i="27"/>
  <c r="E48" i="27"/>
  <c r="D48" i="27"/>
  <c r="B48" i="27"/>
  <c r="F47" i="27"/>
  <c r="E47" i="27"/>
  <c r="D47" i="27"/>
  <c r="B47" i="27"/>
  <c r="F46" i="27"/>
  <c r="E46" i="27"/>
  <c r="D46" i="27"/>
  <c r="B46" i="27"/>
  <c r="F43" i="27"/>
  <c r="E43" i="27"/>
  <c r="D43" i="27"/>
  <c r="B43" i="27"/>
  <c r="F42" i="27"/>
  <c r="E42" i="27"/>
  <c r="D42" i="27"/>
  <c r="B42" i="27"/>
  <c r="F38" i="27"/>
  <c r="E38" i="27"/>
  <c r="D38" i="27"/>
  <c r="B38" i="27"/>
  <c r="F32" i="27"/>
  <c r="E32" i="27"/>
  <c r="D32" i="27"/>
  <c r="B32" i="27"/>
  <c r="F30" i="27"/>
  <c r="E30" i="27"/>
  <c r="D30" i="27"/>
  <c r="B30" i="27"/>
  <c r="F29" i="27"/>
  <c r="E29" i="27"/>
  <c r="D29" i="27"/>
  <c r="B29" i="27"/>
  <c r="F26" i="27"/>
  <c r="E26" i="27"/>
  <c r="D26" i="27"/>
  <c r="B26" i="27"/>
  <c r="F23" i="27"/>
  <c r="E23" i="27"/>
  <c r="D23" i="27"/>
  <c r="B23" i="27"/>
  <c r="F19" i="27"/>
  <c r="E19" i="27"/>
  <c r="D19" i="27"/>
  <c r="B19" i="27"/>
  <c r="F18" i="27"/>
  <c r="E18" i="27"/>
  <c r="D18" i="27"/>
  <c r="B18" i="27"/>
  <c r="F12" i="27"/>
  <c r="E12" i="27"/>
  <c r="D12" i="27"/>
  <c r="B12" i="27"/>
  <c r="F11" i="27"/>
  <c r="E11" i="27"/>
  <c r="D11" i="27"/>
  <c r="B11" i="27"/>
  <c r="F9" i="27"/>
  <c r="E9" i="27"/>
  <c r="D9" i="27"/>
  <c r="B9" i="27"/>
  <c r="F5" i="27"/>
  <c r="E5" i="27"/>
  <c r="D5" i="27"/>
  <c r="B5" i="27"/>
  <c r="F75" i="27"/>
  <c r="E75" i="27"/>
  <c r="D75" i="27"/>
  <c r="F72" i="27"/>
  <c r="E72" i="27"/>
  <c r="D72" i="27"/>
  <c r="F101" i="27"/>
  <c r="E101" i="27"/>
  <c r="D101" i="27"/>
  <c r="F100" i="27"/>
  <c r="E100" i="27"/>
  <c r="D100" i="27"/>
  <c r="F64" i="27"/>
  <c r="E64" i="27"/>
  <c r="D64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5" i="27"/>
  <c r="E45" i="27"/>
  <c r="D45" i="27"/>
  <c r="F44" i="27"/>
  <c r="E44" i="27"/>
  <c r="D44" i="27"/>
  <c r="F41" i="27"/>
  <c r="E41" i="27"/>
  <c r="D41" i="27"/>
  <c r="F40" i="27"/>
  <c r="E40" i="27"/>
  <c r="D40" i="27"/>
  <c r="F39" i="27"/>
  <c r="E39" i="27"/>
  <c r="D39" i="27"/>
  <c r="F37" i="27"/>
  <c r="E37" i="27"/>
  <c r="D37" i="27"/>
  <c r="F36" i="27"/>
  <c r="E36" i="27"/>
  <c r="D36" i="27"/>
  <c r="F35" i="27"/>
  <c r="E35" i="27"/>
  <c r="D35" i="27"/>
  <c r="F34" i="27"/>
  <c r="E34" i="27"/>
  <c r="D34" i="27"/>
  <c r="F33" i="27"/>
  <c r="E33" i="27"/>
  <c r="D33" i="27"/>
  <c r="F31" i="27"/>
  <c r="E31" i="27"/>
  <c r="D31" i="27"/>
  <c r="F28" i="27"/>
  <c r="E28" i="27"/>
  <c r="D28" i="27"/>
  <c r="F27" i="27"/>
  <c r="E27" i="27"/>
  <c r="D27" i="27"/>
  <c r="F25" i="27"/>
  <c r="E25" i="27"/>
  <c r="D25" i="27"/>
  <c r="F24" i="27"/>
  <c r="E24" i="27"/>
  <c r="D24" i="27"/>
  <c r="F22" i="27"/>
  <c r="E22" i="27"/>
  <c r="D22" i="27"/>
  <c r="F21" i="27"/>
  <c r="E21" i="27"/>
  <c r="D21" i="27"/>
  <c r="F20" i="27"/>
  <c r="E20" i="27"/>
  <c r="D20" i="27"/>
  <c r="F17" i="27"/>
  <c r="E17" i="27"/>
  <c r="D17" i="27"/>
  <c r="F16" i="27"/>
  <c r="E16" i="27"/>
  <c r="D16" i="27"/>
  <c r="F15" i="27"/>
  <c r="E15" i="27"/>
  <c r="D15" i="27"/>
  <c r="F14" i="27"/>
  <c r="E14" i="27"/>
  <c r="D14" i="27"/>
  <c r="F13" i="27"/>
  <c r="E13" i="27"/>
  <c r="D13" i="27"/>
  <c r="F10" i="27"/>
  <c r="E10" i="27"/>
  <c r="D10" i="27"/>
  <c r="F8" i="27"/>
  <c r="E8" i="27"/>
  <c r="D8" i="27"/>
  <c r="F7" i="27"/>
  <c r="E7" i="27"/>
  <c r="D7" i="27"/>
  <c r="F6" i="27"/>
  <c r="E6" i="27"/>
  <c r="D6" i="27"/>
  <c r="F4" i="27"/>
  <c r="E4" i="27"/>
  <c r="D4" i="27"/>
  <c r="F106" i="27" l="1"/>
  <c r="F236" i="27" s="1"/>
  <c r="D4" i="7" s="1"/>
  <c r="E236" i="27"/>
  <c r="A5" i="13"/>
  <c r="A6" i="13" s="1"/>
  <c r="A7" i="13" s="1"/>
  <c r="A8" i="13" s="1"/>
  <c r="A9" i="13" s="1"/>
  <c r="A10" i="13" s="1"/>
  <c r="A5" i="9"/>
  <c r="A6" i="9" s="1"/>
  <c r="A7" i="9" s="1"/>
  <c r="A8" i="9" s="1"/>
  <c r="A9" i="9" s="1"/>
  <c r="A10" i="9" s="1"/>
  <c r="A11" i="9" s="1"/>
  <c r="C4" i="7" l="1"/>
  <c r="C11" i="7" s="1"/>
  <c r="D11" i="7"/>
</calcChain>
</file>

<file path=xl/sharedStrings.xml><?xml version="1.0" encoding="utf-8"?>
<sst xmlns="http://schemas.openxmlformats.org/spreadsheetml/2006/main" count="1424" uniqueCount="391">
  <si>
    <t>PLACA</t>
  </si>
  <si>
    <t>VALOR ADQUISICION</t>
  </si>
  <si>
    <t>VALOR EN LIBROS</t>
  </si>
  <si>
    <t>NOMBRE</t>
  </si>
  <si>
    <t>BOGOTA</t>
  </si>
  <si>
    <t>No.</t>
  </si>
  <si>
    <t>CIUDAD</t>
  </si>
  <si>
    <t>TOTALES</t>
  </si>
  <si>
    <t>CANTIDAD</t>
  </si>
  <si>
    <t>INSERVIBLES BOGOTA</t>
  </si>
  <si>
    <t>TOTAL BOGOTA</t>
  </si>
  <si>
    <t>DESTINACION</t>
  </si>
  <si>
    <t>NOMBRE DE LA SEDE</t>
  </si>
  <si>
    <t>PEREIRA</t>
  </si>
  <si>
    <t xml:space="preserve">BOGOTA </t>
  </si>
  <si>
    <t>ARMENIA</t>
  </si>
  <si>
    <t>SANTA MARTA</t>
  </si>
  <si>
    <t>PASTO</t>
  </si>
  <si>
    <t>CUCUTA</t>
  </si>
  <si>
    <t>INSERVIBLES PEREIRA</t>
  </si>
  <si>
    <t>YOPAL</t>
  </si>
  <si>
    <t>TOTAL  PEREIRA</t>
  </si>
  <si>
    <t>INSERVIBLES ARMENIA</t>
  </si>
  <si>
    <t>TOTAL  ARMENIA</t>
  </si>
  <si>
    <t>35256</t>
  </si>
  <si>
    <t>35397</t>
  </si>
  <si>
    <t>35789</t>
  </si>
  <si>
    <t>37481</t>
  </si>
  <si>
    <t>37571</t>
  </si>
  <si>
    <t>38148</t>
  </si>
  <si>
    <t>39092</t>
  </si>
  <si>
    <t>40132</t>
  </si>
  <si>
    <t>40263</t>
  </si>
  <si>
    <t>40405</t>
  </si>
  <si>
    <t>41153</t>
  </si>
  <si>
    <t>41374</t>
  </si>
  <si>
    <t>41379</t>
  </si>
  <si>
    <t>41578</t>
  </si>
  <si>
    <t>42277</t>
  </si>
  <si>
    <t>42574</t>
  </si>
  <si>
    <t>42673</t>
  </si>
  <si>
    <t>42837</t>
  </si>
  <si>
    <t>42979</t>
  </si>
  <si>
    <t>43024</t>
  </si>
  <si>
    <t>43025</t>
  </si>
  <si>
    <t>43032</t>
  </si>
  <si>
    <t>43036</t>
  </si>
  <si>
    <t>43038</t>
  </si>
  <si>
    <t>43040</t>
  </si>
  <si>
    <t>43062</t>
  </si>
  <si>
    <t>43091</t>
  </si>
  <si>
    <t>43219</t>
  </si>
  <si>
    <t>43515</t>
  </si>
  <si>
    <t>43617</t>
  </si>
  <si>
    <t>43839</t>
  </si>
  <si>
    <t>43942</t>
  </si>
  <si>
    <t>43943</t>
  </si>
  <si>
    <t>43944</t>
  </si>
  <si>
    <t>43945</t>
  </si>
  <si>
    <t>43946</t>
  </si>
  <si>
    <t>43947</t>
  </si>
  <si>
    <t>43949</t>
  </si>
  <si>
    <t>43951</t>
  </si>
  <si>
    <t>43952</t>
  </si>
  <si>
    <t>43953</t>
  </si>
  <si>
    <t>43956</t>
  </si>
  <si>
    <t>43958</t>
  </si>
  <si>
    <t>43960</t>
  </si>
  <si>
    <t>43961</t>
  </si>
  <si>
    <t>43965</t>
  </si>
  <si>
    <t>43967</t>
  </si>
  <si>
    <t>43969</t>
  </si>
  <si>
    <t>43970</t>
  </si>
  <si>
    <t>43972</t>
  </si>
  <si>
    <t>43974</t>
  </si>
  <si>
    <t>43975</t>
  </si>
  <si>
    <t>43976</t>
  </si>
  <si>
    <t>43978</t>
  </si>
  <si>
    <t>43981</t>
  </si>
  <si>
    <t>43982</t>
  </si>
  <si>
    <t>43983</t>
  </si>
  <si>
    <t>43986</t>
  </si>
  <si>
    <t>43987</t>
  </si>
  <si>
    <t>43990</t>
  </si>
  <si>
    <t>43995</t>
  </si>
  <si>
    <t>43996</t>
  </si>
  <si>
    <t>43997</t>
  </si>
  <si>
    <t>43998</t>
  </si>
  <si>
    <t>43999</t>
  </si>
  <si>
    <t>44000</t>
  </si>
  <si>
    <t>44001</t>
  </si>
  <si>
    <t>44005</t>
  </si>
  <si>
    <t>44010</t>
  </si>
  <si>
    <t>44011</t>
  </si>
  <si>
    <t>44016</t>
  </si>
  <si>
    <t>44027</t>
  </si>
  <si>
    <t>44038</t>
  </si>
  <si>
    <t>44043</t>
  </si>
  <si>
    <t>44046</t>
  </si>
  <si>
    <t>44049</t>
  </si>
  <si>
    <t>44050</t>
  </si>
  <si>
    <t>44140</t>
  </si>
  <si>
    <t>44141</t>
  </si>
  <si>
    <t>44146</t>
  </si>
  <si>
    <t>44154</t>
  </si>
  <si>
    <t>44158</t>
  </si>
  <si>
    <t>44165</t>
  </si>
  <si>
    <t>44169</t>
  </si>
  <si>
    <t>44173</t>
  </si>
  <si>
    <t>44223</t>
  </si>
  <si>
    <t>44512</t>
  </si>
  <si>
    <t>44521</t>
  </si>
  <si>
    <t>44525</t>
  </si>
  <si>
    <t>44528</t>
  </si>
  <si>
    <t>44538</t>
  </si>
  <si>
    <t>44640</t>
  </si>
  <si>
    <t>44672</t>
  </si>
  <si>
    <t>44673</t>
  </si>
  <si>
    <t>44676</t>
  </si>
  <si>
    <t>44784</t>
  </si>
  <si>
    <t>44801</t>
  </si>
  <si>
    <t>44965</t>
  </si>
  <si>
    <t>45101</t>
  </si>
  <si>
    <t>45116</t>
  </si>
  <si>
    <t>45152</t>
  </si>
  <si>
    <t>45506</t>
  </si>
  <si>
    <t>45581</t>
  </si>
  <si>
    <t>45582</t>
  </si>
  <si>
    <t>46400</t>
  </si>
  <si>
    <t>50948</t>
  </si>
  <si>
    <t>52391</t>
  </si>
  <si>
    <t>52426</t>
  </si>
  <si>
    <t>55414</t>
  </si>
  <si>
    <t>55416</t>
  </si>
  <si>
    <t>55417</t>
  </si>
  <si>
    <t>55420</t>
  </si>
  <si>
    <t>57136</t>
  </si>
  <si>
    <t>57476</t>
  </si>
  <si>
    <t>58892</t>
  </si>
  <si>
    <t>60595</t>
  </si>
  <si>
    <t>61223</t>
  </si>
  <si>
    <t>61400</t>
  </si>
  <si>
    <t>61561</t>
  </si>
  <si>
    <t>61609</t>
  </si>
  <si>
    <t>62049</t>
  </si>
  <si>
    <t>62326</t>
  </si>
  <si>
    <t>62366</t>
  </si>
  <si>
    <t>62439</t>
  </si>
  <si>
    <t>CALCULADORA</t>
  </si>
  <si>
    <t>LECTOR DE MICROFICHAS</t>
  </si>
  <si>
    <t>ENCUADERNADORA</t>
  </si>
  <si>
    <t>ARCHIVADOR</t>
  </si>
  <si>
    <t>SILLA INTERLOCUTORA</t>
  </si>
  <si>
    <t>COMPUTADOR</t>
  </si>
  <si>
    <t>UPS</t>
  </si>
  <si>
    <t>SILLA TIPO EMPLEADO</t>
  </si>
  <si>
    <t>HORNO MICROONDAS</t>
  </si>
  <si>
    <t>MODEM</t>
  </si>
  <si>
    <t>AIRE ACONDICIONADO</t>
  </si>
  <si>
    <t>CAJA FUERTE</t>
  </si>
  <si>
    <t>SERVIDOR</t>
  </si>
  <si>
    <t>IMPRESORA</t>
  </si>
  <si>
    <t>PRINTER SERVER PARA IMPRESORA</t>
  </si>
  <si>
    <t>PLANTA TELEFONICA</t>
  </si>
  <si>
    <t>DESTRUCTORA</t>
  </si>
  <si>
    <t>TELEFONO TECLADO</t>
  </si>
  <si>
    <t>SWITCH</t>
  </si>
  <si>
    <t>HUB</t>
  </si>
  <si>
    <t>SILLA TIPO GERENTE</t>
  </si>
  <si>
    <t>DESTRUCCION</t>
  </si>
  <si>
    <t>DONACION</t>
  </si>
  <si>
    <t xml:space="preserve">TOTAL DONACION </t>
  </si>
  <si>
    <t>TOTAL DESTRUCCION</t>
  </si>
  <si>
    <t># Placa</t>
  </si>
  <si>
    <t>Sin clasificación específica</t>
  </si>
  <si>
    <t>Dañados</t>
  </si>
  <si>
    <t>Desuso</t>
  </si>
  <si>
    <t>OBSERVACIONES</t>
  </si>
  <si>
    <t>Computador</t>
  </si>
  <si>
    <t>X</t>
  </si>
  <si>
    <t>VOT debe determinar si sirve</t>
  </si>
  <si>
    <t>Extintor</t>
  </si>
  <si>
    <t>Escalera de aluminio</t>
  </si>
  <si>
    <t>Caja Fuertes</t>
  </si>
  <si>
    <t>Teléfono teclado</t>
  </si>
  <si>
    <t>Regulador de voltaje</t>
  </si>
  <si>
    <t>Impresora</t>
  </si>
  <si>
    <t>VOT debe determinar si sirve o no</t>
  </si>
  <si>
    <t>Scanner Kodak</t>
  </si>
  <si>
    <t>Puede transferirse a Jurídica que está requiriendo un scanner</t>
  </si>
  <si>
    <t>Ventilador</t>
  </si>
  <si>
    <t>Dar de baja</t>
  </si>
  <si>
    <t>Está en uso, ubicada en el Rack de Sistemas</t>
  </si>
  <si>
    <t>Caja fuertes</t>
  </si>
  <si>
    <t>Se puede donar</t>
  </si>
  <si>
    <t>Brilladora/aspiradora</t>
  </si>
  <si>
    <t>Verificar si sirve.  En caso afirmativo donar.  En caso negativo, dar de baja.</t>
  </si>
  <si>
    <t>FAX</t>
  </si>
  <si>
    <t>OBSOLETO /INSERVIBLE</t>
  </si>
  <si>
    <t>SILLA TIPO SECRETARIA</t>
  </si>
  <si>
    <t>INSERVIBLE</t>
  </si>
  <si>
    <t>HUB 3COM</t>
  </si>
  <si>
    <t xml:space="preserve">OBSOLETO </t>
  </si>
  <si>
    <t xml:space="preserve">UPS </t>
  </si>
  <si>
    <t>barranquilla</t>
  </si>
  <si>
    <t>Placa</t>
  </si>
  <si>
    <t>Nombre</t>
  </si>
  <si>
    <t>Marca</t>
  </si>
  <si>
    <t>Referencia</t>
  </si>
  <si>
    <t>Número de Serie</t>
  </si>
  <si>
    <t>HP</t>
  </si>
  <si>
    <t>MXJ647049M</t>
  </si>
  <si>
    <t>EPC42</t>
  </si>
  <si>
    <t>MX14865232</t>
  </si>
  <si>
    <t>DVD</t>
  </si>
  <si>
    <t>Samsung</t>
  </si>
  <si>
    <t>P181/XAO</t>
  </si>
  <si>
    <t>69WQ621074</t>
  </si>
  <si>
    <t>Fax</t>
  </si>
  <si>
    <t>Panasonic</t>
  </si>
  <si>
    <t>KXFT21</t>
  </si>
  <si>
    <t>Rack de Sistemas</t>
  </si>
  <si>
    <t>PEI</t>
  </si>
  <si>
    <t>5KVA</t>
  </si>
  <si>
    <t>Mesa para computador</t>
  </si>
  <si>
    <t>Epson</t>
  </si>
  <si>
    <t>LX300</t>
  </si>
  <si>
    <t>3Com</t>
  </si>
  <si>
    <t>Superstack2</t>
  </si>
  <si>
    <t>De 12 puertos</t>
  </si>
  <si>
    <t>Stand Publicitario</t>
  </si>
  <si>
    <t>SILLA INTERL</t>
  </si>
  <si>
    <t>VISITA LUIS</t>
  </si>
  <si>
    <t xml:space="preserve">MESA   </t>
  </si>
  <si>
    <t>TELEFONO</t>
  </si>
  <si>
    <t>SILLA TIPO EMP</t>
  </si>
  <si>
    <t>Switch</t>
  </si>
  <si>
    <t>7TSUVI40E00</t>
  </si>
  <si>
    <t>BRIADORA</t>
  </si>
  <si>
    <t>CARTELERA</t>
  </si>
  <si>
    <t>EXTINTOR</t>
  </si>
  <si>
    <t>SINCELEJO</t>
  </si>
  <si>
    <t>FAX PANASONIC</t>
  </si>
  <si>
    <t>SILLA TANDEM</t>
  </si>
  <si>
    <t>VALLEDUPAR</t>
  </si>
  <si>
    <t>SCANNER</t>
  </si>
  <si>
    <t>MONTERIA</t>
  </si>
  <si>
    <t>IMPRESORA ZEBRA</t>
  </si>
  <si>
    <t>AIRE CONDICIONADO</t>
  </si>
  <si>
    <t>AIRCOLL</t>
  </si>
  <si>
    <t>VENTILADOR</t>
  </si>
  <si>
    <t>MANIZALES</t>
  </si>
  <si>
    <t>DESCRIPCION</t>
  </si>
  <si>
    <t>GUILLOTINA</t>
  </si>
  <si>
    <t>CALCULDORA</t>
  </si>
  <si>
    <t>NEIVA</t>
  </si>
  <si>
    <t>FOTOSSSSSS</t>
  </si>
  <si>
    <t>REGULADOR DE VOLTAJE</t>
  </si>
  <si>
    <t>FOLDERAMA</t>
  </si>
  <si>
    <t>RACK SISTEMAS</t>
  </si>
  <si>
    <t>SWICH</t>
  </si>
  <si>
    <t>CUADRO</t>
  </si>
  <si>
    <t>ESTUFA</t>
  </si>
  <si>
    <t>EXTINTORES</t>
  </si>
  <si>
    <t>CPU</t>
  </si>
  <si>
    <t>BRILLADORA/ASPIRADORA</t>
  </si>
  <si>
    <t xml:space="preserve">UPS POWER </t>
  </si>
  <si>
    <t>MULTIFUNCIONAL</t>
  </si>
  <si>
    <t>43980</t>
  </si>
  <si>
    <t>44040</t>
  </si>
  <si>
    <t>44042</t>
  </si>
  <si>
    <t>44147</t>
  </si>
  <si>
    <t>44722</t>
  </si>
  <si>
    <t>45516</t>
  </si>
  <si>
    <t>46136</t>
  </si>
  <si>
    <t>50137</t>
  </si>
  <si>
    <t>50153</t>
  </si>
  <si>
    <t>ESCALERA DE ALUMINIO</t>
  </si>
  <si>
    <t>50154</t>
  </si>
  <si>
    <t>50237</t>
  </si>
  <si>
    <t>50262</t>
  </si>
  <si>
    <t>52135</t>
  </si>
  <si>
    <t>52161</t>
  </si>
  <si>
    <t>52163</t>
  </si>
  <si>
    <t>52321</t>
  </si>
  <si>
    <t>53639</t>
  </si>
  <si>
    <t>53640</t>
  </si>
  <si>
    <t>53641</t>
  </si>
  <si>
    <t>53655</t>
  </si>
  <si>
    <t>53708</t>
  </si>
  <si>
    <t>53784</t>
  </si>
  <si>
    <t>53793</t>
  </si>
  <si>
    <t>53795</t>
  </si>
  <si>
    <t>54493</t>
  </si>
  <si>
    <t>54571</t>
  </si>
  <si>
    <t>54572</t>
  </si>
  <si>
    <t>55715</t>
  </si>
  <si>
    <t>56146</t>
  </si>
  <si>
    <t>56221</t>
  </si>
  <si>
    <t>56258</t>
  </si>
  <si>
    <t>56262</t>
  </si>
  <si>
    <t>56263</t>
  </si>
  <si>
    <t>56264</t>
  </si>
  <si>
    <t>56269</t>
  </si>
  <si>
    <t>56270</t>
  </si>
  <si>
    <t>56275</t>
  </si>
  <si>
    <t>56280</t>
  </si>
  <si>
    <t>60134</t>
  </si>
  <si>
    <t>60670</t>
  </si>
  <si>
    <t>60692</t>
  </si>
  <si>
    <t>60893</t>
  </si>
  <si>
    <t>61185</t>
  </si>
  <si>
    <t>INSERVIBLES SINCELEJO</t>
  </si>
  <si>
    <t>TOTAL  SINCELEJO</t>
  </si>
  <si>
    <t>INSERVIBLES YOPAL</t>
  </si>
  <si>
    <t>TOTAL  YOPAL</t>
  </si>
  <si>
    <t>INSERVIBLES MANIZALES</t>
  </si>
  <si>
    <t>TOTAL  MANIZALES</t>
  </si>
  <si>
    <t>CONSOLIDADO INSERVIBLES 2015</t>
  </si>
  <si>
    <t>INSERVIBLES SANTA MARTA</t>
  </si>
  <si>
    <t>-</t>
  </si>
  <si>
    <t>TOTAL SANTA MARTA</t>
  </si>
  <si>
    <t>REFERENCIA</t>
  </si>
  <si>
    <t>HPL1706</t>
  </si>
  <si>
    <t>HPL1710</t>
  </si>
  <si>
    <t>PANTALLAS</t>
  </si>
  <si>
    <t xml:space="preserve">4B4-FBGS  </t>
  </si>
  <si>
    <t xml:space="preserve">4C6-BXNF </t>
  </si>
  <si>
    <t xml:space="preserve">4C6-BXY1   </t>
  </si>
  <si>
    <t xml:space="preserve">4BY-BT95    </t>
  </si>
  <si>
    <t xml:space="preserve">4C6-BXYO   </t>
  </si>
  <si>
    <t xml:space="preserve">4C6-B7MO       </t>
  </si>
  <si>
    <t xml:space="preserve">4C6-BXXR </t>
  </si>
  <si>
    <t xml:space="preserve">4BU-BT9P      </t>
  </si>
  <si>
    <t xml:space="preserve">4BY-FBGT     </t>
  </si>
  <si>
    <t xml:space="preserve">4C6-BXYC      </t>
  </si>
  <si>
    <t xml:space="preserve">4CG-B7Q1   </t>
  </si>
  <si>
    <t xml:space="preserve">4BT-BRDN </t>
  </si>
  <si>
    <t xml:space="preserve">4C6-BXXT </t>
  </si>
  <si>
    <t xml:space="preserve">375-01NA    </t>
  </si>
  <si>
    <t xml:space="preserve">4C6-B7M9 </t>
  </si>
  <si>
    <t xml:space="preserve">4BU-BTQZ  </t>
  </si>
  <si>
    <t xml:space="preserve">4C6-BXYG  </t>
  </si>
  <si>
    <t xml:space="preserve">4CD-B3P1    </t>
  </si>
  <si>
    <t xml:space="preserve">4C6-BXXU  </t>
  </si>
  <si>
    <t xml:space="preserve">4C6-BXKL   </t>
  </si>
  <si>
    <t xml:space="preserve">4C6-BXMP </t>
  </si>
  <si>
    <t xml:space="preserve">4CD-B52F     </t>
  </si>
  <si>
    <t xml:space="preserve">4BT-BRDG   </t>
  </si>
  <si>
    <t>4CD-B3NV</t>
  </si>
  <si>
    <t>ARSCM356N</t>
  </si>
  <si>
    <t>DATAKEY</t>
  </si>
  <si>
    <t>REF.327GWND715</t>
  </si>
  <si>
    <t>TELEVISOR PHILIPS</t>
  </si>
  <si>
    <t>ELEMENTOS SIN PLACA E INSERVIBLES</t>
  </si>
  <si>
    <t>50951</t>
  </si>
  <si>
    <t>52387</t>
  </si>
  <si>
    <t>52505</t>
  </si>
  <si>
    <t>SILLAS INTERLOCUTORAS</t>
  </si>
  <si>
    <t>RESOLUCION 0468 DE 17 JUNIO DE 2010</t>
  </si>
  <si>
    <t xml:space="preserve">TOTAL </t>
  </si>
  <si>
    <t>SILLA SIN BRAZOS</t>
  </si>
  <si>
    <t>RESOLUCION 0206 DE 19 DE MARZO DE 2010</t>
  </si>
  <si>
    <t>413,095,72</t>
  </si>
  <si>
    <t>RESOLUCION 0694 DE 17 DE AGOSTO DE 2012</t>
  </si>
  <si>
    <t>RESOLUCION 0180 DEL 22 DE MARZO DE 2011</t>
  </si>
  <si>
    <t>CONTROL DE ACCESO AUTOMOTICO</t>
  </si>
  <si>
    <t>CALCULADORA FINANCIERA</t>
  </si>
  <si>
    <t>MESA AUXILIAR</t>
  </si>
  <si>
    <t>GABINETE</t>
  </si>
  <si>
    <t>MEDIDAS</t>
  </si>
  <si>
    <t>1,22 X 60</t>
  </si>
  <si>
    <t>1,65 X 68</t>
  </si>
  <si>
    <t>1.20 X 58</t>
  </si>
  <si>
    <t>1.20 X 68</t>
  </si>
  <si>
    <t>1.20 X 88</t>
  </si>
  <si>
    <t>1.65 X 1.23</t>
  </si>
  <si>
    <t>1.65 X 1,20</t>
  </si>
  <si>
    <t>3.00 X 1.43</t>
  </si>
  <si>
    <t>BANDERAS DE COLOMBIA</t>
  </si>
  <si>
    <t>OBSERVACION</t>
  </si>
  <si>
    <t>1,22 X 91</t>
  </si>
  <si>
    <t xml:space="preserve">1,20 X 58 </t>
  </si>
  <si>
    <t xml:space="preserve">
TOTAL (9)</t>
  </si>
  <si>
    <t>DIVISIONES DE OFICINA 
Obsoletas</t>
  </si>
  <si>
    <t>Mareadas</t>
  </si>
  <si>
    <t>Se daran a Donacion de acuerdo a validación y autorización por parte del Dr. Campo Elias Vaca</t>
  </si>
  <si>
    <r>
      <t xml:space="preserve">4.00 X 1.45
</t>
    </r>
    <r>
      <rPr>
        <sz val="8"/>
        <color rgb="FF1F497D"/>
        <rFont val="Arial"/>
        <family val="2"/>
      </rPr>
      <t>TOTAL (2)</t>
    </r>
  </si>
  <si>
    <t>ROUTER</t>
  </si>
  <si>
    <t>escritorio tipo empleado</t>
  </si>
  <si>
    <t>IMPRESORA OFF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</si>
</sst>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</font>
    <font>
      <sz val="7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sz val="8"/>
      <color rgb="FF1F497D"/>
      <name val="Arial"/>
      <family val="2"/>
    </font>
    <font>
      <b/>
      <i/>
      <sz val="7"/>
      <color theme="1"/>
      <name val="Arial"/>
      <family val="2"/>
    </font>
    <font>
      <i/>
      <sz val="7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1" xfId="1" applyFont="1" applyFill="1" applyBorder="1"/>
    <xf numFmtId="164" fontId="2" fillId="0" borderId="0" xfId="1" applyFont="1" applyFill="1" applyAlignment="1">
      <alignment horizontal="center"/>
    </xf>
    <xf numFmtId="164" fontId="2" fillId="0" borderId="6" xfId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/>
    </xf>
    <xf numFmtId="0" fontId="3" fillId="0" borderId="5" xfId="0" applyFont="1" applyFill="1" applyBorder="1"/>
    <xf numFmtId="164" fontId="2" fillId="0" borderId="1" xfId="1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readingOrder="1"/>
    </xf>
    <xf numFmtId="164" fontId="2" fillId="0" borderId="0" xfId="1" applyFont="1" applyFill="1"/>
    <xf numFmtId="0" fontId="8" fillId="0" borderId="1" xfId="0" quotePrefix="1" applyNumberFormat="1" applyFont="1" applyFill="1" applyBorder="1" applyAlignment="1">
      <alignment horizontal="center"/>
    </xf>
    <xf numFmtId="164" fontId="8" fillId="0" borderId="1" xfId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right" vertical="center"/>
    </xf>
    <xf numFmtId="0" fontId="0" fillId="2" borderId="0" xfId="0" applyFill="1"/>
    <xf numFmtId="0" fontId="14" fillId="0" borderId="0" xfId="0" applyFont="1" applyFill="1" applyBorder="1" applyAlignment="1">
      <alignment horizontal="right" vertical="center"/>
    </xf>
    <xf numFmtId="0" fontId="0" fillId="0" borderId="0" xfId="0" applyBorder="1"/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32" xfId="0" applyFill="1" applyBorder="1"/>
    <xf numFmtId="164" fontId="0" fillId="0" borderId="0" xfId="1" applyFont="1"/>
    <xf numFmtId="164" fontId="7" fillId="0" borderId="1" xfId="1" applyFont="1" applyBorder="1" applyAlignment="1">
      <alignment horizontal="center"/>
    </xf>
    <xf numFmtId="164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readingOrder="1"/>
    </xf>
    <xf numFmtId="0" fontId="17" fillId="0" borderId="0" xfId="0" applyFont="1"/>
    <xf numFmtId="0" fontId="19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wrapText="1" readingOrder="1"/>
    </xf>
    <xf numFmtId="0" fontId="19" fillId="0" borderId="1" xfId="0" applyFont="1" applyBorder="1" applyAlignment="1">
      <alignment horizontal="center" wrapText="1" readingOrder="1"/>
    </xf>
    <xf numFmtId="0" fontId="0" fillId="0" borderId="0" xfId="0" applyFill="1"/>
    <xf numFmtId="164" fontId="0" fillId="0" borderId="0" xfId="1" applyFont="1" applyFill="1"/>
    <xf numFmtId="0" fontId="8" fillId="0" borderId="1" xfId="0" applyFont="1" applyFill="1" applyBorder="1"/>
    <xf numFmtId="164" fontId="8" fillId="0" borderId="1" xfId="1" applyFont="1" applyFill="1" applyBorder="1"/>
    <xf numFmtId="164" fontId="8" fillId="0" borderId="0" xfId="1" applyFont="1" applyFill="1"/>
    <xf numFmtId="164" fontId="8" fillId="0" borderId="0" xfId="1" applyFont="1" applyFill="1" applyAlignment="1">
      <alignment horizontal="right"/>
    </xf>
    <xf numFmtId="164" fontId="8" fillId="0" borderId="0" xfId="1" applyFont="1" applyFill="1" applyAlignment="1">
      <alignment horizontal="center"/>
    </xf>
    <xf numFmtId="164" fontId="7" fillId="0" borderId="1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0" xfId="1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164" fontId="22" fillId="0" borderId="1" xfId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164" fontId="23" fillId="0" borderId="1" xfId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164" fontId="22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quotePrefix="1" applyNumberFormat="1" applyFont="1" applyFill="1" applyBorder="1" applyAlignment="1">
      <alignment horizontal="center"/>
    </xf>
    <xf numFmtId="0" fontId="23" fillId="0" borderId="1" xfId="0" applyFont="1" applyFill="1" applyBorder="1"/>
    <xf numFmtId="164" fontId="23" fillId="0" borderId="1" xfId="1" applyFont="1" applyFill="1" applyBorder="1"/>
    <xf numFmtId="0" fontId="23" fillId="0" borderId="1" xfId="0" applyFont="1" applyFill="1" applyBorder="1" applyAlignment="1">
      <alignment horizontal="center" wrapText="1"/>
    </xf>
    <xf numFmtId="164" fontId="22" fillId="0" borderId="1" xfId="1" applyFont="1" applyFill="1" applyBorder="1" applyAlignment="1">
      <alignment horizontal="right"/>
    </xf>
    <xf numFmtId="1" fontId="23" fillId="0" borderId="1" xfId="0" quotePrefix="1" applyNumberFormat="1" applyFont="1" applyFill="1" applyBorder="1" applyAlignment="1">
      <alignment horizontal="center"/>
    </xf>
    <xf numFmtId="4" fontId="23" fillId="0" borderId="1" xfId="1" applyNumberFormat="1" applyFont="1" applyFill="1" applyBorder="1" applyAlignment="1">
      <alignment horizontal="right"/>
    </xf>
    <xf numFmtId="4" fontId="23" fillId="0" borderId="1" xfId="1" quotePrefix="1" applyNumberFormat="1" applyFont="1" applyFill="1" applyBorder="1" applyAlignment="1">
      <alignment horizontal="right"/>
    </xf>
    <xf numFmtId="0" fontId="23" fillId="0" borderId="0" xfId="0" applyFont="1" applyFill="1"/>
    <xf numFmtId="0" fontId="23" fillId="0" borderId="1" xfId="0" quotePrefix="1" applyNumberFormat="1" applyFont="1" applyFill="1" applyBorder="1" applyAlignment="1">
      <alignment horizontal="left" wrapText="1"/>
    </xf>
    <xf numFmtId="4" fontId="22" fillId="0" borderId="1" xfId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4" fontId="22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1" fontId="23" fillId="0" borderId="1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 readingOrder="1"/>
    </xf>
    <xf numFmtId="1" fontId="23" fillId="0" borderId="17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4" fontId="22" fillId="0" borderId="1" xfId="1" applyNumberFormat="1" applyFont="1" applyFill="1" applyBorder="1" applyAlignment="1">
      <alignment horizontal="center" wrapText="1"/>
    </xf>
    <xf numFmtId="4" fontId="22" fillId="0" borderId="1" xfId="1" applyNumberFormat="1" applyFont="1" applyFill="1" applyBorder="1" applyAlignment="1">
      <alignment horizontal="right" wrapText="1"/>
    </xf>
    <xf numFmtId="1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left"/>
    </xf>
    <xf numFmtId="4" fontId="23" fillId="0" borderId="0" xfId="1" applyNumberFormat="1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4" fontId="22" fillId="0" borderId="0" xfId="1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4" fontId="25" fillId="0" borderId="1" xfId="1" applyNumberFormat="1" applyFont="1" applyFill="1" applyBorder="1" applyAlignment="1">
      <alignment horizontal="right"/>
    </xf>
    <xf numFmtId="4" fontId="25" fillId="0" borderId="0" xfId="1" applyNumberFormat="1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1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left"/>
    </xf>
    <xf numFmtId="4" fontId="22" fillId="0" borderId="0" xfId="1" applyNumberFormat="1" applyFont="1" applyFill="1" applyAlignment="1">
      <alignment horizontal="right"/>
    </xf>
    <xf numFmtId="4" fontId="23" fillId="0" borderId="0" xfId="1" applyNumberFormat="1" applyFont="1" applyFill="1" applyBorder="1" applyAlignment="1">
      <alignment horizontal="right"/>
    </xf>
    <xf numFmtId="4" fontId="24" fillId="0" borderId="0" xfId="0" applyNumberFormat="1" applyFont="1" applyFill="1" applyAlignment="1">
      <alignment horizontal="center" vertical="center" readingOrder="1"/>
    </xf>
    <xf numFmtId="4" fontId="23" fillId="0" borderId="0" xfId="0" applyNumberFormat="1" applyFont="1" applyFill="1"/>
    <xf numFmtId="0" fontId="22" fillId="0" borderId="1" xfId="0" applyFont="1" applyBorder="1" applyAlignment="1">
      <alignment horizontal="center"/>
    </xf>
    <xf numFmtId="164" fontId="22" fillId="0" borderId="1" xfId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164" fontId="23" fillId="0" borderId="1" xfId="1" applyFont="1" applyBorder="1" applyAlignment="1">
      <alignment horizontal="center"/>
    </xf>
    <xf numFmtId="0" fontId="27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164" fontId="27" fillId="0" borderId="0" xfId="1" applyFo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mrojas\Desktop\COMITE%20DE%20BIENES%202015%20MON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5"/>
    </sheetNames>
    <sheetDataSet>
      <sheetData sheetId="0"/>
      <sheetData sheetId="1">
        <row r="31">
          <cell r="C31" t="str">
            <v>COMPUTADOR</v>
          </cell>
          <cell r="E31">
            <v>3812654.36</v>
          </cell>
          <cell r="F31">
            <v>0</v>
          </cell>
        </row>
        <row r="34">
          <cell r="C34" t="str">
            <v>COMPUTADOR</v>
          </cell>
          <cell r="E34">
            <v>3812654.36</v>
          </cell>
          <cell r="F34">
            <v>0</v>
          </cell>
        </row>
        <row r="35">
          <cell r="C35" t="str">
            <v>COMPUTADOR</v>
          </cell>
          <cell r="E35">
            <v>3812654.36</v>
          </cell>
          <cell r="F35">
            <v>444810.35999999987</v>
          </cell>
        </row>
        <row r="36">
          <cell r="C36" t="str">
            <v>COMPUTADOR</v>
          </cell>
          <cell r="E36">
            <v>3812654.36</v>
          </cell>
          <cell r="F36">
            <v>444810.35999999987</v>
          </cell>
        </row>
        <row r="45">
          <cell r="C45" t="str">
            <v>COMPUTADOR</v>
          </cell>
          <cell r="E45">
            <v>3812654.36</v>
          </cell>
          <cell r="F45">
            <v>0</v>
          </cell>
        </row>
        <row r="46">
          <cell r="C46" t="str">
            <v>COMPUTADOR</v>
          </cell>
          <cell r="E46">
            <v>3812654.36</v>
          </cell>
          <cell r="F46">
            <v>0</v>
          </cell>
        </row>
        <row r="47">
          <cell r="C47" t="str">
            <v>COMPUTADOR</v>
          </cell>
          <cell r="E47">
            <v>3812654.36</v>
          </cell>
          <cell r="F47">
            <v>0</v>
          </cell>
        </row>
        <row r="48">
          <cell r="C48" t="str">
            <v>COMPUTADOR</v>
          </cell>
          <cell r="E48">
            <v>3812654.36</v>
          </cell>
          <cell r="F48">
            <v>0</v>
          </cell>
        </row>
        <row r="49">
          <cell r="C49" t="str">
            <v>COMPUTADOR</v>
          </cell>
          <cell r="E49">
            <v>3812654.36</v>
          </cell>
          <cell r="F49">
            <v>0</v>
          </cell>
        </row>
        <row r="51">
          <cell r="C51" t="str">
            <v>COMPUTADOR</v>
          </cell>
          <cell r="E51">
            <v>3812654.36</v>
          </cell>
          <cell r="F51">
            <v>0</v>
          </cell>
        </row>
        <row r="53">
          <cell r="C53" t="str">
            <v>COMPUTADOR</v>
          </cell>
          <cell r="E53">
            <v>3812654.36</v>
          </cell>
          <cell r="F53">
            <v>127090.35999999987</v>
          </cell>
        </row>
        <row r="54">
          <cell r="C54" t="str">
            <v>COMPUTADOR</v>
          </cell>
          <cell r="E54">
            <v>3812654.36</v>
          </cell>
          <cell r="F54">
            <v>127090.35999999987</v>
          </cell>
        </row>
        <row r="55">
          <cell r="C55" t="str">
            <v>COMPUTADOR</v>
          </cell>
          <cell r="E55">
            <v>3812654.36</v>
          </cell>
          <cell r="F55">
            <v>0</v>
          </cell>
        </row>
        <row r="56">
          <cell r="C56" t="str">
            <v>COMPUTADOR</v>
          </cell>
          <cell r="E56">
            <v>3812654.36</v>
          </cell>
          <cell r="F56">
            <v>0</v>
          </cell>
        </row>
        <row r="57">
          <cell r="C57" t="str">
            <v>COMPUTADOR</v>
          </cell>
          <cell r="E57">
            <v>3812654.36</v>
          </cell>
          <cell r="F57">
            <v>0</v>
          </cell>
        </row>
        <row r="58">
          <cell r="C58" t="str">
            <v>COMPUTADOR</v>
          </cell>
          <cell r="E58">
            <v>3812654.36</v>
          </cell>
          <cell r="F58">
            <v>0</v>
          </cell>
        </row>
        <row r="59">
          <cell r="C59" t="str">
            <v>COMPUTADOR</v>
          </cell>
          <cell r="E59">
            <v>3812654.36</v>
          </cell>
          <cell r="F59">
            <v>0</v>
          </cell>
        </row>
        <row r="60">
          <cell r="C60" t="str">
            <v>COMPUTADOR</v>
          </cell>
          <cell r="E60">
            <v>3812654.36</v>
          </cell>
          <cell r="F60">
            <v>0</v>
          </cell>
        </row>
        <row r="62">
          <cell r="C62" t="str">
            <v>COMPUTADOR</v>
          </cell>
          <cell r="E62">
            <v>3812654.36</v>
          </cell>
          <cell r="F62">
            <v>0</v>
          </cell>
        </row>
        <row r="64">
          <cell r="C64" t="str">
            <v>COMPUTADOR</v>
          </cell>
          <cell r="E64">
            <v>3812654.36</v>
          </cell>
          <cell r="F64">
            <v>0</v>
          </cell>
        </row>
        <row r="65">
          <cell r="C65" t="str">
            <v>COMPUTADOR</v>
          </cell>
          <cell r="E65">
            <v>3812654.36</v>
          </cell>
          <cell r="F65">
            <v>0</v>
          </cell>
        </row>
        <row r="66">
          <cell r="C66" t="str">
            <v>COMPUTADOR</v>
          </cell>
          <cell r="E66">
            <v>3812654.36</v>
          </cell>
          <cell r="F66">
            <v>0</v>
          </cell>
        </row>
        <row r="67">
          <cell r="C67" t="str">
            <v>COMPUTADOR</v>
          </cell>
          <cell r="E67">
            <v>3812654.36</v>
          </cell>
          <cell r="F67">
            <v>0</v>
          </cell>
        </row>
        <row r="69">
          <cell r="C69" t="str">
            <v>COMPUTADOR</v>
          </cell>
          <cell r="E69">
            <v>3812654.36</v>
          </cell>
          <cell r="F69">
            <v>63546.35999999987</v>
          </cell>
        </row>
        <row r="70">
          <cell r="C70" t="str">
            <v>COMPUTADOR</v>
          </cell>
          <cell r="E70">
            <v>3812654.36</v>
          </cell>
          <cell r="F70">
            <v>0</v>
          </cell>
        </row>
        <row r="71">
          <cell r="C71" t="str">
            <v>COMPUTADOR</v>
          </cell>
          <cell r="E71">
            <v>3812654.36</v>
          </cell>
          <cell r="F71">
            <v>444810.35999999987</v>
          </cell>
        </row>
        <row r="73">
          <cell r="C73" t="str">
            <v>COMPUTADOR</v>
          </cell>
          <cell r="E73">
            <v>3812654.36</v>
          </cell>
          <cell r="F73">
            <v>0</v>
          </cell>
        </row>
        <row r="75">
          <cell r="C75" t="str">
            <v>COMPUTADOR</v>
          </cell>
          <cell r="E75">
            <v>3812654.36</v>
          </cell>
          <cell r="F75">
            <v>0</v>
          </cell>
        </row>
        <row r="76">
          <cell r="C76" t="str">
            <v>COMPUTADOR</v>
          </cell>
          <cell r="E76">
            <v>3812654.36</v>
          </cell>
          <cell r="F76">
            <v>0</v>
          </cell>
        </row>
        <row r="78">
          <cell r="C78" t="str">
            <v>COMPUTADOR</v>
          </cell>
          <cell r="E78">
            <v>3812654.36</v>
          </cell>
          <cell r="F78">
            <v>0</v>
          </cell>
        </row>
        <row r="79">
          <cell r="C79" t="str">
            <v>COMPUTADOR</v>
          </cell>
          <cell r="E79">
            <v>3812654.36</v>
          </cell>
          <cell r="F79">
            <v>0</v>
          </cell>
        </row>
        <row r="80">
          <cell r="C80" t="str">
            <v>COMPUTADOR</v>
          </cell>
          <cell r="E80">
            <v>3812654.36</v>
          </cell>
          <cell r="F80">
            <v>0</v>
          </cell>
        </row>
        <row r="81">
          <cell r="C81" t="str">
            <v>COMPUTADOR</v>
          </cell>
          <cell r="E81">
            <v>3812654.36</v>
          </cell>
          <cell r="F81">
            <v>0</v>
          </cell>
        </row>
        <row r="82">
          <cell r="C82" t="str">
            <v>COMPUTADOR</v>
          </cell>
          <cell r="E82">
            <v>3812654.36</v>
          </cell>
          <cell r="F82">
            <v>0</v>
          </cell>
        </row>
        <row r="84">
          <cell r="C84" t="str">
            <v>COMPUTADOR</v>
          </cell>
          <cell r="E84">
            <v>3812654.36</v>
          </cell>
          <cell r="F84">
            <v>0</v>
          </cell>
        </row>
        <row r="86">
          <cell r="C86" t="str">
            <v>COMPUTADOR</v>
          </cell>
          <cell r="E86">
            <v>3812654.36</v>
          </cell>
          <cell r="F86">
            <v>63546.35999999987</v>
          </cell>
        </row>
        <row r="87">
          <cell r="C87" t="str">
            <v>COMPUTADOR</v>
          </cell>
          <cell r="E87">
            <v>3812654.36</v>
          </cell>
          <cell r="F87">
            <v>1016707.7999999998</v>
          </cell>
        </row>
        <row r="88">
          <cell r="C88" t="str">
            <v>COMPUTADOR</v>
          </cell>
          <cell r="E88">
            <v>3812654.36</v>
          </cell>
          <cell r="F88">
            <v>63546.35999999987</v>
          </cell>
        </row>
        <row r="89">
          <cell r="C89" t="str">
            <v>COMPUTADOR</v>
          </cell>
          <cell r="E89">
            <v>3812654.36</v>
          </cell>
          <cell r="F89">
            <v>63546.35999999987</v>
          </cell>
        </row>
        <row r="90">
          <cell r="C90" t="str">
            <v>COMPUTADOR</v>
          </cell>
          <cell r="E90">
            <v>3812654.36</v>
          </cell>
          <cell r="F90">
            <v>63546.35999999987</v>
          </cell>
        </row>
        <row r="91">
          <cell r="C91" t="str">
            <v>COMPUTADOR</v>
          </cell>
          <cell r="E91">
            <v>3812654.36</v>
          </cell>
          <cell r="F91">
            <v>0</v>
          </cell>
        </row>
        <row r="104">
          <cell r="C104" t="str">
            <v>IMPRESORA</v>
          </cell>
          <cell r="E104">
            <v>3200000</v>
          </cell>
          <cell r="F104">
            <v>0</v>
          </cell>
        </row>
        <row r="106">
          <cell r="C106" t="str">
            <v>IMPRESORA</v>
          </cell>
          <cell r="E106">
            <v>3200000</v>
          </cell>
          <cell r="F106">
            <v>851559.33000000007</v>
          </cell>
        </row>
        <row r="114">
          <cell r="C114" t="str">
            <v>COMPUTADOR</v>
          </cell>
          <cell r="E114">
            <v>3344030.66</v>
          </cell>
          <cell r="F114">
            <v>276809.91000000015</v>
          </cell>
        </row>
        <row r="141">
          <cell r="C141" t="str">
            <v>COMPUTADOR</v>
          </cell>
          <cell r="E141">
            <v>5333680</v>
          </cell>
          <cell r="F141">
            <v>1066734.1900000004</v>
          </cell>
        </row>
      </sheetData>
      <sheetData sheetId="2">
        <row r="7">
          <cell r="A7" t="str">
            <v>43035</v>
          </cell>
          <cell r="B7" t="str">
            <v>COMPUTADOR</v>
          </cell>
          <cell r="L7">
            <v>3812654.36</v>
          </cell>
          <cell r="T7">
            <v>0</v>
          </cell>
        </row>
        <row r="8">
          <cell r="A8" t="str">
            <v>43042</v>
          </cell>
          <cell r="B8" t="str">
            <v>COMPUTADOR</v>
          </cell>
          <cell r="L8">
            <v>3812654.36</v>
          </cell>
          <cell r="T8">
            <v>0</v>
          </cell>
        </row>
        <row r="9">
          <cell r="A9" t="str">
            <v>43939</v>
          </cell>
          <cell r="B9" t="str">
            <v>COMPUTADOR</v>
          </cell>
          <cell r="L9">
            <v>3812654.36</v>
          </cell>
          <cell r="T9">
            <v>63546.35999999987</v>
          </cell>
        </row>
        <row r="10">
          <cell r="A10" t="str">
            <v>43940</v>
          </cell>
          <cell r="B10" t="str">
            <v>COMPUTADOR</v>
          </cell>
          <cell r="L10">
            <v>3812654.36</v>
          </cell>
          <cell r="T10">
            <v>63546.35999999987</v>
          </cell>
        </row>
        <row r="11">
          <cell r="A11" t="str">
            <v>43948</v>
          </cell>
          <cell r="B11" t="str">
            <v>COMPUTADOR</v>
          </cell>
          <cell r="L11">
            <v>3812654.36</v>
          </cell>
          <cell r="T11">
            <v>0</v>
          </cell>
        </row>
        <row r="12">
          <cell r="A12" t="str">
            <v>43950</v>
          </cell>
          <cell r="B12" t="str">
            <v>COMPUTADOR</v>
          </cell>
          <cell r="L12">
            <v>3812654.36</v>
          </cell>
          <cell r="T12">
            <v>0</v>
          </cell>
        </row>
        <row r="13">
          <cell r="A13" t="str">
            <v>43954</v>
          </cell>
          <cell r="B13" t="str">
            <v>COMPUTADOR</v>
          </cell>
          <cell r="L13">
            <v>3812654.36</v>
          </cell>
          <cell r="T13">
            <v>0</v>
          </cell>
        </row>
        <row r="14">
          <cell r="A14" t="str">
            <v>43959</v>
          </cell>
          <cell r="B14" t="str">
            <v>COMPUTADOR</v>
          </cell>
          <cell r="L14">
            <v>3812654.36</v>
          </cell>
          <cell r="T14">
            <v>889619.31999999983</v>
          </cell>
        </row>
        <row r="15">
          <cell r="A15" t="str">
            <v>43962</v>
          </cell>
          <cell r="B15" t="str">
            <v>COMPUTADOR</v>
          </cell>
          <cell r="L15">
            <v>3812654.36</v>
          </cell>
          <cell r="T15">
            <v>0</v>
          </cell>
        </row>
        <row r="16">
          <cell r="A16" t="str">
            <v>43964</v>
          </cell>
          <cell r="B16" t="str">
            <v>COMPUTADOR</v>
          </cell>
          <cell r="L16">
            <v>3812654.36</v>
          </cell>
          <cell r="T16">
            <v>0</v>
          </cell>
        </row>
        <row r="17">
          <cell r="A17" t="str">
            <v>43968</v>
          </cell>
          <cell r="B17" t="str">
            <v>COMPUTADOR</v>
          </cell>
          <cell r="L17">
            <v>3812654.36</v>
          </cell>
          <cell r="T17">
            <v>0</v>
          </cell>
        </row>
        <row r="18">
          <cell r="A18" t="str">
            <v>43977</v>
          </cell>
          <cell r="B18" t="str">
            <v>COMPUTADOR</v>
          </cell>
          <cell r="L18">
            <v>3812654.36</v>
          </cell>
          <cell r="T18">
            <v>0</v>
          </cell>
        </row>
        <row r="19">
          <cell r="A19" t="str">
            <v>43984</v>
          </cell>
          <cell r="B19" t="str">
            <v>COMPUTADOR</v>
          </cell>
          <cell r="L19">
            <v>3812654.36</v>
          </cell>
          <cell r="T19">
            <v>0</v>
          </cell>
        </row>
        <row r="20">
          <cell r="A20" t="str">
            <v>43985</v>
          </cell>
          <cell r="B20" t="str">
            <v>COMPUTADOR</v>
          </cell>
          <cell r="L20">
            <v>3812654.36</v>
          </cell>
          <cell r="T20">
            <v>0</v>
          </cell>
        </row>
        <row r="21">
          <cell r="A21" t="str">
            <v>43992</v>
          </cell>
          <cell r="B21" t="str">
            <v>COMPUTADOR</v>
          </cell>
          <cell r="L21">
            <v>3812654.36</v>
          </cell>
          <cell r="T21">
            <v>0</v>
          </cell>
        </row>
        <row r="22">
          <cell r="A22" t="str">
            <v>43993</v>
          </cell>
          <cell r="B22" t="str">
            <v>COMPUTADOR</v>
          </cell>
          <cell r="L22">
            <v>3812654.36</v>
          </cell>
          <cell r="T22">
            <v>0</v>
          </cell>
        </row>
        <row r="23">
          <cell r="A23" t="str">
            <v>43994</v>
          </cell>
          <cell r="B23" t="str">
            <v>COMPUTADOR</v>
          </cell>
          <cell r="L23">
            <v>3812654.36</v>
          </cell>
          <cell r="T23">
            <v>0</v>
          </cell>
        </row>
        <row r="24">
          <cell r="A24" t="str">
            <v>44002</v>
          </cell>
          <cell r="B24" t="str">
            <v>COMPUTADOR</v>
          </cell>
          <cell r="L24">
            <v>3812654.36</v>
          </cell>
          <cell r="T24">
            <v>0</v>
          </cell>
        </row>
        <row r="25">
          <cell r="A25" t="str">
            <v>44006</v>
          </cell>
          <cell r="B25" t="str">
            <v>COMPUTADOR</v>
          </cell>
          <cell r="L25">
            <v>3812654.36</v>
          </cell>
          <cell r="T25">
            <v>0</v>
          </cell>
        </row>
        <row r="26">
          <cell r="A26" t="str">
            <v>44047</v>
          </cell>
          <cell r="B26" t="str">
            <v>COMPUTADOR</v>
          </cell>
          <cell r="L26">
            <v>3812654.36</v>
          </cell>
          <cell r="T26">
            <v>63546.35999999987</v>
          </cell>
        </row>
        <row r="27">
          <cell r="A27" t="str">
            <v>44144</v>
          </cell>
          <cell r="B27" t="str">
            <v>COMPUTADOR</v>
          </cell>
          <cell r="L27">
            <v>3019770</v>
          </cell>
          <cell r="T27">
            <v>0</v>
          </cell>
        </row>
        <row r="28">
          <cell r="A28" t="str">
            <v>44149</v>
          </cell>
          <cell r="B28" t="str">
            <v>COMPUTADOR</v>
          </cell>
          <cell r="L28">
            <v>3019770</v>
          </cell>
          <cell r="T28">
            <v>0</v>
          </cell>
        </row>
        <row r="29">
          <cell r="A29" t="str">
            <v>44150</v>
          </cell>
          <cell r="B29" t="str">
            <v>COMPUTADOR</v>
          </cell>
          <cell r="L29">
            <v>3019770</v>
          </cell>
          <cell r="T29">
            <v>0</v>
          </cell>
        </row>
        <row r="30">
          <cell r="A30" t="str">
            <v>44164</v>
          </cell>
          <cell r="B30" t="str">
            <v>COMPUTADOR</v>
          </cell>
          <cell r="L30">
            <v>3019770</v>
          </cell>
          <cell r="T30">
            <v>0</v>
          </cell>
        </row>
        <row r="33">
          <cell r="A33" t="str">
            <v>44639</v>
          </cell>
          <cell r="B33" t="str">
            <v>COMPUTADOR</v>
          </cell>
          <cell r="L33">
            <v>2990541.31</v>
          </cell>
          <cell r="T33">
            <v>0</v>
          </cell>
        </row>
        <row r="34">
          <cell r="A34" t="str">
            <v>44645</v>
          </cell>
          <cell r="B34" t="str">
            <v>COMPUTADOR</v>
          </cell>
          <cell r="L34">
            <v>2990541.31</v>
          </cell>
          <cell r="T34">
            <v>0</v>
          </cell>
        </row>
        <row r="35">
          <cell r="A35" t="str">
            <v>44650</v>
          </cell>
          <cell r="B35" t="str">
            <v>COMPUTADOR</v>
          </cell>
          <cell r="L35">
            <v>2990541.31</v>
          </cell>
          <cell r="T35">
            <v>299056.75</v>
          </cell>
        </row>
        <row r="36">
          <cell r="A36" t="str">
            <v>61579</v>
          </cell>
          <cell r="B36" t="str">
            <v>COMPUTADOR</v>
          </cell>
          <cell r="L36">
            <v>5333680</v>
          </cell>
          <cell r="T36">
            <v>533364.19000000041</v>
          </cell>
        </row>
        <row r="37">
          <cell r="A37" t="str">
            <v>62054</v>
          </cell>
          <cell r="B37" t="str">
            <v>COMPUTADOR</v>
          </cell>
          <cell r="L37">
            <v>3812654.36</v>
          </cell>
          <cell r="T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100" zoomScaleSheetLayoutView="100" workbookViewId="0">
      <selection activeCell="C7" sqref="C7"/>
    </sheetView>
  </sheetViews>
  <sheetFormatPr baseColWidth="10" defaultRowHeight="15" x14ac:dyDescent="0.2"/>
  <cols>
    <col min="1" max="1" width="29.5703125" style="2" bestFit="1" customWidth="1"/>
    <col min="2" max="2" width="19.42578125" style="3" bestFit="1" customWidth="1"/>
    <col min="3" max="3" width="36.140625" style="14" customWidth="1"/>
    <col min="4" max="4" width="33.5703125" style="5" bestFit="1" customWidth="1"/>
    <col min="5" max="5" width="12.85546875" style="2" bestFit="1" customWidth="1"/>
    <col min="6" max="7" width="11.42578125" style="2"/>
    <col min="8" max="8" width="12.85546875" style="2" bestFit="1" customWidth="1"/>
    <col min="9" max="16384" width="11.42578125" style="2"/>
  </cols>
  <sheetData>
    <row r="1" spans="1:8" x14ac:dyDescent="0.2">
      <c r="A1" s="143" t="s">
        <v>318</v>
      </c>
      <c r="B1" s="144"/>
      <c r="C1" s="144"/>
      <c r="D1" s="145"/>
    </row>
    <row r="2" spans="1:8" ht="24" customHeight="1" x14ac:dyDescent="0.2">
      <c r="A2" s="146"/>
      <c r="B2" s="147"/>
      <c r="C2" s="147"/>
      <c r="D2" s="148"/>
    </row>
    <row r="3" spans="1:8" ht="43.5" customHeight="1" x14ac:dyDescent="0.2">
      <c r="A3" s="7" t="s">
        <v>6</v>
      </c>
      <c r="B3" s="8" t="s">
        <v>8</v>
      </c>
      <c r="C3" s="9" t="s">
        <v>1</v>
      </c>
      <c r="D3" s="10" t="s">
        <v>2</v>
      </c>
      <c r="G3" s="2">
        <v>38</v>
      </c>
      <c r="H3" s="2">
        <v>15354522.050000001</v>
      </c>
    </row>
    <row r="4" spans="1:8" ht="33.75" customHeight="1" x14ac:dyDescent="0.25">
      <c r="A4" s="11" t="s">
        <v>14</v>
      </c>
      <c r="B4" s="1">
        <f>BOGOTA!A233</f>
        <v>210</v>
      </c>
      <c r="C4" s="4">
        <f>BOGOTA!E236</f>
        <v>583752358.62000036</v>
      </c>
      <c r="D4" s="6">
        <f>BOGOTA!F236</f>
        <v>15354522.050000001</v>
      </c>
    </row>
    <row r="5" spans="1:8" ht="29.25" customHeight="1" x14ac:dyDescent="0.25">
      <c r="A5" s="11" t="s">
        <v>13</v>
      </c>
      <c r="B5" s="1">
        <f>PEREIRA!A12</f>
        <v>9</v>
      </c>
      <c r="C5" s="4">
        <f>PEREIRA!E13</f>
        <v>4966637.16</v>
      </c>
      <c r="D5" s="6">
        <f>PEREIRA!F13</f>
        <v>0</v>
      </c>
      <c r="G5" s="2">
        <f>267-38</f>
        <v>229</v>
      </c>
      <c r="H5" s="2">
        <f>641830340.63-15354522</f>
        <v>626475818.63</v>
      </c>
    </row>
    <row r="6" spans="1:8" ht="29.25" customHeight="1" x14ac:dyDescent="0.25">
      <c r="A6" s="11" t="s">
        <v>15</v>
      </c>
      <c r="B6" s="1">
        <f>ARMENIA!A11</f>
        <v>8</v>
      </c>
      <c r="C6" s="4">
        <f>ARMENIA!E12</f>
        <v>11925394.1</v>
      </c>
      <c r="D6" s="6">
        <f>ARMENIA!F12</f>
        <v>0</v>
      </c>
    </row>
    <row r="7" spans="1:8" ht="31.5" customHeight="1" x14ac:dyDescent="0.25">
      <c r="A7" s="11" t="s">
        <v>241</v>
      </c>
      <c r="B7" s="1">
        <f>SINCELEJO!A10</f>
        <v>7</v>
      </c>
      <c r="C7" s="4">
        <f>SINCELEJO!E11</f>
        <v>4757091.67</v>
      </c>
      <c r="D7" s="6">
        <f>SINCELEJO!F11</f>
        <v>0</v>
      </c>
    </row>
    <row r="8" spans="1:8" ht="31.5" customHeight="1" x14ac:dyDescent="0.25">
      <c r="A8" s="11" t="s">
        <v>20</v>
      </c>
      <c r="B8" s="1">
        <f>YOPAL!A24</f>
        <v>21</v>
      </c>
      <c r="C8" s="4">
        <f>YOPAL!E25</f>
        <v>22150996.959999997</v>
      </c>
      <c r="D8" s="6">
        <f>YOPAL!F25</f>
        <v>0</v>
      </c>
    </row>
    <row r="9" spans="1:8" ht="31.5" customHeight="1" x14ac:dyDescent="0.25">
      <c r="A9" s="11" t="s">
        <v>251</v>
      </c>
      <c r="B9" s="1">
        <f>MANIZALES!A10</f>
        <v>7</v>
      </c>
      <c r="C9" s="4">
        <f>MANIZALES!E11</f>
        <v>6014152.1099999994</v>
      </c>
      <c r="D9" s="6">
        <f>MANIZALES!F11</f>
        <v>0</v>
      </c>
    </row>
    <row r="10" spans="1:8" ht="31.5" customHeight="1" x14ac:dyDescent="0.25">
      <c r="A10" s="11" t="s">
        <v>16</v>
      </c>
      <c r="B10" s="1">
        <f>'SANTA MARTA'!A8</f>
        <v>5</v>
      </c>
      <c r="C10" s="4">
        <f>'SANTA MARTA'!E9</f>
        <v>8263710.0099999998</v>
      </c>
      <c r="D10" s="6">
        <f>'SANTA MARTA'!F9</f>
        <v>0</v>
      </c>
    </row>
    <row r="11" spans="1:8" ht="33" customHeight="1" x14ac:dyDescent="0.25">
      <c r="A11" s="11" t="s">
        <v>7</v>
      </c>
      <c r="B11" s="1">
        <f>SUM(B4:B10)</f>
        <v>267</v>
      </c>
      <c r="C11" s="12">
        <f>SUM(C4:C10)</f>
        <v>641830340.63000035</v>
      </c>
      <c r="D11" s="6">
        <f>SUM(D4:D9)</f>
        <v>15354522.050000001</v>
      </c>
    </row>
    <row r="12" spans="1:8" x14ac:dyDescent="0.2">
      <c r="A12" s="13"/>
      <c r="B12" s="1"/>
      <c r="C12" s="4"/>
      <c r="D12" s="6"/>
    </row>
    <row r="13" spans="1:8" x14ac:dyDescent="0.2">
      <c r="A13" s="149"/>
      <c r="B13" s="150"/>
      <c r="C13" s="150"/>
      <c r="D13" s="151"/>
    </row>
    <row r="14" spans="1:8" ht="15.75" thickBot="1" x14ac:dyDescent="0.25">
      <c r="A14" s="152"/>
      <c r="B14" s="153"/>
      <c r="C14" s="153"/>
      <c r="D14" s="154"/>
    </row>
  </sheetData>
  <sheetProtection sheet="1" objects="1" scenarios="1"/>
  <mergeCells count="3">
    <mergeCell ref="A1:D2"/>
    <mergeCell ref="A13:D13"/>
    <mergeCell ref="A14:D14"/>
  </mergeCells>
  <pageMargins left="0.25" right="0.25" top="0.75" bottom="0.7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workbookViewId="0">
      <selection activeCell="D18" sqref="D18"/>
    </sheetView>
  </sheetViews>
  <sheetFormatPr baseColWidth="10" defaultRowHeight="12.75" x14ac:dyDescent="0.2"/>
  <cols>
    <col min="1" max="1" width="11.42578125" style="67"/>
    <col min="2" max="2" width="16.85546875" style="67" customWidth="1"/>
    <col min="3" max="3" width="31.140625" style="67" customWidth="1"/>
    <col min="4" max="4" width="16.85546875" style="67" customWidth="1"/>
    <col min="5" max="16384" width="11.42578125" style="67"/>
  </cols>
  <sheetData>
    <row r="3" spans="2:4" x14ac:dyDescent="0.2">
      <c r="B3" s="70" t="s">
        <v>370</v>
      </c>
      <c r="C3" s="70" t="s">
        <v>252</v>
      </c>
      <c r="D3" s="70" t="s">
        <v>380</v>
      </c>
    </row>
    <row r="4" spans="2:4" ht="9.9499999999999993" customHeight="1" x14ac:dyDescent="0.2">
      <c r="B4" s="68" t="s">
        <v>371</v>
      </c>
      <c r="C4" s="197" t="s">
        <v>384</v>
      </c>
      <c r="D4" s="196" t="s">
        <v>386</v>
      </c>
    </row>
    <row r="5" spans="2:4" ht="9.9499999999999993" customHeight="1" x14ac:dyDescent="0.2">
      <c r="B5" s="68" t="s">
        <v>372</v>
      </c>
      <c r="C5" s="197"/>
      <c r="D5" s="196"/>
    </row>
    <row r="6" spans="2:4" ht="9.9499999999999993" customHeight="1" x14ac:dyDescent="0.2">
      <c r="B6" s="68" t="s">
        <v>373</v>
      </c>
      <c r="C6" s="197"/>
      <c r="D6" s="196"/>
    </row>
    <row r="7" spans="2:4" ht="9.9499999999999993" customHeight="1" x14ac:dyDescent="0.2">
      <c r="B7" s="68" t="s">
        <v>374</v>
      </c>
      <c r="C7" s="197"/>
      <c r="D7" s="196"/>
    </row>
    <row r="8" spans="2:4" ht="9.9499999999999993" customHeight="1" x14ac:dyDescent="0.2">
      <c r="B8" s="68" t="s">
        <v>382</v>
      </c>
      <c r="C8" s="197"/>
      <c r="D8" s="196"/>
    </row>
    <row r="9" spans="2:4" ht="9.9499999999999993" customHeight="1" x14ac:dyDescent="0.2">
      <c r="B9" s="68" t="s">
        <v>381</v>
      </c>
      <c r="C9" s="197"/>
      <c r="D9" s="196"/>
    </row>
    <row r="10" spans="2:4" ht="9.9499999999999993" customHeight="1" x14ac:dyDescent="0.2">
      <c r="B10" s="68" t="s">
        <v>375</v>
      </c>
      <c r="C10" s="197"/>
      <c r="D10" s="196"/>
    </row>
    <row r="11" spans="2:4" ht="9.9499999999999993" customHeight="1" x14ac:dyDescent="0.2">
      <c r="B11" s="68" t="s">
        <v>376</v>
      </c>
      <c r="C11" s="197"/>
      <c r="D11" s="196"/>
    </row>
    <row r="12" spans="2:4" ht="9.9499999999999993" customHeight="1" x14ac:dyDescent="0.2">
      <c r="B12" s="68" t="s">
        <v>377</v>
      </c>
      <c r="C12" s="197"/>
      <c r="D12" s="196"/>
    </row>
    <row r="13" spans="2:4" ht="18" customHeight="1" x14ac:dyDescent="0.2">
      <c r="B13" s="69" t="s">
        <v>383</v>
      </c>
      <c r="C13" s="197"/>
      <c r="D13" s="196"/>
    </row>
    <row r="14" spans="2:4" ht="18" customHeight="1" x14ac:dyDescent="0.2">
      <c r="B14" s="68" t="s">
        <v>378</v>
      </c>
      <c r="C14" s="71" t="s">
        <v>379</v>
      </c>
      <c r="D14" s="196"/>
    </row>
    <row r="15" spans="2:4" ht="33" customHeight="1" x14ac:dyDescent="0.2">
      <c r="B15" s="68" t="s">
        <v>387</v>
      </c>
      <c r="C15" s="72" t="s">
        <v>385</v>
      </c>
      <c r="D15" s="196"/>
    </row>
  </sheetData>
  <sheetProtection sheet="1" objects="1" scenarios="1"/>
  <mergeCells count="2">
    <mergeCell ref="D4:D15"/>
    <mergeCell ref="C4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2"/>
  <sheetViews>
    <sheetView topLeftCell="A259" zoomScale="110" zoomScaleNormal="110" workbookViewId="0">
      <selection activeCell="D283" sqref="D283"/>
    </sheetView>
  </sheetViews>
  <sheetFormatPr baseColWidth="10" defaultRowHeight="9" x14ac:dyDescent="0.15"/>
  <cols>
    <col min="1" max="1" width="6.42578125" style="108" customWidth="1"/>
    <col min="2" max="2" width="12.85546875" style="117" customWidth="1"/>
    <col min="3" max="3" width="11.5703125" style="108" customWidth="1"/>
    <col min="4" max="4" width="18.5703125" style="118" customWidth="1"/>
    <col min="5" max="5" width="15.42578125" style="119" customWidth="1"/>
    <col min="6" max="6" width="15.5703125" style="119" customWidth="1"/>
    <col min="7" max="7" width="11.140625" style="108" customWidth="1"/>
    <col min="8" max="16384" width="11.42578125" style="101"/>
  </cols>
  <sheetData>
    <row r="1" spans="1:7" x14ac:dyDescent="0.15">
      <c r="A1" s="155" t="s">
        <v>9</v>
      </c>
      <c r="B1" s="156"/>
      <c r="C1" s="156"/>
      <c r="D1" s="156"/>
      <c r="E1" s="156"/>
      <c r="F1" s="157"/>
      <c r="G1" s="158"/>
    </row>
    <row r="2" spans="1:7" x14ac:dyDescent="0.15">
      <c r="A2" s="159"/>
      <c r="B2" s="160"/>
      <c r="C2" s="160"/>
      <c r="D2" s="160"/>
      <c r="E2" s="160"/>
      <c r="F2" s="161"/>
      <c r="G2" s="162"/>
    </row>
    <row r="3" spans="1:7" ht="18" x14ac:dyDescent="0.15">
      <c r="A3" s="88" t="s">
        <v>5</v>
      </c>
      <c r="B3" s="109" t="s">
        <v>0</v>
      </c>
      <c r="C3" s="90" t="s">
        <v>12</v>
      </c>
      <c r="D3" s="114" t="s">
        <v>3</v>
      </c>
      <c r="E3" s="115" t="s">
        <v>1</v>
      </c>
      <c r="F3" s="116" t="s">
        <v>2</v>
      </c>
      <c r="G3" s="88" t="s">
        <v>11</v>
      </c>
    </row>
    <row r="4" spans="1:7" ht="16.5" customHeight="1" x14ac:dyDescent="0.15">
      <c r="A4" s="85">
        <v>1</v>
      </c>
      <c r="B4" s="98" t="s">
        <v>43</v>
      </c>
      <c r="C4" s="93" t="s">
        <v>4</v>
      </c>
      <c r="D4" s="86" t="str">
        <f>[1]Hoja4!C31</f>
        <v>COMPUTADOR</v>
      </c>
      <c r="E4" s="99">
        <f>[1]Hoja4!E31</f>
        <v>3812654.36</v>
      </c>
      <c r="F4" s="100">
        <f>[1]Hoja4!F31</f>
        <v>0</v>
      </c>
      <c r="G4" s="85" t="s">
        <v>170</v>
      </c>
    </row>
    <row r="5" spans="1:7" ht="16.5" customHeight="1" x14ac:dyDescent="0.15">
      <c r="A5" s="85">
        <f>A4+1</f>
        <v>2</v>
      </c>
      <c r="B5" s="98" t="str">
        <f>[1]Hoja5!A7</f>
        <v>43035</v>
      </c>
      <c r="C5" s="93" t="s">
        <v>4</v>
      </c>
      <c r="D5" s="102" t="str">
        <f>[1]Hoja5!B7</f>
        <v>COMPUTADOR</v>
      </c>
      <c r="E5" s="99">
        <f>[1]Hoja5!L7</f>
        <v>3812654.36</v>
      </c>
      <c r="F5" s="100">
        <f>[1]Hoja5!T7</f>
        <v>0</v>
      </c>
      <c r="G5" s="85" t="s">
        <v>170</v>
      </c>
    </row>
    <row r="6" spans="1:7" ht="16.5" customHeight="1" x14ac:dyDescent="0.15">
      <c r="A6" s="85">
        <f t="shared" ref="A6:A69" si="0">A5+1</f>
        <v>3</v>
      </c>
      <c r="B6" s="98" t="s">
        <v>46</v>
      </c>
      <c r="C6" s="93" t="s">
        <v>4</v>
      </c>
      <c r="D6" s="86" t="str">
        <f>[1]Hoja4!C34</f>
        <v>COMPUTADOR</v>
      </c>
      <c r="E6" s="99">
        <f>[1]Hoja4!E34</f>
        <v>3812654.36</v>
      </c>
      <c r="F6" s="100">
        <f>[1]Hoja4!F34</f>
        <v>0</v>
      </c>
      <c r="G6" s="85" t="s">
        <v>170</v>
      </c>
    </row>
    <row r="7" spans="1:7" ht="16.5" customHeight="1" x14ac:dyDescent="0.15">
      <c r="A7" s="85">
        <f t="shared" si="0"/>
        <v>4</v>
      </c>
      <c r="B7" s="98" t="s">
        <v>47</v>
      </c>
      <c r="C7" s="93" t="s">
        <v>4</v>
      </c>
      <c r="D7" s="86" t="str">
        <f>[1]Hoja4!C35</f>
        <v>COMPUTADOR</v>
      </c>
      <c r="E7" s="99">
        <f>[1]Hoja4!E35</f>
        <v>3812654.36</v>
      </c>
      <c r="F7" s="100">
        <f>[1]Hoja4!F35</f>
        <v>444810.35999999987</v>
      </c>
      <c r="G7" s="85" t="s">
        <v>170</v>
      </c>
    </row>
    <row r="8" spans="1:7" ht="16.5" customHeight="1" x14ac:dyDescent="0.15">
      <c r="A8" s="85">
        <f t="shared" si="0"/>
        <v>5</v>
      </c>
      <c r="B8" s="98" t="s">
        <v>48</v>
      </c>
      <c r="C8" s="93" t="s">
        <v>4</v>
      </c>
      <c r="D8" s="86" t="str">
        <f>[1]Hoja4!C36</f>
        <v>COMPUTADOR</v>
      </c>
      <c r="E8" s="99">
        <f>[1]Hoja4!E36</f>
        <v>3812654.36</v>
      </c>
      <c r="F8" s="100">
        <f>[1]Hoja4!F36</f>
        <v>444810.35999999987</v>
      </c>
      <c r="G8" s="85" t="s">
        <v>170</v>
      </c>
    </row>
    <row r="9" spans="1:7" ht="16.5" customHeight="1" x14ac:dyDescent="0.15">
      <c r="A9" s="85">
        <f t="shared" si="0"/>
        <v>6</v>
      </c>
      <c r="B9" s="98" t="str">
        <f>[1]Hoja5!A8</f>
        <v>43042</v>
      </c>
      <c r="C9" s="93" t="s">
        <v>4</v>
      </c>
      <c r="D9" s="102" t="str">
        <f>[1]Hoja5!B8</f>
        <v>COMPUTADOR</v>
      </c>
      <c r="E9" s="99">
        <f>[1]Hoja5!L8</f>
        <v>3812654.36</v>
      </c>
      <c r="F9" s="100">
        <f>[1]Hoja5!T8</f>
        <v>0</v>
      </c>
      <c r="G9" s="85" t="s">
        <v>170</v>
      </c>
    </row>
    <row r="10" spans="1:7" ht="16.5" customHeight="1" x14ac:dyDescent="0.15">
      <c r="A10" s="85">
        <f t="shared" si="0"/>
        <v>7</v>
      </c>
      <c r="B10" s="98" t="s">
        <v>54</v>
      </c>
      <c r="C10" s="93" t="s">
        <v>4</v>
      </c>
      <c r="D10" s="86" t="str">
        <f>[1]Hoja4!C45</f>
        <v>COMPUTADOR</v>
      </c>
      <c r="E10" s="99">
        <f>[1]Hoja4!E45</f>
        <v>3812654.36</v>
      </c>
      <c r="F10" s="100">
        <f>[1]Hoja4!F45</f>
        <v>0</v>
      </c>
      <c r="G10" s="85" t="s">
        <v>170</v>
      </c>
    </row>
    <row r="11" spans="1:7" ht="16.5" customHeight="1" x14ac:dyDescent="0.15">
      <c r="A11" s="85">
        <f t="shared" si="0"/>
        <v>8</v>
      </c>
      <c r="B11" s="98" t="str">
        <f>[1]Hoja5!A9</f>
        <v>43939</v>
      </c>
      <c r="C11" s="93" t="s">
        <v>4</v>
      </c>
      <c r="D11" s="102" t="str">
        <f>[1]Hoja5!B9</f>
        <v>COMPUTADOR</v>
      </c>
      <c r="E11" s="99">
        <f>[1]Hoja5!L9</f>
        <v>3812654.36</v>
      </c>
      <c r="F11" s="100">
        <f>[1]Hoja5!T9</f>
        <v>63546.35999999987</v>
      </c>
      <c r="G11" s="85" t="s">
        <v>170</v>
      </c>
    </row>
    <row r="12" spans="1:7" ht="16.5" customHeight="1" x14ac:dyDescent="0.15">
      <c r="A12" s="85">
        <f t="shared" si="0"/>
        <v>9</v>
      </c>
      <c r="B12" s="98" t="str">
        <f>[1]Hoja5!A10</f>
        <v>43940</v>
      </c>
      <c r="C12" s="93" t="s">
        <v>4</v>
      </c>
      <c r="D12" s="102" t="str">
        <f>[1]Hoja5!B10</f>
        <v>COMPUTADOR</v>
      </c>
      <c r="E12" s="99">
        <f>[1]Hoja5!L10</f>
        <v>3812654.36</v>
      </c>
      <c r="F12" s="100">
        <f>[1]Hoja5!T10</f>
        <v>63546.35999999987</v>
      </c>
      <c r="G12" s="85" t="s">
        <v>170</v>
      </c>
    </row>
    <row r="13" spans="1:7" ht="16.5" customHeight="1" x14ac:dyDescent="0.15">
      <c r="A13" s="85">
        <f t="shared" si="0"/>
        <v>10</v>
      </c>
      <c r="B13" s="98" t="s">
        <v>55</v>
      </c>
      <c r="C13" s="93" t="s">
        <v>4</v>
      </c>
      <c r="D13" s="86" t="str">
        <f>[1]Hoja4!C46</f>
        <v>COMPUTADOR</v>
      </c>
      <c r="E13" s="99">
        <f>[1]Hoja4!E46</f>
        <v>3812654.36</v>
      </c>
      <c r="F13" s="100">
        <f>[1]Hoja4!F46</f>
        <v>0</v>
      </c>
      <c r="G13" s="85" t="s">
        <v>170</v>
      </c>
    </row>
    <row r="14" spans="1:7" ht="16.5" customHeight="1" x14ac:dyDescent="0.15">
      <c r="A14" s="85">
        <f t="shared" si="0"/>
        <v>11</v>
      </c>
      <c r="B14" s="98" t="s">
        <v>56</v>
      </c>
      <c r="C14" s="93" t="s">
        <v>4</v>
      </c>
      <c r="D14" s="102" t="str">
        <f>[1]Hoja4!C47</f>
        <v>COMPUTADOR</v>
      </c>
      <c r="E14" s="99">
        <f>[1]Hoja4!E47</f>
        <v>3812654.36</v>
      </c>
      <c r="F14" s="100">
        <f>[1]Hoja4!F47</f>
        <v>0</v>
      </c>
      <c r="G14" s="85" t="s">
        <v>170</v>
      </c>
    </row>
    <row r="15" spans="1:7" ht="16.5" customHeight="1" x14ac:dyDescent="0.15">
      <c r="A15" s="85">
        <f t="shared" si="0"/>
        <v>12</v>
      </c>
      <c r="B15" s="98" t="s">
        <v>57</v>
      </c>
      <c r="C15" s="93" t="s">
        <v>4</v>
      </c>
      <c r="D15" s="102" t="str">
        <f>[1]Hoja4!C48</f>
        <v>COMPUTADOR</v>
      </c>
      <c r="E15" s="99">
        <f>[1]Hoja4!E48</f>
        <v>3812654.36</v>
      </c>
      <c r="F15" s="100">
        <f>[1]Hoja4!F48</f>
        <v>0</v>
      </c>
      <c r="G15" s="85" t="s">
        <v>170</v>
      </c>
    </row>
    <row r="16" spans="1:7" ht="16.5" customHeight="1" x14ac:dyDescent="0.15">
      <c r="A16" s="85">
        <f t="shared" si="0"/>
        <v>13</v>
      </c>
      <c r="B16" s="98" t="s">
        <v>58</v>
      </c>
      <c r="C16" s="93" t="s">
        <v>4</v>
      </c>
      <c r="D16" s="102" t="str">
        <f>[1]Hoja4!C49</f>
        <v>COMPUTADOR</v>
      </c>
      <c r="E16" s="99">
        <f>[1]Hoja4!E49</f>
        <v>3812654.36</v>
      </c>
      <c r="F16" s="100">
        <f>[1]Hoja4!F49</f>
        <v>0</v>
      </c>
      <c r="G16" s="85" t="s">
        <v>170</v>
      </c>
    </row>
    <row r="17" spans="1:7" ht="16.5" customHeight="1" x14ac:dyDescent="0.15">
      <c r="A17" s="85">
        <f t="shared" si="0"/>
        <v>14</v>
      </c>
      <c r="B17" s="98" t="s">
        <v>60</v>
      </c>
      <c r="C17" s="93" t="s">
        <v>4</v>
      </c>
      <c r="D17" s="102" t="str">
        <f>[1]Hoja4!C51</f>
        <v>COMPUTADOR</v>
      </c>
      <c r="E17" s="99">
        <f>[1]Hoja4!E51</f>
        <v>3812654.36</v>
      </c>
      <c r="F17" s="100">
        <f>[1]Hoja4!F51</f>
        <v>0</v>
      </c>
      <c r="G17" s="85" t="s">
        <v>170</v>
      </c>
    </row>
    <row r="18" spans="1:7" ht="16.5" customHeight="1" x14ac:dyDescent="0.15">
      <c r="A18" s="85">
        <f t="shared" si="0"/>
        <v>15</v>
      </c>
      <c r="B18" s="98" t="str">
        <f>[1]Hoja5!A11</f>
        <v>43948</v>
      </c>
      <c r="C18" s="93" t="s">
        <v>4</v>
      </c>
      <c r="D18" s="102" t="str">
        <f>[1]Hoja5!B11</f>
        <v>COMPUTADOR</v>
      </c>
      <c r="E18" s="99">
        <f>[1]Hoja5!L11</f>
        <v>3812654.36</v>
      </c>
      <c r="F18" s="100">
        <f>[1]Hoja5!T11</f>
        <v>0</v>
      </c>
      <c r="G18" s="85" t="s">
        <v>170</v>
      </c>
    </row>
    <row r="19" spans="1:7" ht="16.5" customHeight="1" x14ac:dyDescent="0.15">
      <c r="A19" s="85">
        <f t="shared" si="0"/>
        <v>16</v>
      </c>
      <c r="B19" s="98" t="str">
        <f>[1]Hoja5!A12</f>
        <v>43950</v>
      </c>
      <c r="C19" s="93" t="s">
        <v>4</v>
      </c>
      <c r="D19" s="102" t="str">
        <f>[1]Hoja5!B12</f>
        <v>COMPUTADOR</v>
      </c>
      <c r="E19" s="99">
        <f>[1]Hoja5!L12</f>
        <v>3812654.36</v>
      </c>
      <c r="F19" s="100">
        <f>[1]Hoja5!T12</f>
        <v>0</v>
      </c>
      <c r="G19" s="85" t="s">
        <v>170</v>
      </c>
    </row>
    <row r="20" spans="1:7" ht="16.5" customHeight="1" x14ac:dyDescent="0.15">
      <c r="A20" s="85">
        <f t="shared" si="0"/>
        <v>17</v>
      </c>
      <c r="B20" s="98" t="s">
        <v>62</v>
      </c>
      <c r="C20" s="93" t="s">
        <v>4</v>
      </c>
      <c r="D20" s="102" t="str">
        <f>[1]Hoja4!C53</f>
        <v>COMPUTADOR</v>
      </c>
      <c r="E20" s="99">
        <f>[1]Hoja4!E53</f>
        <v>3812654.36</v>
      </c>
      <c r="F20" s="100">
        <f>[1]Hoja4!F53</f>
        <v>127090.35999999987</v>
      </c>
      <c r="G20" s="85" t="s">
        <v>170</v>
      </c>
    </row>
    <row r="21" spans="1:7" ht="16.5" customHeight="1" x14ac:dyDescent="0.15">
      <c r="A21" s="85">
        <f t="shared" si="0"/>
        <v>18</v>
      </c>
      <c r="B21" s="98" t="s">
        <v>63</v>
      </c>
      <c r="C21" s="93" t="s">
        <v>4</v>
      </c>
      <c r="D21" s="102" t="str">
        <f>[1]Hoja4!C54</f>
        <v>COMPUTADOR</v>
      </c>
      <c r="E21" s="99">
        <f>[1]Hoja4!E54</f>
        <v>3812654.36</v>
      </c>
      <c r="F21" s="100">
        <f>[1]Hoja4!F54</f>
        <v>127090.35999999987</v>
      </c>
      <c r="G21" s="85" t="s">
        <v>170</v>
      </c>
    </row>
    <row r="22" spans="1:7" ht="16.5" customHeight="1" x14ac:dyDescent="0.15">
      <c r="A22" s="85">
        <f t="shared" si="0"/>
        <v>19</v>
      </c>
      <c r="B22" s="98" t="s">
        <v>64</v>
      </c>
      <c r="C22" s="93" t="s">
        <v>4</v>
      </c>
      <c r="D22" s="102" t="str">
        <f>[1]Hoja4!C55</f>
        <v>COMPUTADOR</v>
      </c>
      <c r="E22" s="99">
        <f>[1]Hoja4!E55</f>
        <v>3812654.36</v>
      </c>
      <c r="F22" s="100">
        <f>[1]Hoja4!F55</f>
        <v>0</v>
      </c>
      <c r="G22" s="85" t="s">
        <v>170</v>
      </c>
    </row>
    <row r="23" spans="1:7" ht="16.5" customHeight="1" x14ac:dyDescent="0.15">
      <c r="A23" s="85">
        <f t="shared" si="0"/>
        <v>20</v>
      </c>
      <c r="B23" s="98" t="str">
        <f>[1]Hoja5!A13</f>
        <v>43954</v>
      </c>
      <c r="C23" s="93" t="s">
        <v>4</v>
      </c>
      <c r="D23" s="102" t="str">
        <f>[1]Hoja5!B13</f>
        <v>COMPUTADOR</v>
      </c>
      <c r="E23" s="99">
        <f>[1]Hoja5!L13</f>
        <v>3812654.36</v>
      </c>
      <c r="F23" s="100">
        <f>[1]Hoja5!T13</f>
        <v>0</v>
      </c>
      <c r="G23" s="85" t="s">
        <v>170</v>
      </c>
    </row>
    <row r="24" spans="1:7" ht="16.5" customHeight="1" x14ac:dyDescent="0.15">
      <c r="A24" s="85">
        <f t="shared" si="0"/>
        <v>21</v>
      </c>
      <c r="B24" s="98" t="s">
        <v>65</v>
      </c>
      <c r="C24" s="93" t="s">
        <v>4</v>
      </c>
      <c r="D24" s="102" t="str">
        <f>[1]Hoja4!C56</f>
        <v>COMPUTADOR</v>
      </c>
      <c r="E24" s="99">
        <f>[1]Hoja4!E56</f>
        <v>3812654.36</v>
      </c>
      <c r="F24" s="100">
        <f>[1]Hoja4!F56</f>
        <v>0</v>
      </c>
      <c r="G24" s="85" t="s">
        <v>170</v>
      </c>
    </row>
    <row r="25" spans="1:7" ht="16.5" customHeight="1" x14ac:dyDescent="0.15">
      <c r="A25" s="85">
        <f t="shared" si="0"/>
        <v>22</v>
      </c>
      <c r="B25" s="98" t="s">
        <v>66</v>
      </c>
      <c r="C25" s="93" t="s">
        <v>4</v>
      </c>
      <c r="D25" s="102" t="str">
        <f>[1]Hoja4!C57</f>
        <v>COMPUTADOR</v>
      </c>
      <c r="E25" s="99">
        <f>[1]Hoja4!E57</f>
        <v>3812654.36</v>
      </c>
      <c r="F25" s="100">
        <f>[1]Hoja4!F57</f>
        <v>0</v>
      </c>
      <c r="G25" s="85" t="s">
        <v>170</v>
      </c>
    </row>
    <row r="26" spans="1:7" ht="16.5" customHeight="1" x14ac:dyDescent="0.15">
      <c r="A26" s="85">
        <f t="shared" si="0"/>
        <v>23</v>
      </c>
      <c r="B26" s="98" t="str">
        <f>[1]Hoja5!A14</f>
        <v>43959</v>
      </c>
      <c r="C26" s="93" t="s">
        <v>4</v>
      </c>
      <c r="D26" s="102" t="str">
        <f>[1]Hoja5!B14</f>
        <v>COMPUTADOR</v>
      </c>
      <c r="E26" s="99">
        <f>[1]Hoja5!L14</f>
        <v>3812654.36</v>
      </c>
      <c r="F26" s="100">
        <f>[1]Hoja5!T14</f>
        <v>889619.31999999983</v>
      </c>
      <c r="G26" s="85" t="s">
        <v>170</v>
      </c>
    </row>
    <row r="27" spans="1:7" ht="16.5" customHeight="1" x14ac:dyDescent="0.15">
      <c r="A27" s="85">
        <f t="shared" si="0"/>
        <v>24</v>
      </c>
      <c r="B27" s="98" t="s">
        <v>67</v>
      </c>
      <c r="C27" s="93" t="s">
        <v>4</v>
      </c>
      <c r="D27" s="102" t="str">
        <f>[1]Hoja4!C58</f>
        <v>COMPUTADOR</v>
      </c>
      <c r="E27" s="99">
        <f>[1]Hoja4!E58</f>
        <v>3812654.36</v>
      </c>
      <c r="F27" s="100">
        <f>[1]Hoja4!F58</f>
        <v>0</v>
      </c>
      <c r="G27" s="85" t="s">
        <v>170</v>
      </c>
    </row>
    <row r="28" spans="1:7" ht="16.5" customHeight="1" x14ac:dyDescent="0.15">
      <c r="A28" s="85">
        <f t="shared" si="0"/>
        <v>25</v>
      </c>
      <c r="B28" s="98" t="s">
        <v>68</v>
      </c>
      <c r="C28" s="93" t="s">
        <v>4</v>
      </c>
      <c r="D28" s="102" t="str">
        <f>[1]Hoja4!C59</f>
        <v>COMPUTADOR</v>
      </c>
      <c r="E28" s="99">
        <f>[1]Hoja4!E59</f>
        <v>3812654.36</v>
      </c>
      <c r="F28" s="100">
        <f>[1]Hoja4!F59</f>
        <v>0</v>
      </c>
      <c r="G28" s="85" t="s">
        <v>170</v>
      </c>
    </row>
    <row r="29" spans="1:7" ht="16.5" customHeight="1" x14ac:dyDescent="0.15">
      <c r="A29" s="85">
        <f t="shared" si="0"/>
        <v>26</v>
      </c>
      <c r="B29" s="98" t="str">
        <f>[1]Hoja5!A15</f>
        <v>43962</v>
      </c>
      <c r="C29" s="93" t="s">
        <v>4</v>
      </c>
      <c r="D29" s="102" t="str">
        <f>[1]Hoja5!B15</f>
        <v>COMPUTADOR</v>
      </c>
      <c r="E29" s="99">
        <f>[1]Hoja5!L15</f>
        <v>3812654.36</v>
      </c>
      <c r="F29" s="100">
        <f>[1]Hoja5!T15</f>
        <v>0</v>
      </c>
      <c r="G29" s="85" t="s">
        <v>170</v>
      </c>
    </row>
    <row r="30" spans="1:7" ht="16.5" customHeight="1" x14ac:dyDescent="0.15">
      <c r="A30" s="85">
        <f t="shared" si="0"/>
        <v>27</v>
      </c>
      <c r="B30" s="98" t="str">
        <f>[1]Hoja5!A16</f>
        <v>43964</v>
      </c>
      <c r="C30" s="93" t="s">
        <v>4</v>
      </c>
      <c r="D30" s="102" t="str">
        <f>[1]Hoja5!B16</f>
        <v>COMPUTADOR</v>
      </c>
      <c r="E30" s="99">
        <f>[1]Hoja5!L16</f>
        <v>3812654.36</v>
      </c>
      <c r="F30" s="100">
        <f>[1]Hoja5!T16</f>
        <v>0</v>
      </c>
      <c r="G30" s="85" t="s">
        <v>170</v>
      </c>
    </row>
    <row r="31" spans="1:7" ht="16.5" customHeight="1" x14ac:dyDescent="0.15">
      <c r="A31" s="85">
        <f t="shared" si="0"/>
        <v>28</v>
      </c>
      <c r="B31" s="98" t="s">
        <v>69</v>
      </c>
      <c r="C31" s="93" t="s">
        <v>4</v>
      </c>
      <c r="D31" s="102" t="str">
        <f>[1]Hoja4!C60</f>
        <v>COMPUTADOR</v>
      </c>
      <c r="E31" s="99">
        <f>[1]Hoja4!E60</f>
        <v>3812654.36</v>
      </c>
      <c r="F31" s="100">
        <f>[1]Hoja4!F60</f>
        <v>0</v>
      </c>
      <c r="G31" s="85" t="s">
        <v>170</v>
      </c>
    </row>
    <row r="32" spans="1:7" ht="16.5" customHeight="1" x14ac:dyDescent="0.15">
      <c r="A32" s="85">
        <f t="shared" si="0"/>
        <v>29</v>
      </c>
      <c r="B32" s="98" t="str">
        <f>[1]Hoja5!A17</f>
        <v>43968</v>
      </c>
      <c r="C32" s="93" t="s">
        <v>4</v>
      </c>
      <c r="D32" s="102" t="str">
        <f>[1]Hoja5!B17</f>
        <v>COMPUTADOR</v>
      </c>
      <c r="E32" s="99">
        <f>[1]Hoja5!L17</f>
        <v>3812654.36</v>
      </c>
      <c r="F32" s="100">
        <f>[1]Hoja5!T17</f>
        <v>0</v>
      </c>
      <c r="G32" s="85" t="s">
        <v>170</v>
      </c>
    </row>
    <row r="33" spans="1:7" ht="16.5" customHeight="1" x14ac:dyDescent="0.15">
      <c r="A33" s="85">
        <f t="shared" si="0"/>
        <v>30</v>
      </c>
      <c r="B33" s="98" t="s">
        <v>71</v>
      </c>
      <c r="C33" s="93" t="s">
        <v>4</v>
      </c>
      <c r="D33" s="102" t="str">
        <f>[1]Hoja4!C62</f>
        <v>COMPUTADOR</v>
      </c>
      <c r="E33" s="99">
        <f>[1]Hoja4!E62</f>
        <v>3812654.36</v>
      </c>
      <c r="F33" s="100">
        <f>[1]Hoja4!F62</f>
        <v>0</v>
      </c>
      <c r="G33" s="85" t="s">
        <v>170</v>
      </c>
    </row>
    <row r="34" spans="1:7" ht="16.5" customHeight="1" x14ac:dyDescent="0.15">
      <c r="A34" s="85">
        <f t="shared" si="0"/>
        <v>31</v>
      </c>
      <c r="B34" s="98" t="s">
        <v>73</v>
      </c>
      <c r="C34" s="93" t="s">
        <v>4</v>
      </c>
      <c r="D34" s="102" t="str">
        <f>[1]Hoja4!C64</f>
        <v>COMPUTADOR</v>
      </c>
      <c r="E34" s="99">
        <f>[1]Hoja4!E64</f>
        <v>3812654.36</v>
      </c>
      <c r="F34" s="100">
        <f>[1]Hoja4!F64</f>
        <v>0</v>
      </c>
      <c r="G34" s="85" t="s">
        <v>170</v>
      </c>
    </row>
    <row r="35" spans="1:7" ht="16.5" customHeight="1" x14ac:dyDescent="0.15">
      <c r="A35" s="85">
        <f t="shared" si="0"/>
        <v>32</v>
      </c>
      <c r="B35" s="98" t="s">
        <v>74</v>
      </c>
      <c r="C35" s="93" t="s">
        <v>4</v>
      </c>
      <c r="D35" s="102" t="str">
        <f>[1]Hoja4!C65</f>
        <v>COMPUTADOR</v>
      </c>
      <c r="E35" s="99">
        <f>[1]Hoja4!E65</f>
        <v>3812654.36</v>
      </c>
      <c r="F35" s="100">
        <f>[1]Hoja4!F65</f>
        <v>0</v>
      </c>
      <c r="G35" s="85" t="s">
        <v>170</v>
      </c>
    </row>
    <row r="36" spans="1:7" ht="16.5" customHeight="1" x14ac:dyDescent="0.15">
      <c r="A36" s="85">
        <f t="shared" si="0"/>
        <v>33</v>
      </c>
      <c r="B36" s="98" t="s">
        <v>75</v>
      </c>
      <c r="C36" s="93" t="s">
        <v>4</v>
      </c>
      <c r="D36" s="102" t="str">
        <f>[1]Hoja4!C66</f>
        <v>COMPUTADOR</v>
      </c>
      <c r="E36" s="99">
        <f>[1]Hoja4!E66</f>
        <v>3812654.36</v>
      </c>
      <c r="F36" s="100">
        <f>[1]Hoja4!F66</f>
        <v>0</v>
      </c>
      <c r="G36" s="85" t="s">
        <v>170</v>
      </c>
    </row>
    <row r="37" spans="1:7" ht="16.5" customHeight="1" x14ac:dyDescent="0.15">
      <c r="A37" s="85">
        <f t="shared" si="0"/>
        <v>34</v>
      </c>
      <c r="B37" s="98" t="s">
        <v>76</v>
      </c>
      <c r="C37" s="93" t="s">
        <v>4</v>
      </c>
      <c r="D37" s="102" t="str">
        <f>[1]Hoja4!C67</f>
        <v>COMPUTADOR</v>
      </c>
      <c r="E37" s="99">
        <f>[1]Hoja4!E67</f>
        <v>3812654.36</v>
      </c>
      <c r="F37" s="100">
        <f>[1]Hoja4!F67</f>
        <v>0</v>
      </c>
      <c r="G37" s="85" t="s">
        <v>170</v>
      </c>
    </row>
    <row r="38" spans="1:7" ht="16.5" customHeight="1" x14ac:dyDescent="0.15">
      <c r="A38" s="85">
        <f t="shared" si="0"/>
        <v>35</v>
      </c>
      <c r="B38" s="98" t="str">
        <f>[1]Hoja5!A18</f>
        <v>43977</v>
      </c>
      <c r="C38" s="93" t="s">
        <v>4</v>
      </c>
      <c r="D38" s="102" t="str">
        <f>[1]Hoja5!B18</f>
        <v>COMPUTADOR</v>
      </c>
      <c r="E38" s="99">
        <f>[1]Hoja5!L18</f>
        <v>3812654.36</v>
      </c>
      <c r="F38" s="100">
        <f>[1]Hoja5!T18</f>
        <v>0</v>
      </c>
      <c r="G38" s="85" t="s">
        <v>170</v>
      </c>
    </row>
    <row r="39" spans="1:7" ht="16.5" customHeight="1" x14ac:dyDescent="0.15">
      <c r="A39" s="85">
        <f t="shared" si="0"/>
        <v>36</v>
      </c>
      <c r="B39" s="98" t="s">
        <v>78</v>
      </c>
      <c r="C39" s="93" t="s">
        <v>4</v>
      </c>
      <c r="D39" s="102" t="str">
        <f>[1]Hoja4!C69</f>
        <v>COMPUTADOR</v>
      </c>
      <c r="E39" s="99">
        <f>[1]Hoja4!E69</f>
        <v>3812654.36</v>
      </c>
      <c r="F39" s="100">
        <f>[1]Hoja4!F69</f>
        <v>63546.35999999987</v>
      </c>
      <c r="G39" s="85" t="s">
        <v>170</v>
      </c>
    </row>
    <row r="40" spans="1:7" ht="16.5" customHeight="1" x14ac:dyDescent="0.15">
      <c r="A40" s="85">
        <f t="shared" si="0"/>
        <v>37</v>
      </c>
      <c r="B40" s="98" t="s">
        <v>79</v>
      </c>
      <c r="C40" s="93" t="s">
        <v>4</v>
      </c>
      <c r="D40" s="102" t="str">
        <f>[1]Hoja4!C70</f>
        <v>COMPUTADOR</v>
      </c>
      <c r="E40" s="99">
        <f>[1]Hoja4!E70</f>
        <v>3812654.36</v>
      </c>
      <c r="F40" s="100">
        <f>[1]Hoja4!F70</f>
        <v>0</v>
      </c>
      <c r="G40" s="85" t="s">
        <v>170</v>
      </c>
    </row>
    <row r="41" spans="1:7" ht="16.5" customHeight="1" x14ac:dyDescent="0.15">
      <c r="A41" s="85">
        <f t="shared" si="0"/>
        <v>38</v>
      </c>
      <c r="B41" s="98" t="s">
        <v>80</v>
      </c>
      <c r="C41" s="93" t="s">
        <v>4</v>
      </c>
      <c r="D41" s="102" t="str">
        <f>[1]Hoja4!C71</f>
        <v>COMPUTADOR</v>
      </c>
      <c r="E41" s="99">
        <f>[1]Hoja4!E71</f>
        <v>3812654.36</v>
      </c>
      <c r="F41" s="100">
        <f>[1]Hoja4!F71</f>
        <v>444810.35999999987</v>
      </c>
      <c r="G41" s="85" t="s">
        <v>170</v>
      </c>
    </row>
    <row r="42" spans="1:7" ht="16.5" customHeight="1" x14ac:dyDescent="0.15">
      <c r="A42" s="85">
        <f t="shared" si="0"/>
        <v>39</v>
      </c>
      <c r="B42" s="98" t="str">
        <f>[1]Hoja5!A19</f>
        <v>43984</v>
      </c>
      <c r="C42" s="93" t="s">
        <v>4</v>
      </c>
      <c r="D42" s="102" t="str">
        <f>[1]Hoja5!B19</f>
        <v>COMPUTADOR</v>
      </c>
      <c r="E42" s="99">
        <f>[1]Hoja5!L19</f>
        <v>3812654.36</v>
      </c>
      <c r="F42" s="100">
        <f>[1]Hoja5!T19</f>
        <v>0</v>
      </c>
      <c r="G42" s="85" t="s">
        <v>170</v>
      </c>
    </row>
    <row r="43" spans="1:7" ht="16.5" customHeight="1" x14ac:dyDescent="0.15">
      <c r="A43" s="85">
        <f t="shared" si="0"/>
        <v>40</v>
      </c>
      <c r="B43" s="98" t="str">
        <f>[1]Hoja5!A20</f>
        <v>43985</v>
      </c>
      <c r="C43" s="93" t="s">
        <v>4</v>
      </c>
      <c r="D43" s="102" t="str">
        <f>[1]Hoja5!B20</f>
        <v>COMPUTADOR</v>
      </c>
      <c r="E43" s="99">
        <f>[1]Hoja5!L20</f>
        <v>3812654.36</v>
      </c>
      <c r="F43" s="100">
        <f>[1]Hoja5!T20</f>
        <v>0</v>
      </c>
      <c r="G43" s="85" t="s">
        <v>170</v>
      </c>
    </row>
    <row r="44" spans="1:7" ht="16.5" customHeight="1" x14ac:dyDescent="0.15">
      <c r="A44" s="85">
        <f t="shared" si="0"/>
        <v>41</v>
      </c>
      <c r="B44" s="98" t="s">
        <v>82</v>
      </c>
      <c r="C44" s="93" t="s">
        <v>4</v>
      </c>
      <c r="D44" s="102" t="str">
        <f>[1]Hoja4!C73</f>
        <v>COMPUTADOR</v>
      </c>
      <c r="E44" s="99">
        <f>[1]Hoja4!E73</f>
        <v>3812654.36</v>
      </c>
      <c r="F44" s="100">
        <f>[1]Hoja4!F73</f>
        <v>0</v>
      </c>
      <c r="G44" s="85" t="s">
        <v>170</v>
      </c>
    </row>
    <row r="45" spans="1:7" ht="16.5" customHeight="1" x14ac:dyDescent="0.15">
      <c r="A45" s="85">
        <f t="shared" si="0"/>
        <v>42</v>
      </c>
      <c r="B45" s="98" t="s">
        <v>83</v>
      </c>
      <c r="C45" s="93" t="s">
        <v>4</v>
      </c>
      <c r="D45" s="102" t="str">
        <f>[1]Hoja4!C75</f>
        <v>COMPUTADOR</v>
      </c>
      <c r="E45" s="99">
        <f>[1]Hoja4!E75</f>
        <v>3812654.36</v>
      </c>
      <c r="F45" s="100">
        <f>[1]Hoja4!F75</f>
        <v>0</v>
      </c>
      <c r="G45" s="85" t="s">
        <v>170</v>
      </c>
    </row>
    <row r="46" spans="1:7" ht="16.5" customHeight="1" x14ac:dyDescent="0.15">
      <c r="A46" s="85">
        <f t="shared" si="0"/>
        <v>43</v>
      </c>
      <c r="B46" s="98" t="str">
        <f>[1]Hoja5!A21</f>
        <v>43992</v>
      </c>
      <c r="C46" s="93" t="s">
        <v>4</v>
      </c>
      <c r="D46" s="102" t="str">
        <f>[1]Hoja5!B21</f>
        <v>COMPUTADOR</v>
      </c>
      <c r="E46" s="99">
        <f>[1]Hoja5!L21</f>
        <v>3812654.36</v>
      </c>
      <c r="F46" s="100">
        <f>[1]Hoja5!T21</f>
        <v>0</v>
      </c>
      <c r="G46" s="85" t="s">
        <v>170</v>
      </c>
    </row>
    <row r="47" spans="1:7" ht="16.5" customHeight="1" x14ac:dyDescent="0.15">
      <c r="A47" s="85">
        <f t="shared" si="0"/>
        <v>44</v>
      </c>
      <c r="B47" s="98" t="str">
        <f>[1]Hoja5!A22</f>
        <v>43993</v>
      </c>
      <c r="C47" s="93" t="s">
        <v>4</v>
      </c>
      <c r="D47" s="102" t="str">
        <f>[1]Hoja5!B22</f>
        <v>COMPUTADOR</v>
      </c>
      <c r="E47" s="99">
        <f>[1]Hoja5!L22</f>
        <v>3812654.36</v>
      </c>
      <c r="F47" s="100">
        <f>[1]Hoja5!T22</f>
        <v>0</v>
      </c>
      <c r="G47" s="85" t="s">
        <v>170</v>
      </c>
    </row>
    <row r="48" spans="1:7" ht="16.5" customHeight="1" x14ac:dyDescent="0.15">
      <c r="A48" s="85">
        <f t="shared" si="0"/>
        <v>45</v>
      </c>
      <c r="B48" s="98" t="str">
        <f>[1]Hoja5!A23</f>
        <v>43994</v>
      </c>
      <c r="C48" s="93" t="s">
        <v>4</v>
      </c>
      <c r="D48" s="102" t="str">
        <f>[1]Hoja5!B23</f>
        <v>COMPUTADOR</v>
      </c>
      <c r="E48" s="99">
        <f>[1]Hoja5!L23</f>
        <v>3812654.36</v>
      </c>
      <c r="F48" s="100">
        <f>[1]Hoja5!T23</f>
        <v>0</v>
      </c>
      <c r="G48" s="85" t="s">
        <v>170</v>
      </c>
    </row>
    <row r="49" spans="1:7" ht="16.5" customHeight="1" x14ac:dyDescent="0.15">
      <c r="A49" s="85">
        <f t="shared" si="0"/>
        <v>46</v>
      </c>
      <c r="B49" s="98" t="s">
        <v>84</v>
      </c>
      <c r="C49" s="93" t="s">
        <v>4</v>
      </c>
      <c r="D49" s="102" t="str">
        <f>[1]Hoja4!C76</f>
        <v>COMPUTADOR</v>
      </c>
      <c r="E49" s="99">
        <f>[1]Hoja4!E76</f>
        <v>3812654.36</v>
      </c>
      <c r="F49" s="100">
        <f>[1]Hoja4!F76</f>
        <v>0</v>
      </c>
      <c r="G49" s="85" t="s">
        <v>170</v>
      </c>
    </row>
    <row r="50" spans="1:7" ht="16.5" customHeight="1" x14ac:dyDescent="0.15">
      <c r="A50" s="85">
        <f t="shared" si="0"/>
        <v>47</v>
      </c>
      <c r="B50" s="98" t="s">
        <v>86</v>
      </c>
      <c r="C50" s="93" t="s">
        <v>4</v>
      </c>
      <c r="D50" s="102" t="str">
        <f>[1]Hoja4!C78</f>
        <v>COMPUTADOR</v>
      </c>
      <c r="E50" s="99">
        <f>[1]Hoja4!E78</f>
        <v>3812654.36</v>
      </c>
      <c r="F50" s="100">
        <f>[1]Hoja4!F78</f>
        <v>0</v>
      </c>
      <c r="G50" s="85" t="s">
        <v>170</v>
      </c>
    </row>
    <row r="51" spans="1:7" ht="16.5" customHeight="1" x14ac:dyDescent="0.15">
      <c r="A51" s="85">
        <f t="shared" si="0"/>
        <v>48</v>
      </c>
      <c r="B51" s="98" t="s">
        <v>87</v>
      </c>
      <c r="C51" s="93" t="s">
        <v>4</v>
      </c>
      <c r="D51" s="102" t="str">
        <f>[1]Hoja4!C79</f>
        <v>COMPUTADOR</v>
      </c>
      <c r="E51" s="99">
        <f>[1]Hoja4!E79</f>
        <v>3812654.36</v>
      </c>
      <c r="F51" s="100">
        <f>[1]Hoja4!F79</f>
        <v>0</v>
      </c>
      <c r="G51" s="85" t="s">
        <v>170</v>
      </c>
    </row>
    <row r="52" spans="1:7" ht="16.5" customHeight="1" x14ac:dyDescent="0.15">
      <c r="A52" s="85">
        <f t="shared" si="0"/>
        <v>49</v>
      </c>
      <c r="B52" s="98" t="s">
        <v>88</v>
      </c>
      <c r="C52" s="93" t="s">
        <v>4</v>
      </c>
      <c r="D52" s="102" t="str">
        <f>[1]Hoja4!C80</f>
        <v>COMPUTADOR</v>
      </c>
      <c r="E52" s="99">
        <f>[1]Hoja4!E80</f>
        <v>3812654.36</v>
      </c>
      <c r="F52" s="100">
        <f>[1]Hoja4!F80</f>
        <v>0</v>
      </c>
      <c r="G52" s="85" t="s">
        <v>170</v>
      </c>
    </row>
    <row r="53" spans="1:7" ht="16.5" customHeight="1" x14ac:dyDescent="0.15">
      <c r="A53" s="85">
        <f t="shared" si="0"/>
        <v>50</v>
      </c>
      <c r="B53" s="98" t="s">
        <v>89</v>
      </c>
      <c r="C53" s="93" t="s">
        <v>4</v>
      </c>
      <c r="D53" s="102" t="str">
        <f>[1]Hoja4!C81</f>
        <v>COMPUTADOR</v>
      </c>
      <c r="E53" s="99">
        <f>[1]Hoja4!E81</f>
        <v>3812654.36</v>
      </c>
      <c r="F53" s="100">
        <f>[1]Hoja4!F81</f>
        <v>0</v>
      </c>
      <c r="G53" s="85" t="s">
        <v>170</v>
      </c>
    </row>
    <row r="54" spans="1:7" ht="16.5" customHeight="1" x14ac:dyDescent="0.15">
      <c r="A54" s="85">
        <f t="shared" si="0"/>
        <v>51</v>
      </c>
      <c r="B54" s="98" t="s">
        <v>90</v>
      </c>
      <c r="C54" s="93" t="s">
        <v>4</v>
      </c>
      <c r="D54" s="102" t="str">
        <f>[1]Hoja4!C82</f>
        <v>COMPUTADOR</v>
      </c>
      <c r="E54" s="99">
        <f>[1]Hoja4!E82</f>
        <v>3812654.36</v>
      </c>
      <c r="F54" s="100">
        <f>[1]Hoja4!F82</f>
        <v>0</v>
      </c>
      <c r="G54" s="85" t="s">
        <v>170</v>
      </c>
    </row>
    <row r="55" spans="1:7" ht="16.5" customHeight="1" x14ac:dyDescent="0.15">
      <c r="A55" s="85">
        <f t="shared" si="0"/>
        <v>52</v>
      </c>
      <c r="B55" s="98" t="str">
        <f>[1]Hoja5!A24</f>
        <v>44002</v>
      </c>
      <c r="C55" s="93" t="s">
        <v>4</v>
      </c>
      <c r="D55" s="102" t="str">
        <f>[1]Hoja5!B24</f>
        <v>COMPUTADOR</v>
      </c>
      <c r="E55" s="99">
        <f>[1]Hoja5!L24</f>
        <v>3812654.36</v>
      </c>
      <c r="F55" s="100">
        <f>[1]Hoja5!T24</f>
        <v>0</v>
      </c>
      <c r="G55" s="85" t="s">
        <v>170</v>
      </c>
    </row>
    <row r="56" spans="1:7" ht="16.5" customHeight="1" x14ac:dyDescent="0.15">
      <c r="A56" s="85">
        <f t="shared" si="0"/>
        <v>53</v>
      </c>
      <c r="B56" s="98" t="str">
        <f>[1]Hoja5!A25</f>
        <v>44006</v>
      </c>
      <c r="C56" s="93" t="s">
        <v>4</v>
      </c>
      <c r="D56" s="102" t="str">
        <f>[1]Hoja5!B25</f>
        <v>COMPUTADOR</v>
      </c>
      <c r="E56" s="99">
        <f>[1]Hoja5!L25</f>
        <v>3812654.36</v>
      </c>
      <c r="F56" s="100">
        <f>[1]Hoja5!T25</f>
        <v>0</v>
      </c>
      <c r="G56" s="85" t="s">
        <v>170</v>
      </c>
    </row>
    <row r="57" spans="1:7" ht="16.5" customHeight="1" x14ac:dyDescent="0.15">
      <c r="A57" s="85">
        <f t="shared" si="0"/>
        <v>54</v>
      </c>
      <c r="B57" s="98" t="s">
        <v>92</v>
      </c>
      <c r="C57" s="93" t="s">
        <v>4</v>
      </c>
      <c r="D57" s="102" t="str">
        <f>[1]Hoja4!C84</f>
        <v>COMPUTADOR</v>
      </c>
      <c r="E57" s="99">
        <f>[1]Hoja4!E84</f>
        <v>3812654.36</v>
      </c>
      <c r="F57" s="100">
        <f>[1]Hoja4!F84</f>
        <v>0</v>
      </c>
      <c r="G57" s="85" t="s">
        <v>170</v>
      </c>
    </row>
    <row r="58" spans="1:7" ht="16.5" customHeight="1" x14ac:dyDescent="0.15">
      <c r="A58" s="85">
        <f t="shared" si="0"/>
        <v>55</v>
      </c>
      <c r="B58" s="98" t="s">
        <v>94</v>
      </c>
      <c r="C58" s="93" t="s">
        <v>4</v>
      </c>
      <c r="D58" s="102" t="str">
        <f>[1]Hoja4!C86</f>
        <v>COMPUTADOR</v>
      </c>
      <c r="E58" s="99">
        <f>[1]Hoja4!E86</f>
        <v>3812654.36</v>
      </c>
      <c r="F58" s="100">
        <f>[1]Hoja4!F86</f>
        <v>63546.35999999987</v>
      </c>
      <c r="G58" s="85" t="s">
        <v>170</v>
      </c>
    </row>
    <row r="59" spans="1:7" ht="16.5" customHeight="1" x14ac:dyDescent="0.15">
      <c r="A59" s="85">
        <f t="shared" si="0"/>
        <v>56</v>
      </c>
      <c r="B59" s="98" t="s">
        <v>95</v>
      </c>
      <c r="C59" s="93" t="s">
        <v>4</v>
      </c>
      <c r="D59" s="102" t="str">
        <f>[1]Hoja4!C87</f>
        <v>COMPUTADOR</v>
      </c>
      <c r="E59" s="99">
        <f>[1]Hoja4!E87</f>
        <v>3812654.36</v>
      </c>
      <c r="F59" s="100">
        <f>[1]Hoja4!F87</f>
        <v>1016707.7999999998</v>
      </c>
      <c r="G59" s="85" t="s">
        <v>170</v>
      </c>
    </row>
    <row r="60" spans="1:7" ht="16.5" customHeight="1" x14ac:dyDescent="0.15">
      <c r="A60" s="85">
        <f t="shared" si="0"/>
        <v>57</v>
      </c>
      <c r="B60" s="98" t="s">
        <v>96</v>
      </c>
      <c r="C60" s="93" t="s">
        <v>4</v>
      </c>
      <c r="D60" s="102" t="str">
        <f>[1]Hoja4!C88</f>
        <v>COMPUTADOR</v>
      </c>
      <c r="E60" s="99">
        <f>[1]Hoja4!E88</f>
        <v>3812654.36</v>
      </c>
      <c r="F60" s="100">
        <f>[1]Hoja4!F88</f>
        <v>63546.35999999987</v>
      </c>
      <c r="G60" s="85" t="s">
        <v>170</v>
      </c>
    </row>
    <row r="61" spans="1:7" ht="16.5" customHeight="1" x14ac:dyDescent="0.15">
      <c r="A61" s="85">
        <f t="shared" si="0"/>
        <v>58</v>
      </c>
      <c r="B61" s="98" t="s">
        <v>97</v>
      </c>
      <c r="C61" s="93" t="s">
        <v>4</v>
      </c>
      <c r="D61" s="102" t="str">
        <f>[1]Hoja4!C89</f>
        <v>COMPUTADOR</v>
      </c>
      <c r="E61" s="99">
        <f>[1]Hoja4!E89</f>
        <v>3812654.36</v>
      </c>
      <c r="F61" s="100">
        <f>[1]Hoja4!F89</f>
        <v>63546.35999999987</v>
      </c>
      <c r="G61" s="85" t="s">
        <v>170</v>
      </c>
    </row>
    <row r="62" spans="1:7" ht="16.5" customHeight="1" x14ac:dyDescent="0.15">
      <c r="A62" s="85">
        <f t="shared" si="0"/>
        <v>59</v>
      </c>
      <c r="B62" s="98" t="s">
        <v>98</v>
      </c>
      <c r="C62" s="93" t="s">
        <v>4</v>
      </c>
      <c r="D62" s="102" t="str">
        <f>[1]Hoja4!C90</f>
        <v>COMPUTADOR</v>
      </c>
      <c r="E62" s="99">
        <f>[1]Hoja4!E90</f>
        <v>3812654.36</v>
      </c>
      <c r="F62" s="100">
        <f>[1]Hoja4!F90</f>
        <v>63546.35999999987</v>
      </c>
      <c r="G62" s="85" t="s">
        <v>170</v>
      </c>
    </row>
    <row r="63" spans="1:7" ht="16.5" customHeight="1" x14ac:dyDescent="0.15">
      <c r="A63" s="85">
        <f t="shared" si="0"/>
        <v>60</v>
      </c>
      <c r="B63" s="98" t="str">
        <f>[1]Hoja5!A26</f>
        <v>44047</v>
      </c>
      <c r="C63" s="93" t="s">
        <v>4</v>
      </c>
      <c r="D63" s="102" t="str">
        <f>[1]Hoja5!B26</f>
        <v>COMPUTADOR</v>
      </c>
      <c r="E63" s="99">
        <f>[1]Hoja5!L26</f>
        <v>3812654.36</v>
      </c>
      <c r="F63" s="100">
        <f>[1]Hoja5!T26</f>
        <v>63546.35999999987</v>
      </c>
      <c r="G63" s="85" t="s">
        <v>170</v>
      </c>
    </row>
    <row r="64" spans="1:7" ht="16.5" customHeight="1" x14ac:dyDescent="0.15">
      <c r="A64" s="85">
        <f t="shared" si="0"/>
        <v>61</v>
      </c>
      <c r="B64" s="98" t="s">
        <v>99</v>
      </c>
      <c r="C64" s="93" t="s">
        <v>4</v>
      </c>
      <c r="D64" s="102" t="str">
        <f>[1]Hoja4!C91</f>
        <v>COMPUTADOR</v>
      </c>
      <c r="E64" s="99">
        <f>[1]Hoja4!E91</f>
        <v>3812654.36</v>
      </c>
      <c r="F64" s="100">
        <f>[1]Hoja4!F91</f>
        <v>0</v>
      </c>
      <c r="G64" s="85" t="s">
        <v>170</v>
      </c>
    </row>
    <row r="65" spans="1:7" ht="16.5" customHeight="1" x14ac:dyDescent="0.15">
      <c r="A65" s="85">
        <f t="shared" si="0"/>
        <v>62</v>
      </c>
      <c r="B65" s="98" t="str">
        <f>[1]Hoja5!A27</f>
        <v>44144</v>
      </c>
      <c r="C65" s="93" t="s">
        <v>4</v>
      </c>
      <c r="D65" s="102" t="str">
        <f>[1]Hoja5!B27</f>
        <v>COMPUTADOR</v>
      </c>
      <c r="E65" s="99">
        <f>[1]Hoja5!L27</f>
        <v>3019770</v>
      </c>
      <c r="F65" s="100">
        <f>[1]Hoja5!T27</f>
        <v>0</v>
      </c>
      <c r="G65" s="85" t="s">
        <v>170</v>
      </c>
    </row>
    <row r="66" spans="1:7" ht="16.5" customHeight="1" x14ac:dyDescent="0.15">
      <c r="A66" s="85">
        <f t="shared" si="0"/>
        <v>63</v>
      </c>
      <c r="B66" s="98" t="str">
        <f>[1]Hoja5!A28</f>
        <v>44149</v>
      </c>
      <c r="C66" s="93" t="s">
        <v>4</v>
      </c>
      <c r="D66" s="102" t="str">
        <f>[1]Hoja5!B28</f>
        <v>COMPUTADOR</v>
      </c>
      <c r="E66" s="99">
        <f>[1]Hoja5!L28</f>
        <v>3019770</v>
      </c>
      <c r="F66" s="100">
        <f>[1]Hoja5!T28</f>
        <v>0</v>
      </c>
      <c r="G66" s="85" t="s">
        <v>170</v>
      </c>
    </row>
    <row r="67" spans="1:7" ht="16.5" customHeight="1" x14ac:dyDescent="0.15">
      <c r="A67" s="85">
        <f t="shared" si="0"/>
        <v>64</v>
      </c>
      <c r="B67" s="98" t="str">
        <f>[1]Hoja5!A29</f>
        <v>44150</v>
      </c>
      <c r="C67" s="93" t="s">
        <v>4</v>
      </c>
      <c r="D67" s="102" t="str">
        <f>[1]Hoja5!B29</f>
        <v>COMPUTADOR</v>
      </c>
      <c r="E67" s="99">
        <f>[1]Hoja5!L29</f>
        <v>3019770</v>
      </c>
      <c r="F67" s="100">
        <f>[1]Hoja5!T29</f>
        <v>0</v>
      </c>
      <c r="G67" s="85" t="s">
        <v>170</v>
      </c>
    </row>
    <row r="68" spans="1:7" ht="16.5" customHeight="1" x14ac:dyDescent="0.15">
      <c r="A68" s="85">
        <f t="shared" si="0"/>
        <v>65</v>
      </c>
      <c r="B68" s="98" t="str">
        <f>[1]Hoja5!A30</f>
        <v>44164</v>
      </c>
      <c r="C68" s="93" t="s">
        <v>4</v>
      </c>
      <c r="D68" s="102" t="str">
        <f>[1]Hoja5!B30</f>
        <v>COMPUTADOR</v>
      </c>
      <c r="E68" s="99">
        <f>[1]Hoja5!L30</f>
        <v>3019770</v>
      </c>
      <c r="F68" s="100">
        <f>[1]Hoja5!T30</f>
        <v>0</v>
      </c>
      <c r="G68" s="85" t="s">
        <v>170</v>
      </c>
    </row>
    <row r="69" spans="1:7" ht="16.5" customHeight="1" x14ac:dyDescent="0.15">
      <c r="A69" s="85">
        <f t="shared" si="0"/>
        <v>66</v>
      </c>
      <c r="B69" s="98" t="str">
        <f>[1]Hoja5!A33</f>
        <v>44639</v>
      </c>
      <c r="C69" s="93" t="s">
        <v>4</v>
      </c>
      <c r="D69" s="102" t="str">
        <f>[1]Hoja5!B33</f>
        <v>COMPUTADOR</v>
      </c>
      <c r="E69" s="99">
        <f>[1]Hoja5!L33</f>
        <v>2990541.31</v>
      </c>
      <c r="F69" s="100">
        <f>[1]Hoja5!T33</f>
        <v>0</v>
      </c>
      <c r="G69" s="85" t="s">
        <v>170</v>
      </c>
    </row>
    <row r="70" spans="1:7" ht="16.5" customHeight="1" x14ac:dyDescent="0.15">
      <c r="A70" s="85">
        <f t="shared" ref="A70:A105" si="1">A69+1</f>
        <v>67</v>
      </c>
      <c r="B70" s="98" t="str">
        <f>[1]Hoja5!A34</f>
        <v>44645</v>
      </c>
      <c r="C70" s="93" t="s">
        <v>4</v>
      </c>
      <c r="D70" s="102" t="str">
        <f>[1]Hoja5!B34</f>
        <v>COMPUTADOR</v>
      </c>
      <c r="E70" s="99">
        <f>[1]Hoja5!L34</f>
        <v>2990541.31</v>
      </c>
      <c r="F70" s="100">
        <f>[1]Hoja5!T34</f>
        <v>0</v>
      </c>
      <c r="G70" s="85" t="s">
        <v>170</v>
      </c>
    </row>
    <row r="71" spans="1:7" ht="16.5" customHeight="1" x14ac:dyDescent="0.15">
      <c r="A71" s="85">
        <f t="shared" si="1"/>
        <v>68</v>
      </c>
      <c r="B71" s="98" t="str">
        <f>[1]Hoja5!A35</f>
        <v>44650</v>
      </c>
      <c r="C71" s="93" t="s">
        <v>4</v>
      </c>
      <c r="D71" s="102" t="str">
        <f>[1]Hoja5!B35</f>
        <v>COMPUTADOR</v>
      </c>
      <c r="E71" s="99">
        <f>[1]Hoja5!L35</f>
        <v>2990541.31</v>
      </c>
      <c r="F71" s="100">
        <f>[1]Hoja5!T35</f>
        <v>299056.75</v>
      </c>
      <c r="G71" s="85" t="s">
        <v>170</v>
      </c>
    </row>
    <row r="72" spans="1:7" ht="16.5" customHeight="1" x14ac:dyDescent="0.15">
      <c r="A72" s="85">
        <f t="shared" si="1"/>
        <v>69</v>
      </c>
      <c r="B72" s="98" t="s">
        <v>121</v>
      </c>
      <c r="C72" s="93" t="s">
        <v>4</v>
      </c>
      <c r="D72" s="102" t="str">
        <f>[1]Hoja4!C114</f>
        <v>COMPUTADOR</v>
      </c>
      <c r="E72" s="99">
        <f>[1]Hoja4!E114</f>
        <v>3344030.66</v>
      </c>
      <c r="F72" s="100">
        <f>[1]Hoja4!F114</f>
        <v>276809.91000000015</v>
      </c>
      <c r="G72" s="85" t="s">
        <v>170</v>
      </c>
    </row>
    <row r="73" spans="1:7" ht="16.5" customHeight="1" x14ac:dyDescent="0.15">
      <c r="A73" s="85">
        <f t="shared" si="1"/>
        <v>70</v>
      </c>
      <c r="B73" s="98" t="str">
        <f>[1]Hoja5!A36</f>
        <v>61579</v>
      </c>
      <c r="C73" s="93" t="s">
        <v>4</v>
      </c>
      <c r="D73" s="102" t="str">
        <f>[1]Hoja5!B36</f>
        <v>COMPUTADOR</v>
      </c>
      <c r="E73" s="99">
        <f>[1]Hoja5!L36</f>
        <v>5333680</v>
      </c>
      <c r="F73" s="100">
        <f>[1]Hoja5!T36</f>
        <v>533364.19000000041</v>
      </c>
      <c r="G73" s="85" t="s">
        <v>170</v>
      </c>
    </row>
    <row r="74" spans="1:7" ht="16.5" customHeight="1" x14ac:dyDescent="0.15">
      <c r="A74" s="85">
        <f t="shared" si="1"/>
        <v>71</v>
      </c>
      <c r="B74" s="98" t="str">
        <f>[1]Hoja5!A37</f>
        <v>62054</v>
      </c>
      <c r="C74" s="93" t="s">
        <v>4</v>
      </c>
      <c r="D74" s="102" t="str">
        <f>[1]Hoja5!B37</f>
        <v>COMPUTADOR</v>
      </c>
      <c r="E74" s="99">
        <f>[1]Hoja5!L37</f>
        <v>3812654.36</v>
      </c>
      <c r="F74" s="100">
        <f>[1]Hoja5!T37</f>
        <v>0</v>
      </c>
      <c r="G74" s="85" t="s">
        <v>170</v>
      </c>
    </row>
    <row r="75" spans="1:7" ht="16.5" customHeight="1" x14ac:dyDescent="0.15">
      <c r="A75" s="85">
        <f t="shared" si="1"/>
        <v>72</v>
      </c>
      <c r="B75" s="98" t="s">
        <v>146</v>
      </c>
      <c r="C75" s="93" t="s">
        <v>4</v>
      </c>
      <c r="D75" s="102" t="str">
        <f>[1]Hoja4!C141</f>
        <v>COMPUTADOR</v>
      </c>
      <c r="E75" s="99">
        <f>[1]Hoja4!E141</f>
        <v>5333680</v>
      </c>
      <c r="F75" s="100">
        <f>[1]Hoja4!F141</f>
        <v>1066734.1900000004</v>
      </c>
      <c r="G75" s="85" t="s">
        <v>170</v>
      </c>
    </row>
    <row r="76" spans="1:7" ht="16.5" customHeight="1" x14ac:dyDescent="0.15">
      <c r="A76" s="85">
        <f t="shared" si="1"/>
        <v>73</v>
      </c>
      <c r="B76" s="98">
        <v>61341</v>
      </c>
      <c r="C76" s="93" t="s">
        <v>4</v>
      </c>
      <c r="D76" s="102" t="s">
        <v>369</v>
      </c>
      <c r="E76" s="99">
        <v>135000</v>
      </c>
      <c r="F76" s="100">
        <v>0</v>
      </c>
      <c r="G76" s="85" t="s">
        <v>170</v>
      </c>
    </row>
    <row r="77" spans="1:7" ht="16.5" customHeight="1" x14ac:dyDescent="0.15">
      <c r="A77" s="85">
        <f t="shared" si="1"/>
        <v>74</v>
      </c>
      <c r="B77" s="98">
        <v>62108</v>
      </c>
      <c r="C77" s="93" t="s">
        <v>4</v>
      </c>
      <c r="D77" s="102" t="s">
        <v>369</v>
      </c>
      <c r="E77" s="99">
        <v>135000</v>
      </c>
      <c r="F77" s="100">
        <v>0</v>
      </c>
      <c r="G77" s="85" t="s">
        <v>170</v>
      </c>
    </row>
    <row r="78" spans="1:7" ht="16.5" customHeight="1" x14ac:dyDescent="0.15">
      <c r="A78" s="85">
        <f t="shared" si="1"/>
        <v>75</v>
      </c>
      <c r="B78" s="98">
        <v>62116</v>
      </c>
      <c r="C78" s="93" t="s">
        <v>4</v>
      </c>
      <c r="D78" s="102" t="s">
        <v>369</v>
      </c>
      <c r="E78" s="99">
        <v>135000</v>
      </c>
      <c r="F78" s="100">
        <v>0</v>
      </c>
      <c r="G78" s="85" t="s">
        <v>170</v>
      </c>
    </row>
    <row r="79" spans="1:7" ht="16.5" customHeight="1" x14ac:dyDescent="0.15">
      <c r="A79" s="85">
        <f t="shared" si="1"/>
        <v>76</v>
      </c>
      <c r="B79" s="98">
        <v>62121</v>
      </c>
      <c r="C79" s="93" t="s">
        <v>4</v>
      </c>
      <c r="D79" s="102" t="s">
        <v>369</v>
      </c>
      <c r="E79" s="99">
        <v>135000</v>
      </c>
      <c r="F79" s="100">
        <v>0</v>
      </c>
      <c r="G79" s="85" t="s">
        <v>170</v>
      </c>
    </row>
    <row r="80" spans="1:7" ht="16.5" customHeight="1" x14ac:dyDescent="0.15">
      <c r="A80" s="85">
        <f t="shared" si="1"/>
        <v>77</v>
      </c>
      <c r="B80" s="98">
        <v>62124</v>
      </c>
      <c r="C80" s="93" t="s">
        <v>4</v>
      </c>
      <c r="D80" s="102" t="s">
        <v>369</v>
      </c>
      <c r="E80" s="99">
        <v>135000</v>
      </c>
      <c r="F80" s="100">
        <v>0</v>
      </c>
      <c r="G80" s="85" t="s">
        <v>170</v>
      </c>
    </row>
    <row r="81" spans="1:7" ht="16.5" customHeight="1" x14ac:dyDescent="0.15">
      <c r="A81" s="85">
        <f t="shared" si="1"/>
        <v>78</v>
      </c>
      <c r="B81" s="98">
        <v>62129</v>
      </c>
      <c r="C81" s="93" t="s">
        <v>4</v>
      </c>
      <c r="D81" s="102" t="s">
        <v>369</v>
      </c>
      <c r="E81" s="99">
        <v>135000</v>
      </c>
      <c r="F81" s="100">
        <v>0</v>
      </c>
      <c r="G81" s="85" t="s">
        <v>170</v>
      </c>
    </row>
    <row r="82" spans="1:7" ht="16.5" customHeight="1" x14ac:dyDescent="0.15">
      <c r="A82" s="85">
        <f t="shared" si="1"/>
        <v>79</v>
      </c>
      <c r="B82" s="98">
        <v>62132</v>
      </c>
      <c r="C82" s="93" t="s">
        <v>4</v>
      </c>
      <c r="D82" s="102" t="s">
        <v>369</v>
      </c>
      <c r="E82" s="99">
        <v>135000</v>
      </c>
      <c r="F82" s="100">
        <v>0</v>
      </c>
      <c r="G82" s="85" t="s">
        <v>170</v>
      </c>
    </row>
    <row r="83" spans="1:7" ht="16.5" customHeight="1" x14ac:dyDescent="0.15">
      <c r="A83" s="85">
        <f t="shared" si="1"/>
        <v>80</v>
      </c>
      <c r="B83" s="98">
        <v>62135</v>
      </c>
      <c r="C83" s="93" t="s">
        <v>4</v>
      </c>
      <c r="D83" s="102" t="s">
        <v>369</v>
      </c>
      <c r="E83" s="99">
        <v>135000</v>
      </c>
      <c r="F83" s="100">
        <v>0</v>
      </c>
      <c r="G83" s="85" t="s">
        <v>170</v>
      </c>
    </row>
    <row r="84" spans="1:7" ht="16.5" customHeight="1" x14ac:dyDescent="0.15">
      <c r="A84" s="85">
        <f t="shared" si="1"/>
        <v>81</v>
      </c>
      <c r="B84" s="98">
        <v>62138</v>
      </c>
      <c r="C84" s="93" t="s">
        <v>4</v>
      </c>
      <c r="D84" s="102" t="s">
        <v>369</v>
      </c>
      <c r="E84" s="99">
        <v>135000</v>
      </c>
      <c r="F84" s="100">
        <v>0</v>
      </c>
      <c r="G84" s="85" t="s">
        <v>170</v>
      </c>
    </row>
    <row r="85" spans="1:7" ht="16.5" customHeight="1" x14ac:dyDescent="0.15">
      <c r="A85" s="85">
        <f t="shared" si="1"/>
        <v>82</v>
      </c>
      <c r="B85" s="98">
        <v>62143</v>
      </c>
      <c r="C85" s="93" t="s">
        <v>4</v>
      </c>
      <c r="D85" s="102" t="s">
        <v>369</v>
      </c>
      <c r="E85" s="99">
        <v>135000</v>
      </c>
      <c r="F85" s="100">
        <v>0</v>
      </c>
      <c r="G85" s="85" t="s">
        <v>170</v>
      </c>
    </row>
    <row r="86" spans="1:7" ht="16.5" customHeight="1" x14ac:dyDescent="0.15">
      <c r="A86" s="85">
        <f t="shared" si="1"/>
        <v>83</v>
      </c>
      <c r="B86" s="98">
        <v>62146</v>
      </c>
      <c r="C86" s="93" t="s">
        <v>4</v>
      </c>
      <c r="D86" s="102" t="s">
        <v>369</v>
      </c>
      <c r="E86" s="99">
        <v>135000</v>
      </c>
      <c r="F86" s="100">
        <v>0</v>
      </c>
      <c r="G86" s="85" t="s">
        <v>170</v>
      </c>
    </row>
    <row r="87" spans="1:7" ht="16.5" customHeight="1" x14ac:dyDescent="0.15">
      <c r="A87" s="85">
        <f t="shared" si="1"/>
        <v>84</v>
      </c>
      <c r="B87" s="98">
        <v>62149</v>
      </c>
      <c r="C87" s="93" t="s">
        <v>4</v>
      </c>
      <c r="D87" s="102" t="s">
        <v>369</v>
      </c>
      <c r="E87" s="99">
        <v>135000</v>
      </c>
      <c r="F87" s="100">
        <v>0</v>
      </c>
      <c r="G87" s="85" t="s">
        <v>170</v>
      </c>
    </row>
    <row r="88" spans="1:7" ht="16.5" customHeight="1" x14ac:dyDescent="0.15">
      <c r="A88" s="85">
        <f t="shared" si="1"/>
        <v>85</v>
      </c>
      <c r="B88" s="98">
        <v>62152</v>
      </c>
      <c r="C88" s="93" t="s">
        <v>4</v>
      </c>
      <c r="D88" s="102" t="s">
        <v>369</v>
      </c>
      <c r="E88" s="99">
        <v>135000</v>
      </c>
      <c r="F88" s="100">
        <v>0</v>
      </c>
      <c r="G88" s="85" t="s">
        <v>170</v>
      </c>
    </row>
    <row r="89" spans="1:7" ht="16.5" customHeight="1" x14ac:dyDescent="0.15">
      <c r="A89" s="85">
        <f t="shared" si="1"/>
        <v>86</v>
      </c>
      <c r="B89" s="98">
        <v>62155</v>
      </c>
      <c r="C89" s="93" t="s">
        <v>4</v>
      </c>
      <c r="D89" s="102" t="s">
        <v>369</v>
      </c>
      <c r="E89" s="99">
        <v>135000</v>
      </c>
      <c r="F89" s="100">
        <v>0</v>
      </c>
      <c r="G89" s="85" t="s">
        <v>170</v>
      </c>
    </row>
    <row r="90" spans="1:7" ht="16.5" customHeight="1" x14ac:dyDescent="0.15">
      <c r="A90" s="85">
        <f t="shared" si="1"/>
        <v>87</v>
      </c>
      <c r="B90" s="98">
        <v>62158</v>
      </c>
      <c r="C90" s="93" t="s">
        <v>4</v>
      </c>
      <c r="D90" s="102" t="s">
        <v>369</v>
      </c>
      <c r="E90" s="99">
        <v>135000</v>
      </c>
      <c r="F90" s="100">
        <v>0</v>
      </c>
      <c r="G90" s="85" t="s">
        <v>170</v>
      </c>
    </row>
    <row r="91" spans="1:7" ht="16.5" customHeight="1" x14ac:dyDescent="0.15">
      <c r="A91" s="85">
        <f t="shared" si="1"/>
        <v>88</v>
      </c>
      <c r="B91" s="98">
        <v>62161</v>
      </c>
      <c r="C91" s="93" t="s">
        <v>4</v>
      </c>
      <c r="D91" s="102" t="s">
        <v>369</v>
      </c>
      <c r="E91" s="99">
        <v>135000</v>
      </c>
      <c r="F91" s="100">
        <v>0</v>
      </c>
      <c r="G91" s="85" t="s">
        <v>170</v>
      </c>
    </row>
    <row r="92" spans="1:7" ht="16.5" customHeight="1" x14ac:dyDescent="0.15">
      <c r="A92" s="85">
        <f t="shared" si="1"/>
        <v>89</v>
      </c>
      <c r="B92" s="98">
        <v>62164</v>
      </c>
      <c r="C92" s="93" t="s">
        <v>4</v>
      </c>
      <c r="D92" s="102" t="s">
        <v>369</v>
      </c>
      <c r="E92" s="99">
        <v>135000</v>
      </c>
      <c r="F92" s="100">
        <v>0</v>
      </c>
      <c r="G92" s="85" t="s">
        <v>170</v>
      </c>
    </row>
    <row r="93" spans="1:7" ht="16.5" customHeight="1" x14ac:dyDescent="0.15">
      <c r="A93" s="85">
        <f t="shared" si="1"/>
        <v>90</v>
      </c>
      <c r="B93" s="98">
        <v>62170</v>
      </c>
      <c r="C93" s="93" t="s">
        <v>4</v>
      </c>
      <c r="D93" s="102" t="s">
        <v>369</v>
      </c>
      <c r="E93" s="99">
        <v>135000</v>
      </c>
      <c r="F93" s="100">
        <v>0</v>
      </c>
      <c r="G93" s="85" t="s">
        <v>170</v>
      </c>
    </row>
    <row r="94" spans="1:7" ht="16.5" customHeight="1" x14ac:dyDescent="0.15">
      <c r="A94" s="85">
        <f t="shared" si="1"/>
        <v>91</v>
      </c>
      <c r="B94" s="98">
        <v>62177</v>
      </c>
      <c r="C94" s="93" t="s">
        <v>4</v>
      </c>
      <c r="D94" s="102" t="s">
        <v>369</v>
      </c>
      <c r="E94" s="99">
        <v>135000</v>
      </c>
      <c r="F94" s="100">
        <v>0</v>
      </c>
      <c r="G94" s="85" t="s">
        <v>170</v>
      </c>
    </row>
    <row r="95" spans="1:7" ht="16.5" customHeight="1" x14ac:dyDescent="0.15">
      <c r="A95" s="85">
        <f t="shared" si="1"/>
        <v>92</v>
      </c>
      <c r="B95" s="98">
        <v>62181</v>
      </c>
      <c r="C95" s="93" t="s">
        <v>4</v>
      </c>
      <c r="D95" s="102" t="s">
        <v>369</v>
      </c>
      <c r="E95" s="99">
        <v>135000</v>
      </c>
      <c r="F95" s="100">
        <v>0</v>
      </c>
      <c r="G95" s="85" t="s">
        <v>170</v>
      </c>
    </row>
    <row r="96" spans="1:7" ht="16.5" customHeight="1" x14ac:dyDescent="0.15">
      <c r="A96" s="85">
        <f t="shared" si="1"/>
        <v>93</v>
      </c>
      <c r="B96" s="98">
        <v>62185</v>
      </c>
      <c r="C96" s="93" t="s">
        <v>4</v>
      </c>
      <c r="D96" s="102" t="s">
        <v>369</v>
      </c>
      <c r="E96" s="99">
        <v>135000</v>
      </c>
      <c r="F96" s="100">
        <v>0</v>
      </c>
      <c r="G96" s="85" t="s">
        <v>170</v>
      </c>
    </row>
    <row r="97" spans="1:7" ht="16.5" customHeight="1" x14ac:dyDescent="0.15">
      <c r="A97" s="85">
        <f t="shared" si="1"/>
        <v>94</v>
      </c>
      <c r="B97" s="98">
        <v>62201</v>
      </c>
      <c r="C97" s="93" t="s">
        <v>4</v>
      </c>
      <c r="D97" s="102" t="s">
        <v>369</v>
      </c>
      <c r="E97" s="99">
        <v>135000</v>
      </c>
      <c r="F97" s="100">
        <v>0</v>
      </c>
      <c r="G97" s="85" t="s">
        <v>170</v>
      </c>
    </row>
    <row r="98" spans="1:7" ht="16.5" customHeight="1" x14ac:dyDescent="0.15">
      <c r="A98" s="85">
        <f t="shared" si="1"/>
        <v>95</v>
      </c>
      <c r="B98" s="98">
        <v>62208</v>
      </c>
      <c r="C98" s="93" t="s">
        <v>4</v>
      </c>
      <c r="D98" s="102" t="s">
        <v>369</v>
      </c>
      <c r="E98" s="99">
        <v>135000</v>
      </c>
      <c r="F98" s="100">
        <v>0</v>
      </c>
      <c r="G98" s="85" t="s">
        <v>170</v>
      </c>
    </row>
    <row r="99" spans="1:7" ht="16.5" customHeight="1" x14ac:dyDescent="0.15">
      <c r="A99" s="85">
        <f t="shared" si="1"/>
        <v>96</v>
      </c>
      <c r="B99" s="98">
        <v>62211</v>
      </c>
      <c r="C99" s="93" t="s">
        <v>4</v>
      </c>
      <c r="D99" s="102" t="s">
        <v>369</v>
      </c>
      <c r="E99" s="99">
        <v>135000</v>
      </c>
      <c r="F99" s="100">
        <v>0</v>
      </c>
      <c r="G99" s="85" t="s">
        <v>170</v>
      </c>
    </row>
    <row r="100" spans="1:7" ht="16.5" customHeight="1" x14ac:dyDescent="0.15">
      <c r="A100" s="85">
        <f t="shared" si="1"/>
        <v>97</v>
      </c>
      <c r="B100" s="98" t="s">
        <v>111</v>
      </c>
      <c r="C100" s="93" t="s">
        <v>4</v>
      </c>
      <c r="D100" s="102" t="str">
        <f>[1]Hoja4!C104</f>
        <v>IMPRESORA</v>
      </c>
      <c r="E100" s="99">
        <f>[1]Hoja4!E104</f>
        <v>3200000</v>
      </c>
      <c r="F100" s="100">
        <f>[1]Hoja4!F104</f>
        <v>0</v>
      </c>
      <c r="G100" s="85" t="s">
        <v>170</v>
      </c>
    </row>
    <row r="101" spans="1:7" ht="16.5" customHeight="1" x14ac:dyDescent="0.15">
      <c r="A101" s="85">
        <f t="shared" si="1"/>
        <v>98</v>
      </c>
      <c r="B101" s="98" t="s">
        <v>113</v>
      </c>
      <c r="C101" s="93" t="s">
        <v>4</v>
      </c>
      <c r="D101" s="102" t="str">
        <f>[1]Hoja4!C106</f>
        <v>IMPRESORA</v>
      </c>
      <c r="E101" s="99">
        <f>[1]Hoja4!E106</f>
        <v>3200000</v>
      </c>
      <c r="F101" s="100">
        <f>[1]Hoja4!F106</f>
        <v>851559.33000000007</v>
      </c>
      <c r="G101" s="85" t="s">
        <v>170</v>
      </c>
    </row>
    <row r="102" spans="1:7" ht="16.5" customHeight="1" x14ac:dyDescent="0.15">
      <c r="A102" s="85">
        <f t="shared" si="1"/>
        <v>99</v>
      </c>
      <c r="B102" s="98">
        <v>40197</v>
      </c>
      <c r="C102" s="93" t="s">
        <v>4</v>
      </c>
      <c r="D102" s="102" t="s">
        <v>358</v>
      </c>
      <c r="E102" s="99">
        <v>139353.60000000001</v>
      </c>
      <c r="F102" s="100">
        <v>0</v>
      </c>
      <c r="G102" s="85" t="s">
        <v>170</v>
      </c>
    </row>
    <row r="103" spans="1:7" ht="16.5" customHeight="1" x14ac:dyDescent="0.15">
      <c r="A103" s="85">
        <f t="shared" si="1"/>
        <v>100</v>
      </c>
      <c r="B103" s="98">
        <v>42312</v>
      </c>
      <c r="C103" s="93" t="s">
        <v>4</v>
      </c>
      <c r="D103" s="102" t="s">
        <v>358</v>
      </c>
      <c r="E103" s="99">
        <v>131080</v>
      </c>
      <c r="F103" s="100">
        <v>0</v>
      </c>
      <c r="G103" s="85" t="s">
        <v>170</v>
      </c>
    </row>
    <row r="104" spans="1:7" ht="16.5" customHeight="1" x14ac:dyDescent="0.15">
      <c r="A104" s="85">
        <f t="shared" si="1"/>
        <v>101</v>
      </c>
      <c r="B104" s="98">
        <v>42092</v>
      </c>
      <c r="C104" s="93" t="s">
        <v>4</v>
      </c>
      <c r="D104" s="102" t="s">
        <v>358</v>
      </c>
      <c r="E104" s="99">
        <v>129168.37</v>
      </c>
      <c r="F104" s="100">
        <v>0</v>
      </c>
      <c r="G104" s="85" t="s">
        <v>170</v>
      </c>
    </row>
    <row r="105" spans="1:7" ht="16.5" customHeight="1" x14ac:dyDescent="0.15">
      <c r="A105" s="85">
        <f t="shared" si="1"/>
        <v>102</v>
      </c>
      <c r="B105" s="98">
        <v>41517</v>
      </c>
      <c r="C105" s="93" t="s">
        <v>4</v>
      </c>
      <c r="D105" s="102" t="s">
        <v>358</v>
      </c>
      <c r="E105" s="99">
        <v>108871.8</v>
      </c>
      <c r="F105" s="100">
        <v>0</v>
      </c>
      <c r="G105" s="85" t="s">
        <v>170</v>
      </c>
    </row>
    <row r="106" spans="1:7" ht="16.5" customHeight="1" x14ac:dyDescent="0.15">
      <c r="A106" s="163" t="s">
        <v>171</v>
      </c>
      <c r="B106" s="163"/>
      <c r="C106" s="163"/>
      <c r="D106" s="163"/>
      <c r="E106" s="103">
        <f>SUM(E4:E105)</f>
        <v>281595138.68000042</v>
      </c>
      <c r="F106" s="103">
        <f>SUM(F4:F105)</f>
        <v>7030834.169999999</v>
      </c>
      <c r="G106" s="85"/>
    </row>
    <row r="107" spans="1:7" ht="16.5" customHeight="1" x14ac:dyDescent="0.15">
      <c r="A107" s="163"/>
      <c r="B107" s="163"/>
      <c r="C107" s="163"/>
      <c r="D107" s="163"/>
      <c r="E107" s="163"/>
      <c r="F107" s="164"/>
      <c r="G107" s="163"/>
    </row>
    <row r="108" spans="1:7" ht="16.5" customHeight="1" x14ac:dyDescent="0.15">
      <c r="A108" s="104"/>
      <c r="B108" s="105"/>
      <c r="C108" s="104"/>
      <c r="D108" s="106"/>
      <c r="E108" s="107"/>
      <c r="F108" s="107"/>
    </row>
    <row r="109" spans="1:7" ht="16.5" customHeight="1" x14ac:dyDescent="0.15">
      <c r="A109" s="88" t="s">
        <v>5</v>
      </c>
      <c r="B109" s="109" t="s">
        <v>0</v>
      </c>
      <c r="C109" s="88" t="s">
        <v>12</v>
      </c>
      <c r="D109" s="110" t="s">
        <v>3</v>
      </c>
      <c r="E109" s="103" t="s">
        <v>1</v>
      </c>
      <c r="F109" s="103" t="s">
        <v>2</v>
      </c>
      <c r="G109" s="88" t="s">
        <v>11</v>
      </c>
    </row>
    <row r="110" spans="1:7" ht="16.5" customHeight="1" x14ac:dyDescent="0.15">
      <c r="A110" s="85">
        <v>103</v>
      </c>
      <c r="B110" s="111" t="s">
        <v>41</v>
      </c>
      <c r="C110" s="85" t="s">
        <v>4</v>
      </c>
      <c r="D110" s="86" t="s">
        <v>158</v>
      </c>
      <c r="E110" s="99">
        <v>8899850</v>
      </c>
      <c r="F110" s="99">
        <v>0</v>
      </c>
      <c r="G110" s="85" t="s">
        <v>169</v>
      </c>
    </row>
    <row r="111" spans="1:7" ht="16.5" customHeight="1" x14ac:dyDescent="0.15">
      <c r="A111" s="85">
        <f>A110+1</f>
        <v>104</v>
      </c>
      <c r="B111" s="111" t="s">
        <v>120</v>
      </c>
      <c r="C111" s="85" t="s">
        <v>4</v>
      </c>
      <c r="D111" s="86" t="s">
        <v>158</v>
      </c>
      <c r="E111" s="99">
        <v>1825066.68</v>
      </c>
      <c r="F111" s="99">
        <v>927233.99999999988</v>
      </c>
      <c r="G111" s="85" t="s">
        <v>169</v>
      </c>
    </row>
    <row r="112" spans="1:7" ht="16.5" customHeight="1" x14ac:dyDescent="0.15">
      <c r="A112" s="85">
        <f t="shared" ref="A112:A175" si="2">A111+1</f>
        <v>105</v>
      </c>
      <c r="B112" s="111">
        <v>44514</v>
      </c>
      <c r="C112" s="85" t="s">
        <v>4</v>
      </c>
      <c r="D112" s="86" t="s">
        <v>158</v>
      </c>
      <c r="E112" s="99">
        <v>3443328.22</v>
      </c>
      <c r="F112" s="99">
        <v>0</v>
      </c>
      <c r="G112" s="85" t="s">
        <v>169</v>
      </c>
    </row>
    <row r="113" spans="1:7" ht="16.5" customHeight="1" x14ac:dyDescent="0.15">
      <c r="A113" s="85">
        <f t="shared" si="2"/>
        <v>106</v>
      </c>
      <c r="B113" s="111" t="s">
        <v>31</v>
      </c>
      <c r="C113" s="85" t="s">
        <v>4</v>
      </c>
      <c r="D113" s="86" t="s">
        <v>151</v>
      </c>
      <c r="E113" s="99">
        <v>108870</v>
      </c>
      <c r="F113" s="99">
        <v>0</v>
      </c>
      <c r="G113" s="85" t="s">
        <v>169</v>
      </c>
    </row>
    <row r="114" spans="1:7" ht="16.5" customHeight="1" x14ac:dyDescent="0.15">
      <c r="A114" s="85">
        <f t="shared" si="2"/>
        <v>107</v>
      </c>
      <c r="B114" s="111" t="s">
        <v>141</v>
      </c>
      <c r="C114" s="85" t="s">
        <v>4</v>
      </c>
      <c r="D114" s="86" t="s">
        <v>151</v>
      </c>
      <c r="E114" s="99">
        <v>108870</v>
      </c>
      <c r="F114" s="99">
        <v>0</v>
      </c>
      <c r="G114" s="85" t="s">
        <v>169</v>
      </c>
    </row>
    <row r="115" spans="1:7" ht="16.5" customHeight="1" x14ac:dyDescent="0.15">
      <c r="A115" s="85">
        <f t="shared" si="2"/>
        <v>108</v>
      </c>
      <c r="B115" s="111" t="s">
        <v>42</v>
      </c>
      <c r="C115" s="85" t="s">
        <v>4</v>
      </c>
      <c r="D115" s="86" t="s">
        <v>159</v>
      </c>
      <c r="E115" s="99">
        <v>986000</v>
      </c>
      <c r="F115" s="99">
        <v>0</v>
      </c>
      <c r="G115" s="85" t="s">
        <v>169</v>
      </c>
    </row>
    <row r="116" spans="1:7" ht="16.5" customHeight="1" x14ac:dyDescent="0.15">
      <c r="A116" s="85">
        <f t="shared" si="2"/>
        <v>109</v>
      </c>
      <c r="B116" s="111">
        <v>45701</v>
      </c>
      <c r="C116" s="85" t="s">
        <v>4</v>
      </c>
      <c r="D116" s="86" t="s">
        <v>159</v>
      </c>
      <c r="E116" s="99">
        <v>1788372</v>
      </c>
      <c r="F116" s="99">
        <v>0</v>
      </c>
      <c r="G116" s="85" t="s">
        <v>169</v>
      </c>
    </row>
    <row r="117" spans="1:7" ht="16.5" customHeight="1" x14ac:dyDescent="0.15">
      <c r="A117" s="85">
        <f t="shared" si="2"/>
        <v>110</v>
      </c>
      <c r="B117" s="111" t="s">
        <v>24</v>
      </c>
      <c r="C117" s="85" t="s">
        <v>4</v>
      </c>
      <c r="D117" s="86" t="s">
        <v>148</v>
      </c>
      <c r="E117" s="99">
        <v>22861.7</v>
      </c>
      <c r="F117" s="99">
        <v>0</v>
      </c>
      <c r="G117" s="85" t="s">
        <v>169</v>
      </c>
    </row>
    <row r="118" spans="1:7" ht="16.5" customHeight="1" x14ac:dyDescent="0.15">
      <c r="A118" s="85">
        <f t="shared" si="2"/>
        <v>111</v>
      </c>
      <c r="B118" s="111" t="s">
        <v>25</v>
      </c>
      <c r="C118" s="85" t="s">
        <v>4</v>
      </c>
      <c r="D118" s="86" t="s">
        <v>148</v>
      </c>
      <c r="E118" s="99">
        <v>39050</v>
      </c>
      <c r="F118" s="99">
        <v>0</v>
      </c>
      <c r="G118" s="85" t="s">
        <v>169</v>
      </c>
    </row>
    <row r="119" spans="1:7" ht="16.5" customHeight="1" x14ac:dyDescent="0.15">
      <c r="A119" s="85">
        <f t="shared" si="2"/>
        <v>112</v>
      </c>
      <c r="B119" s="111" t="s">
        <v>26</v>
      </c>
      <c r="C119" s="85" t="s">
        <v>4</v>
      </c>
      <c r="D119" s="86" t="s">
        <v>148</v>
      </c>
      <c r="E119" s="99">
        <v>41118</v>
      </c>
      <c r="F119" s="99">
        <v>0</v>
      </c>
      <c r="G119" s="85" t="s">
        <v>169</v>
      </c>
    </row>
    <row r="120" spans="1:7" ht="16.5" customHeight="1" x14ac:dyDescent="0.15">
      <c r="A120" s="85">
        <f t="shared" si="2"/>
        <v>113</v>
      </c>
      <c r="B120" s="111" t="s">
        <v>27</v>
      </c>
      <c r="C120" s="85" t="s">
        <v>4</v>
      </c>
      <c r="D120" s="86" t="s">
        <v>148</v>
      </c>
      <c r="E120" s="99">
        <v>45100</v>
      </c>
      <c r="F120" s="99">
        <v>0</v>
      </c>
      <c r="G120" s="85" t="s">
        <v>169</v>
      </c>
    </row>
    <row r="121" spans="1:7" ht="16.5" customHeight="1" x14ac:dyDescent="0.15">
      <c r="A121" s="85">
        <f t="shared" si="2"/>
        <v>114</v>
      </c>
      <c r="B121" s="111" t="s">
        <v>29</v>
      </c>
      <c r="C121" s="85" t="s">
        <v>4</v>
      </c>
      <c r="D121" s="86" t="s">
        <v>148</v>
      </c>
      <c r="E121" s="99">
        <v>58239.79</v>
      </c>
      <c r="F121" s="99">
        <v>0</v>
      </c>
      <c r="G121" s="85" t="s">
        <v>169</v>
      </c>
    </row>
    <row r="122" spans="1:7" ht="16.5" customHeight="1" x14ac:dyDescent="0.15">
      <c r="A122" s="85">
        <f t="shared" si="2"/>
        <v>115</v>
      </c>
      <c r="B122" s="111" t="s">
        <v>32</v>
      </c>
      <c r="C122" s="85" t="s">
        <v>4</v>
      </c>
      <c r="D122" s="86" t="s">
        <v>148</v>
      </c>
      <c r="E122" s="99">
        <v>249400</v>
      </c>
      <c r="F122" s="99">
        <v>0</v>
      </c>
      <c r="G122" s="85" t="s">
        <v>169</v>
      </c>
    </row>
    <row r="123" spans="1:7" ht="16.5" customHeight="1" x14ac:dyDescent="0.15">
      <c r="A123" s="85">
        <f t="shared" si="2"/>
        <v>116</v>
      </c>
      <c r="B123" s="111" t="s">
        <v>39</v>
      </c>
      <c r="C123" s="85" t="s">
        <v>4</v>
      </c>
      <c r="D123" s="86" t="s">
        <v>148</v>
      </c>
      <c r="E123" s="99">
        <v>84274</v>
      </c>
      <c r="F123" s="99">
        <v>0</v>
      </c>
      <c r="G123" s="85" t="s">
        <v>169</v>
      </c>
    </row>
    <row r="124" spans="1:7" ht="16.5" customHeight="1" x14ac:dyDescent="0.15">
      <c r="A124" s="85">
        <f t="shared" si="2"/>
        <v>117</v>
      </c>
      <c r="B124" s="111" t="s">
        <v>128</v>
      </c>
      <c r="C124" s="85" t="s">
        <v>4</v>
      </c>
      <c r="D124" s="86" t="s">
        <v>148</v>
      </c>
      <c r="E124" s="99">
        <v>67543.27</v>
      </c>
      <c r="F124" s="99">
        <v>0</v>
      </c>
      <c r="G124" s="85" t="s">
        <v>169</v>
      </c>
    </row>
    <row r="125" spans="1:7" ht="16.5" customHeight="1" x14ac:dyDescent="0.15">
      <c r="A125" s="85">
        <f t="shared" si="2"/>
        <v>118</v>
      </c>
      <c r="B125" s="111">
        <v>42571</v>
      </c>
      <c r="C125" s="85" t="s">
        <v>4</v>
      </c>
      <c r="D125" s="86" t="s">
        <v>367</v>
      </c>
      <c r="E125" s="99">
        <v>243099</v>
      </c>
      <c r="F125" s="99">
        <v>0</v>
      </c>
      <c r="G125" s="85" t="s">
        <v>169</v>
      </c>
    </row>
    <row r="126" spans="1:7" ht="16.5" customHeight="1" x14ac:dyDescent="0.15">
      <c r="A126" s="85">
        <f t="shared" si="2"/>
        <v>119</v>
      </c>
      <c r="B126" s="111" t="s">
        <v>33</v>
      </c>
      <c r="C126" s="85" t="s">
        <v>4</v>
      </c>
      <c r="D126" s="86" t="s">
        <v>153</v>
      </c>
      <c r="E126" s="99">
        <v>3499968.65</v>
      </c>
      <c r="F126" s="99">
        <v>0</v>
      </c>
      <c r="G126" s="85" t="s">
        <v>169</v>
      </c>
    </row>
    <row r="127" spans="1:7" ht="16.5" customHeight="1" x14ac:dyDescent="0.15">
      <c r="A127" s="85">
        <f t="shared" si="2"/>
        <v>120</v>
      </c>
      <c r="B127" s="111" t="s">
        <v>44</v>
      </c>
      <c r="C127" s="85" t="s">
        <v>4</v>
      </c>
      <c r="D127" s="86" t="s">
        <v>153</v>
      </c>
      <c r="E127" s="99">
        <v>3812654.36</v>
      </c>
      <c r="F127" s="99">
        <v>444810.35999999987</v>
      </c>
      <c r="G127" s="85" t="s">
        <v>169</v>
      </c>
    </row>
    <row r="128" spans="1:7" ht="16.5" customHeight="1" x14ac:dyDescent="0.15">
      <c r="A128" s="85">
        <f t="shared" si="2"/>
        <v>121</v>
      </c>
      <c r="B128" s="111" t="s">
        <v>45</v>
      </c>
      <c r="C128" s="85" t="s">
        <v>4</v>
      </c>
      <c r="D128" s="86" t="s">
        <v>153</v>
      </c>
      <c r="E128" s="99">
        <v>3812654.36</v>
      </c>
      <c r="F128" s="99">
        <v>0</v>
      </c>
      <c r="G128" s="85" t="s">
        <v>169</v>
      </c>
    </row>
    <row r="129" spans="1:7" ht="16.5" customHeight="1" x14ac:dyDescent="0.15">
      <c r="A129" s="85">
        <f t="shared" si="2"/>
        <v>122</v>
      </c>
      <c r="B129" s="111" t="s">
        <v>50</v>
      </c>
      <c r="C129" s="85" t="s">
        <v>4</v>
      </c>
      <c r="D129" s="86" t="s">
        <v>153</v>
      </c>
      <c r="E129" s="99">
        <v>3812654.36</v>
      </c>
      <c r="F129" s="99">
        <v>0</v>
      </c>
      <c r="G129" s="85" t="s">
        <v>169</v>
      </c>
    </row>
    <row r="130" spans="1:7" ht="16.5" customHeight="1" x14ac:dyDescent="0.15">
      <c r="A130" s="85">
        <f t="shared" si="2"/>
        <v>123</v>
      </c>
      <c r="B130" s="111" t="s">
        <v>51</v>
      </c>
      <c r="C130" s="85" t="s">
        <v>4</v>
      </c>
      <c r="D130" s="86" t="s">
        <v>153</v>
      </c>
      <c r="E130" s="99">
        <v>3346984.55</v>
      </c>
      <c r="F130" s="99">
        <v>0</v>
      </c>
      <c r="G130" s="85" t="s">
        <v>169</v>
      </c>
    </row>
    <row r="131" spans="1:7" ht="16.5" customHeight="1" x14ac:dyDescent="0.15">
      <c r="A131" s="85">
        <f t="shared" si="2"/>
        <v>124</v>
      </c>
      <c r="B131" s="111" t="s">
        <v>53</v>
      </c>
      <c r="C131" s="85" t="s">
        <v>4</v>
      </c>
      <c r="D131" s="86" t="s">
        <v>153</v>
      </c>
      <c r="E131" s="99">
        <v>2887716</v>
      </c>
      <c r="F131" s="99">
        <v>0</v>
      </c>
      <c r="G131" s="85" t="s">
        <v>169</v>
      </c>
    </row>
    <row r="132" spans="1:7" ht="16.5" customHeight="1" x14ac:dyDescent="0.15">
      <c r="A132" s="85">
        <f t="shared" si="2"/>
        <v>125</v>
      </c>
      <c r="B132" s="111" t="s">
        <v>59</v>
      </c>
      <c r="C132" s="85" t="s">
        <v>4</v>
      </c>
      <c r="D132" s="86" t="s">
        <v>153</v>
      </c>
      <c r="E132" s="99">
        <v>3812654.36</v>
      </c>
      <c r="F132" s="99">
        <v>0</v>
      </c>
      <c r="G132" s="85" t="s">
        <v>169</v>
      </c>
    </row>
    <row r="133" spans="1:7" ht="16.5" customHeight="1" x14ac:dyDescent="0.15">
      <c r="A133" s="85">
        <f t="shared" si="2"/>
        <v>126</v>
      </c>
      <c r="B133" s="111" t="s">
        <v>61</v>
      </c>
      <c r="C133" s="85" t="s">
        <v>4</v>
      </c>
      <c r="D133" s="86" t="s">
        <v>153</v>
      </c>
      <c r="E133" s="99">
        <v>3812654.36</v>
      </c>
      <c r="F133" s="99">
        <v>0</v>
      </c>
      <c r="G133" s="85" t="s">
        <v>169</v>
      </c>
    </row>
    <row r="134" spans="1:7" ht="16.5" customHeight="1" x14ac:dyDescent="0.15">
      <c r="A134" s="85">
        <f t="shared" si="2"/>
        <v>127</v>
      </c>
      <c r="B134" s="111">
        <v>43963</v>
      </c>
      <c r="C134" s="85" t="s">
        <v>4</v>
      </c>
      <c r="D134" s="86" t="s">
        <v>153</v>
      </c>
      <c r="E134" s="99">
        <v>3812654.36</v>
      </c>
      <c r="F134" s="99">
        <v>0</v>
      </c>
      <c r="G134" s="85" t="s">
        <v>169</v>
      </c>
    </row>
    <row r="135" spans="1:7" ht="16.5" customHeight="1" x14ac:dyDescent="0.15">
      <c r="A135" s="85">
        <f t="shared" si="2"/>
        <v>128</v>
      </c>
      <c r="B135" s="111" t="s">
        <v>70</v>
      </c>
      <c r="C135" s="85" t="s">
        <v>4</v>
      </c>
      <c r="D135" s="86" t="s">
        <v>153</v>
      </c>
      <c r="E135" s="99">
        <v>3812654.36</v>
      </c>
      <c r="F135" s="99">
        <v>0</v>
      </c>
      <c r="G135" s="85" t="s">
        <v>169</v>
      </c>
    </row>
    <row r="136" spans="1:7" ht="16.5" customHeight="1" x14ac:dyDescent="0.15">
      <c r="A136" s="85">
        <f t="shared" si="2"/>
        <v>129</v>
      </c>
      <c r="B136" s="111" t="s">
        <v>72</v>
      </c>
      <c r="C136" s="85" t="s">
        <v>4</v>
      </c>
      <c r="D136" s="86" t="s">
        <v>153</v>
      </c>
      <c r="E136" s="99">
        <v>3812654.36</v>
      </c>
      <c r="F136" s="99">
        <v>0</v>
      </c>
      <c r="G136" s="85" t="s">
        <v>169</v>
      </c>
    </row>
    <row r="137" spans="1:7" ht="16.5" customHeight="1" x14ac:dyDescent="0.15">
      <c r="A137" s="85">
        <f t="shared" si="2"/>
        <v>130</v>
      </c>
      <c r="B137" s="111" t="s">
        <v>77</v>
      </c>
      <c r="C137" s="85" t="s">
        <v>4</v>
      </c>
      <c r="D137" s="86" t="s">
        <v>153</v>
      </c>
      <c r="E137" s="99">
        <v>3812654.36</v>
      </c>
      <c r="F137" s="99">
        <v>0</v>
      </c>
      <c r="G137" s="85" t="s">
        <v>169</v>
      </c>
    </row>
    <row r="138" spans="1:7" ht="16.5" customHeight="1" x14ac:dyDescent="0.15">
      <c r="A138" s="85">
        <f t="shared" si="2"/>
        <v>131</v>
      </c>
      <c r="B138" s="111" t="s">
        <v>81</v>
      </c>
      <c r="C138" s="85" t="s">
        <v>4</v>
      </c>
      <c r="D138" s="86" t="s">
        <v>153</v>
      </c>
      <c r="E138" s="99">
        <v>3812654.36</v>
      </c>
      <c r="F138" s="99">
        <v>0</v>
      </c>
      <c r="G138" s="85" t="s">
        <v>169</v>
      </c>
    </row>
    <row r="139" spans="1:7" ht="16.5" customHeight="1" x14ac:dyDescent="0.15">
      <c r="A139" s="85">
        <f t="shared" si="2"/>
        <v>132</v>
      </c>
      <c r="B139" s="111" t="s">
        <v>85</v>
      </c>
      <c r="C139" s="85" t="s">
        <v>4</v>
      </c>
      <c r="D139" s="86" t="s">
        <v>153</v>
      </c>
      <c r="E139" s="99">
        <v>3812654.36</v>
      </c>
      <c r="F139" s="99">
        <v>0</v>
      </c>
      <c r="G139" s="85" t="s">
        <v>169</v>
      </c>
    </row>
    <row r="140" spans="1:7" ht="16.5" customHeight="1" x14ac:dyDescent="0.15">
      <c r="A140" s="85">
        <f t="shared" si="2"/>
        <v>133</v>
      </c>
      <c r="B140" s="111" t="s">
        <v>91</v>
      </c>
      <c r="C140" s="85" t="s">
        <v>4</v>
      </c>
      <c r="D140" s="86" t="s">
        <v>153</v>
      </c>
      <c r="E140" s="99">
        <v>3812654.36</v>
      </c>
      <c r="F140" s="99">
        <v>127090.35999999987</v>
      </c>
      <c r="G140" s="85" t="s">
        <v>169</v>
      </c>
    </row>
    <row r="141" spans="1:7" ht="16.5" customHeight="1" x14ac:dyDescent="0.15">
      <c r="A141" s="85">
        <f t="shared" si="2"/>
        <v>134</v>
      </c>
      <c r="B141" s="111" t="s">
        <v>93</v>
      </c>
      <c r="C141" s="85" t="s">
        <v>4</v>
      </c>
      <c r="D141" s="86" t="s">
        <v>153</v>
      </c>
      <c r="E141" s="99">
        <v>3812654.36</v>
      </c>
      <c r="F141" s="99">
        <v>0</v>
      </c>
      <c r="G141" s="85" t="s">
        <v>169</v>
      </c>
    </row>
    <row r="142" spans="1:7" ht="16.5" customHeight="1" x14ac:dyDescent="0.15">
      <c r="A142" s="85">
        <f t="shared" si="2"/>
        <v>135</v>
      </c>
      <c r="B142" s="111" t="s">
        <v>100</v>
      </c>
      <c r="C142" s="85" t="s">
        <v>4</v>
      </c>
      <c r="D142" s="86" t="s">
        <v>153</v>
      </c>
      <c r="E142" s="99">
        <v>3812654.36</v>
      </c>
      <c r="F142" s="99">
        <v>0</v>
      </c>
      <c r="G142" s="85" t="s">
        <v>169</v>
      </c>
    </row>
    <row r="143" spans="1:7" ht="16.5" customHeight="1" x14ac:dyDescent="0.15">
      <c r="A143" s="85">
        <f t="shared" si="2"/>
        <v>136</v>
      </c>
      <c r="B143" s="111" t="s">
        <v>102</v>
      </c>
      <c r="C143" s="85" t="s">
        <v>4</v>
      </c>
      <c r="D143" s="86" t="s">
        <v>153</v>
      </c>
      <c r="E143" s="99">
        <v>3019770</v>
      </c>
      <c r="F143" s="99">
        <v>954578.85000000009</v>
      </c>
      <c r="G143" s="85" t="s">
        <v>169</v>
      </c>
    </row>
    <row r="144" spans="1:7" ht="16.5" customHeight="1" x14ac:dyDescent="0.15">
      <c r="A144" s="85">
        <f t="shared" si="2"/>
        <v>137</v>
      </c>
      <c r="B144" s="111" t="s">
        <v>103</v>
      </c>
      <c r="C144" s="85" t="s">
        <v>4</v>
      </c>
      <c r="D144" s="86" t="s">
        <v>153</v>
      </c>
      <c r="E144" s="99">
        <v>3019770</v>
      </c>
      <c r="F144" s="99">
        <v>0</v>
      </c>
      <c r="G144" s="85" t="s">
        <v>169</v>
      </c>
    </row>
    <row r="145" spans="1:7" ht="16.5" customHeight="1" x14ac:dyDescent="0.15">
      <c r="A145" s="85">
        <f t="shared" si="2"/>
        <v>138</v>
      </c>
      <c r="B145" s="111" t="s">
        <v>104</v>
      </c>
      <c r="C145" s="85" t="s">
        <v>4</v>
      </c>
      <c r="D145" s="86" t="s">
        <v>153</v>
      </c>
      <c r="E145" s="99">
        <v>3019770</v>
      </c>
      <c r="F145" s="99">
        <v>0</v>
      </c>
      <c r="G145" s="85" t="s">
        <v>169</v>
      </c>
    </row>
    <row r="146" spans="1:7" ht="16.5" customHeight="1" x14ac:dyDescent="0.15">
      <c r="A146" s="85">
        <f t="shared" si="2"/>
        <v>139</v>
      </c>
      <c r="B146" s="111" t="s">
        <v>105</v>
      </c>
      <c r="C146" s="85" t="s">
        <v>4</v>
      </c>
      <c r="D146" s="86" t="s">
        <v>153</v>
      </c>
      <c r="E146" s="99">
        <v>3019770</v>
      </c>
      <c r="F146" s="99">
        <v>0</v>
      </c>
      <c r="G146" s="85" t="s">
        <v>169</v>
      </c>
    </row>
    <row r="147" spans="1:7" ht="16.5" customHeight="1" x14ac:dyDescent="0.15">
      <c r="A147" s="85">
        <f t="shared" si="2"/>
        <v>140</v>
      </c>
      <c r="B147" s="111" t="s">
        <v>106</v>
      </c>
      <c r="C147" s="85" t="s">
        <v>4</v>
      </c>
      <c r="D147" s="86" t="s">
        <v>153</v>
      </c>
      <c r="E147" s="99">
        <v>3019770</v>
      </c>
      <c r="F147" s="99">
        <v>701252.20000000019</v>
      </c>
      <c r="G147" s="85" t="s">
        <v>169</v>
      </c>
    </row>
    <row r="148" spans="1:7" ht="16.5" customHeight="1" x14ac:dyDescent="0.15">
      <c r="A148" s="85">
        <f t="shared" si="2"/>
        <v>141</v>
      </c>
      <c r="B148" s="111" t="s">
        <v>107</v>
      </c>
      <c r="C148" s="85" t="s">
        <v>4</v>
      </c>
      <c r="D148" s="86" t="s">
        <v>153</v>
      </c>
      <c r="E148" s="99">
        <v>3019770</v>
      </c>
      <c r="F148" s="99">
        <v>701252.20000000019</v>
      </c>
      <c r="G148" s="85" t="s">
        <v>169</v>
      </c>
    </row>
    <row r="149" spans="1:7" ht="16.5" customHeight="1" x14ac:dyDescent="0.15">
      <c r="A149" s="85">
        <f t="shared" si="2"/>
        <v>142</v>
      </c>
      <c r="B149" s="111" t="s">
        <v>108</v>
      </c>
      <c r="C149" s="85" t="s">
        <v>4</v>
      </c>
      <c r="D149" s="86" t="s">
        <v>153</v>
      </c>
      <c r="E149" s="99">
        <v>3019770</v>
      </c>
      <c r="F149" s="99">
        <v>97303.700000000186</v>
      </c>
      <c r="G149" s="85" t="s">
        <v>169</v>
      </c>
    </row>
    <row r="150" spans="1:7" ht="16.5" customHeight="1" x14ac:dyDescent="0.15">
      <c r="A150" s="85">
        <f t="shared" si="2"/>
        <v>143</v>
      </c>
      <c r="B150" s="111" t="s">
        <v>109</v>
      </c>
      <c r="C150" s="85" t="s">
        <v>4</v>
      </c>
      <c r="D150" s="86" t="s">
        <v>153</v>
      </c>
      <c r="E150" s="99">
        <v>4425000</v>
      </c>
      <c r="F150" s="99">
        <v>880083.33000000007</v>
      </c>
      <c r="G150" s="85" t="s">
        <v>169</v>
      </c>
    </row>
    <row r="151" spans="1:7" ht="16.5" customHeight="1" x14ac:dyDescent="0.15">
      <c r="A151" s="85">
        <f t="shared" si="2"/>
        <v>144</v>
      </c>
      <c r="B151" s="111" t="s">
        <v>115</v>
      </c>
      <c r="C151" s="85" t="s">
        <v>4</v>
      </c>
      <c r="D151" s="86" t="s">
        <v>153</v>
      </c>
      <c r="E151" s="99">
        <v>2990541.31</v>
      </c>
      <c r="F151" s="99">
        <v>0</v>
      </c>
      <c r="G151" s="85" t="s">
        <v>169</v>
      </c>
    </row>
    <row r="152" spans="1:7" ht="16.5" customHeight="1" x14ac:dyDescent="0.15">
      <c r="A152" s="85">
        <f t="shared" si="2"/>
        <v>145</v>
      </c>
      <c r="B152" s="111" t="s">
        <v>116</v>
      </c>
      <c r="C152" s="85" t="s">
        <v>4</v>
      </c>
      <c r="D152" s="86" t="s">
        <v>153</v>
      </c>
      <c r="E152" s="99">
        <v>2990541.31</v>
      </c>
      <c r="F152" s="99">
        <v>1196220.31</v>
      </c>
      <c r="G152" s="85" t="s">
        <v>169</v>
      </c>
    </row>
    <row r="153" spans="1:7" ht="16.5" customHeight="1" x14ac:dyDescent="0.15">
      <c r="A153" s="85">
        <f t="shared" si="2"/>
        <v>146</v>
      </c>
      <c r="B153" s="111" t="s">
        <v>117</v>
      </c>
      <c r="C153" s="85" t="s">
        <v>4</v>
      </c>
      <c r="D153" s="86" t="s">
        <v>153</v>
      </c>
      <c r="E153" s="99">
        <v>2990541.31</v>
      </c>
      <c r="F153" s="99">
        <v>0</v>
      </c>
      <c r="G153" s="85" t="s">
        <v>169</v>
      </c>
    </row>
    <row r="154" spans="1:7" ht="16.5" customHeight="1" x14ac:dyDescent="0.15">
      <c r="A154" s="85">
        <f t="shared" si="2"/>
        <v>147</v>
      </c>
      <c r="B154" s="111" t="s">
        <v>125</v>
      </c>
      <c r="C154" s="85" t="s">
        <v>4</v>
      </c>
      <c r="D154" s="86" t="s">
        <v>153</v>
      </c>
      <c r="E154" s="99">
        <v>3030848</v>
      </c>
      <c r="F154" s="99">
        <v>0</v>
      </c>
      <c r="G154" s="85" t="s">
        <v>169</v>
      </c>
    </row>
    <row r="155" spans="1:7" ht="16.5" customHeight="1" x14ac:dyDescent="0.15">
      <c r="A155" s="85">
        <f t="shared" si="2"/>
        <v>148</v>
      </c>
      <c r="B155" s="111" t="s">
        <v>132</v>
      </c>
      <c r="C155" s="85" t="s">
        <v>4</v>
      </c>
      <c r="D155" s="86" t="s">
        <v>153</v>
      </c>
      <c r="E155" s="99">
        <v>3784902.5</v>
      </c>
      <c r="F155" s="99">
        <v>0</v>
      </c>
      <c r="G155" s="85" t="s">
        <v>169</v>
      </c>
    </row>
    <row r="156" spans="1:7" ht="16.5" customHeight="1" x14ac:dyDescent="0.15">
      <c r="A156" s="85">
        <f t="shared" si="2"/>
        <v>149</v>
      </c>
      <c r="B156" s="111" t="s">
        <v>133</v>
      </c>
      <c r="C156" s="85" t="s">
        <v>4</v>
      </c>
      <c r="D156" s="86" t="s">
        <v>153</v>
      </c>
      <c r="E156" s="99">
        <v>3784902.5</v>
      </c>
      <c r="F156" s="99">
        <v>0</v>
      </c>
      <c r="G156" s="85" t="s">
        <v>169</v>
      </c>
    </row>
    <row r="157" spans="1:7" ht="16.5" customHeight="1" x14ac:dyDescent="0.15">
      <c r="A157" s="85">
        <f t="shared" si="2"/>
        <v>150</v>
      </c>
      <c r="B157" s="111" t="s">
        <v>134</v>
      </c>
      <c r="C157" s="85" t="s">
        <v>4</v>
      </c>
      <c r="D157" s="86" t="s">
        <v>153</v>
      </c>
      <c r="E157" s="99">
        <v>3784902.5</v>
      </c>
      <c r="F157" s="99">
        <v>0</v>
      </c>
      <c r="G157" s="85" t="s">
        <v>169</v>
      </c>
    </row>
    <row r="158" spans="1:7" ht="16.5" customHeight="1" x14ac:dyDescent="0.15">
      <c r="A158" s="85">
        <f t="shared" si="2"/>
        <v>151</v>
      </c>
      <c r="B158" s="111" t="s">
        <v>135</v>
      </c>
      <c r="C158" s="85" t="s">
        <v>4</v>
      </c>
      <c r="D158" s="86" t="s">
        <v>153</v>
      </c>
      <c r="E158" s="99">
        <v>3784902.5</v>
      </c>
      <c r="F158" s="99">
        <v>0</v>
      </c>
      <c r="G158" s="85" t="s">
        <v>169</v>
      </c>
    </row>
    <row r="159" spans="1:7" ht="16.5" customHeight="1" x14ac:dyDescent="0.15">
      <c r="A159" s="85">
        <f t="shared" si="2"/>
        <v>152</v>
      </c>
      <c r="B159" s="111" t="s">
        <v>142</v>
      </c>
      <c r="C159" s="85" t="s">
        <v>4</v>
      </c>
      <c r="D159" s="86" t="s">
        <v>153</v>
      </c>
      <c r="E159" s="99">
        <v>5333680</v>
      </c>
      <c r="F159" s="99">
        <v>0</v>
      </c>
      <c r="G159" s="85" t="s">
        <v>169</v>
      </c>
    </row>
    <row r="160" spans="1:7" ht="16.5" customHeight="1" x14ac:dyDescent="0.15">
      <c r="A160" s="85">
        <f t="shared" si="2"/>
        <v>153</v>
      </c>
      <c r="B160" s="111" t="s">
        <v>124</v>
      </c>
      <c r="C160" s="85" t="s">
        <v>4</v>
      </c>
      <c r="D160" s="86" t="s">
        <v>164</v>
      </c>
      <c r="E160" s="99">
        <v>980780</v>
      </c>
      <c r="F160" s="99">
        <v>0</v>
      </c>
      <c r="G160" s="85" t="s">
        <v>169</v>
      </c>
    </row>
    <row r="161" spans="1:7" ht="16.5" customHeight="1" x14ac:dyDescent="0.15">
      <c r="A161" s="85">
        <f t="shared" si="2"/>
        <v>154</v>
      </c>
      <c r="B161" s="111" t="s">
        <v>30</v>
      </c>
      <c r="C161" s="85" t="s">
        <v>4</v>
      </c>
      <c r="D161" s="86" t="s">
        <v>150</v>
      </c>
      <c r="E161" s="99">
        <v>1624500</v>
      </c>
      <c r="F161" s="99">
        <v>0</v>
      </c>
      <c r="G161" s="85" t="s">
        <v>169</v>
      </c>
    </row>
    <row r="162" spans="1:7" ht="16.5" customHeight="1" x14ac:dyDescent="0.15">
      <c r="A162" s="85">
        <f t="shared" si="2"/>
        <v>155</v>
      </c>
      <c r="B162" s="111" t="s">
        <v>37</v>
      </c>
      <c r="C162" s="85" t="s">
        <v>4</v>
      </c>
      <c r="D162" s="86" t="s">
        <v>156</v>
      </c>
      <c r="E162" s="99">
        <v>265990</v>
      </c>
      <c r="F162" s="99">
        <v>0</v>
      </c>
      <c r="G162" s="85" t="s">
        <v>169</v>
      </c>
    </row>
    <row r="163" spans="1:7" ht="16.5" customHeight="1" x14ac:dyDescent="0.15">
      <c r="A163" s="85">
        <f t="shared" si="2"/>
        <v>156</v>
      </c>
      <c r="B163" s="111" t="s">
        <v>49</v>
      </c>
      <c r="C163" s="85" t="s">
        <v>4</v>
      </c>
      <c r="D163" s="86" t="s">
        <v>156</v>
      </c>
      <c r="E163" s="99">
        <v>238999</v>
      </c>
      <c r="F163" s="99">
        <v>0</v>
      </c>
      <c r="G163" s="85" t="s">
        <v>169</v>
      </c>
    </row>
    <row r="164" spans="1:7" ht="16.5" customHeight="1" x14ac:dyDescent="0.15">
      <c r="A164" s="85">
        <f t="shared" si="2"/>
        <v>157</v>
      </c>
      <c r="B164" s="111" t="s">
        <v>110</v>
      </c>
      <c r="C164" s="85" t="s">
        <v>4</v>
      </c>
      <c r="D164" s="86" t="s">
        <v>156</v>
      </c>
      <c r="E164" s="99">
        <v>199900</v>
      </c>
      <c r="F164" s="99">
        <v>0</v>
      </c>
      <c r="G164" s="85" t="s">
        <v>169</v>
      </c>
    </row>
    <row r="165" spans="1:7" ht="16.5" customHeight="1" x14ac:dyDescent="0.15">
      <c r="A165" s="85">
        <f t="shared" si="2"/>
        <v>158</v>
      </c>
      <c r="B165" s="111" t="s">
        <v>114</v>
      </c>
      <c r="C165" s="85" t="s">
        <v>4</v>
      </c>
      <c r="D165" s="86" t="s">
        <v>156</v>
      </c>
      <c r="E165" s="99">
        <v>199000</v>
      </c>
      <c r="F165" s="99">
        <v>0</v>
      </c>
      <c r="G165" s="85" t="s">
        <v>169</v>
      </c>
    </row>
    <row r="166" spans="1:7" ht="16.5" customHeight="1" x14ac:dyDescent="0.15">
      <c r="A166" s="85">
        <f t="shared" si="2"/>
        <v>159</v>
      </c>
      <c r="B166" s="111" t="s">
        <v>136</v>
      </c>
      <c r="C166" s="85" t="s">
        <v>4</v>
      </c>
      <c r="D166" s="86" t="s">
        <v>156</v>
      </c>
      <c r="E166" s="99">
        <v>189900.12</v>
      </c>
      <c r="F166" s="99">
        <v>0</v>
      </c>
      <c r="G166" s="85" t="s">
        <v>169</v>
      </c>
    </row>
    <row r="167" spans="1:7" ht="16.5" customHeight="1" x14ac:dyDescent="0.15">
      <c r="A167" s="85">
        <f t="shared" si="2"/>
        <v>160</v>
      </c>
      <c r="B167" s="111" t="s">
        <v>138</v>
      </c>
      <c r="C167" s="85" t="s">
        <v>4</v>
      </c>
      <c r="D167" s="86" t="s">
        <v>156</v>
      </c>
      <c r="E167" s="99">
        <v>105941</v>
      </c>
      <c r="F167" s="99">
        <v>0</v>
      </c>
      <c r="G167" s="85" t="s">
        <v>169</v>
      </c>
    </row>
    <row r="168" spans="1:7" ht="16.5" customHeight="1" x14ac:dyDescent="0.15">
      <c r="A168" s="85">
        <f t="shared" si="2"/>
        <v>161</v>
      </c>
      <c r="B168" s="111" t="s">
        <v>143</v>
      </c>
      <c r="C168" s="85" t="s">
        <v>4</v>
      </c>
      <c r="D168" s="86" t="s">
        <v>167</v>
      </c>
      <c r="E168" s="99">
        <v>165000</v>
      </c>
      <c r="F168" s="99">
        <v>0</v>
      </c>
      <c r="G168" s="85" t="s">
        <v>169</v>
      </c>
    </row>
    <row r="169" spans="1:7" ht="16.5" customHeight="1" x14ac:dyDescent="0.15">
      <c r="A169" s="85">
        <f t="shared" si="2"/>
        <v>162</v>
      </c>
      <c r="B169" s="111" t="s">
        <v>101</v>
      </c>
      <c r="C169" s="85" t="s">
        <v>4</v>
      </c>
      <c r="D169" s="86" t="s">
        <v>161</v>
      </c>
      <c r="E169" s="99">
        <v>2150000</v>
      </c>
      <c r="F169" s="99">
        <v>428809.35000000009</v>
      </c>
      <c r="G169" s="85" t="s">
        <v>169</v>
      </c>
    </row>
    <row r="170" spans="1:7" ht="16.5" customHeight="1" x14ac:dyDescent="0.15">
      <c r="A170" s="85">
        <f t="shared" si="2"/>
        <v>163</v>
      </c>
      <c r="B170" s="111" t="s">
        <v>112</v>
      </c>
      <c r="C170" s="85" t="s">
        <v>4</v>
      </c>
      <c r="D170" s="86" t="s">
        <v>161</v>
      </c>
      <c r="E170" s="99">
        <v>3200000</v>
      </c>
      <c r="F170" s="99">
        <v>0</v>
      </c>
      <c r="G170" s="85" t="s">
        <v>169</v>
      </c>
    </row>
    <row r="171" spans="1:7" ht="16.5" customHeight="1" x14ac:dyDescent="0.15">
      <c r="A171" s="85">
        <f t="shared" si="2"/>
        <v>164</v>
      </c>
      <c r="B171" s="111" t="s">
        <v>122</v>
      </c>
      <c r="C171" s="85" t="s">
        <v>4</v>
      </c>
      <c r="D171" s="86" t="s">
        <v>161</v>
      </c>
      <c r="E171" s="99">
        <v>2668000</v>
      </c>
      <c r="F171" s="99">
        <v>398713.98</v>
      </c>
      <c r="G171" s="85" t="s">
        <v>169</v>
      </c>
    </row>
    <row r="172" spans="1:7" ht="16.5" customHeight="1" x14ac:dyDescent="0.15">
      <c r="A172" s="85">
        <f t="shared" si="2"/>
        <v>165</v>
      </c>
      <c r="B172" s="111" t="s">
        <v>28</v>
      </c>
      <c r="C172" s="85" t="s">
        <v>4</v>
      </c>
      <c r="D172" s="86" t="s">
        <v>149</v>
      </c>
      <c r="E172" s="99">
        <v>148685</v>
      </c>
      <c r="F172" s="99">
        <v>0</v>
      </c>
      <c r="G172" s="85" t="s">
        <v>169</v>
      </c>
    </row>
    <row r="173" spans="1:7" ht="16.5" customHeight="1" x14ac:dyDescent="0.15">
      <c r="A173" s="85">
        <f t="shared" si="2"/>
        <v>166</v>
      </c>
      <c r="B173" s="111" t="s">
        <v>40</v>
      </c>
      <c r="C173" s="85" t="s">
        <v>4</v>
      </c>
      <c r="D173" s="86" t="s">
        <v>157</v>
      </c>
      <c r="E173" s="99">
        <v>309841.83</v>
      </c>
      <c r="F173" s="99">
        <v>0</v>
      </c>
      <c r="G173" s="85" t="s">
        <v>169</v>
      </c>
    </row>
    <row r="174" spans="1:7" ht="16.5" customHeight="1" x14ac:dyDescent="0.15">
      <c r="A174" s="85">
        <f t="shared" si="2"/>
        <v>167</v>
      </c>
      <c r="B174" s="111" t="s">
        <v>123</v>
      </c>
      <c r="C174" s="85" t="s">
        <v>4</v>
      </c>
      <c r="D174" s="86" t="s">
        <v>163</v>
      </c>
      <c r="E174" s="99">
        <v>406000</v>
      </c>
      <c r="F174" s="99">
        <v>0</v>
      </c>
      <c r="G174" s="85" t="s">
        <v>169</v>
      </c>
    </row>
    <row r="175" spans="1:7" ht="16.5" customHeight="1" x14ac:dyDescent="0.15">
      <c r="A175" s="85">
        <f t="shared" si="2"/>
        <v>168</v>
      </c>
      <c r="B175" s="111" t="s">
        <v>126</v>
      </c>
      <c r="C175" s="85" t="s">
        <v>4</v>
      </c>
      <c r="D175" s="86" t="s">
        <v>163</v>
      </c>
      <c r="E175" s="99">
        <v>406000</v>
      </c>
      <c r="F175" s="99">
        <v>0</v>
      </c>
      <c r="G175" s="85" t="s">
        <v>169</v>
      </c>
    </row>
    <row r="176" spans="1:7" ht="16.5" customHeight="1" x14ac:dyDescent="0.15">
      <c r="A176" s="85">
        <f t="shared" ref="A176:A201" si="3">A175+1</f>
        <v>169</v>
      </c>
      <c r="B176" s="111" t="s">
        <v>127</v>
      </c>
      <c r="C176" s="85" t="s">
        <v>4</v>
      </c>
      <c r="D176" s="86" t="s">
        <v>163</v>
      </c>
      <c r="E176" s="99">
        <v>406000</v>
      </c>
      <c r="F176" s="99">
        <v>186087.18</v>
      </c>
      <c r="G176" s="85" t="s">
        <v>169</v>
      </c>
    </row>
    <row r="177" spans="1:7" ht="16.5" customHeight="1" x14ac:dyDescent="0.15">
      <c r="A177" s="85">
        <f t="shared" si="3"/>
        <v>170</v>
      </c>
      <c r="B177" s="111" t="s">
        <v>119</v>
      </c>
      <c r="C177" s="85" t="s">
        <v>4</v>
      </c>
      <c r="D177" s="86" t="s">
        <v>162</v>
      </c>
      <c r="E177" s="99">
        <v>588841.52</v>
      </c>
      <c r="F177" s="99">
        <v>0</v>
      </c>
      <c r="G177" s="85" t="s">
        <v>169</v>
      </c>
    </row>
    <row r="178" spans="1:7" ht="16.5" customHeight="1" x14ac:dyDescent="0.15">
      <c r="A178" s="85">
        <f t="shared" si="3"/>
        <v>171</v>
      </c>
      <c r="B178" s="111">
        <v>43514</v>
      </c>
      <c r="C178" s="85" t="s">
        <v>4</v>
      </c>
      <c r="D178" s="86" t="s">
        <v>160</v>
      </c>
      <c r="E178" s="99">
        <v>15441089</v>
      </c>
      <c r="F178" s="99">
        <v>0</v>
      </c>
      <c r="G178" s="85" t="s">
        <v>169</v>
      </c>
    </row>
    <row r="179" spans="1:7" ht="16.5" customHeight="1" x14ac:dyDescent="0.15">
      <c r="A179" s="85">
        <f t="shared" si="3"/>
        <v>172</v>
      </c>
      <c r="B179" s="111" t="s">
        <v>52</v>
      </c>
      <c r="C179" s="85" t="s">
        <v>4</v>
      </c>
      <c r="D179" s="86" t="s">
        <v>160</v>
      </c>
      <c r="E179" s="99">
        <v>15441089</v>
      </c>
      <c r="F179" s="99">
        <v>0</v>
      </c>
      <c r="G179" s="85" t="s">
        <v>169</v>
      </c>
    </row>
    <row r="180" spans="1:7" ht="16.5" customHeight="1" x14ac:dyDescent="0.15">
      <c r="A180" s="85">
        <f t="shared" si="3"/>
        <v>173</v>
      </c>
      <c r="B180" s="111" t="s">
        <v>140</v>
      </c>
      <c r="C180" s="85" t="s">
        <v>4</v>
      </c>
      <c r="D180" s="86" t="s">
        <v>160</v>
      </c>
      <c r="E180" s="99">
        <v>22881204</v>
      </c>
      <c r="F180" s="99">
        <v>0</v>
      </c>
      <c r="G180" s="85" t="s">
        <v>169</v>
      </c>
    </row>
    <row r="181" spans="1:7" ht="16.5" customHeight="1" x14ac:dyDescent="0.15">
      <c r="A181" s="85">
        <f t="shared" si="3"/>
        <v>174</v>
      </c>
      <c r="B181" s="111">
        <v>21668</v>
      </c>
      <c r="C181" s="85" t="s">
        <v>4</v>
      </c>
      <c r="D181" s="86" t="s">
        <v>152</v>
      </c>
      <c r="E181" s="99">
        <v>50400</v>
      </c>
      <c r="F181" s="99">
        <v>0</v>
      </c>
      <c r="G181" s="85" t="s">
        <v>169</v>
      </c>
    </row>
    <row r="182" spans="1:7" ht="16.5" customHeight="1" x14ac:dyDescent="0.15">
      <c r="A182" s="85">
        <f t="shared" si="3"/>
        <v>175</v>
      </c>
      <c r="B182" s="111" t="s">
        <v>38</v>
      </c>
      <c r="C182" s="85" t="s">
        <v>4</v>
      </c>
      <c r="D182" s="86" t="s">
        <v>152</v>
      </c>
      <c r="E182" s="99">
        <v>104400</v>
      </c>
      <c r="F182" s="99">
        <v>0</v>
      </c>
      <c r="G182" s="85" t="s">
        <v>169</v>
      </c>
    </row>
    <row r="183" spans="1:7" ht="16.5" customHeight="1" x14ac:dyDescent="0.15">
      <c r="A183" s="85">
        <f t="shared" si="3"/>
        <v>176</v>
      </c>
      <c r="B183" s="111" t="s">
        <v>137</v>
      </c>
      <c r="C183" s="85" t="s">
        <v>4</v>
      </c>
      <c r="D183" s="86" t="s">
        <v>152</v>
      </c>
      <c r="E183" s="99">
        <v>162400</v>
      </c>
      <c r="F183" s="99">
        <v>106914.13</v>
      </c>
      <c r="G183" s="85" t="s">
        <v>169</v>
      </c>
    </row>
    <row r="184" spans="1:7" ht="16.5" customHeight="1" x14ac:dyDescent="0.15">
      <c r="A184" s="85">
        <f t="shared" si="3"/>
        <v>177</v>
      </c>
      <c r="B184" s="111" t="s">
        <v>35</v>
      </c>
      <c r="C184" s="85" t="s">
        <v>4</v>
      </c>
      <c r="D184" s="86" t="s">
        <v>155</v>
      </c>
      <c r="E184" s="99">
        <v>169451.64</v>
      </c>
      <c r="F184" s="99">
        <v>0</v>
      </c>
      <c r="G184" s="85" t="s">
        <v>169</v>
      </c>
    </row>
    <row r="185" spans="1:7" ht="16.5" customHeight="1" x14ac:dyDescent="0.15">
      <c r="A185" s="85">
        <f t="shared" si="3"/>
        <v>178</v>
      </c>
      <c r="B185" s="111" t="s">
        <v>36</v>
      </c>
      <c r="C185" s="85" t="s">
        <v>4</v>
      </c>
      <c r="D185" s="86" t="s">
        <v>155</v>
      </c>
      <c r="E185" s="99">
        <v>169451.64</v>
      </c>
      <c r="F185" s="99">
        <v>0</v>
      </c>
      <c r="G185" s="85" t="s">
        <v>169</v>
      </c>
    </row>
    <row r="186" spans="1:7" ht="16.5" customHeight="1" x14ac:dyDescent="0.15">
      <c r="A186" s="85">
        <f t="shared" si="3"/>
        <v>179</v>
      </c>
      <c r="B186" s="111" t="s">
        <v>118</v>
      </c>
      <c r="C186" s="85" t="s">
        <v>4</v>
      </c>
      <c r="D186" s="86" t="s">
        <v>155</v>
      </c>
      <c r="E186" s="99">
        <v>174000</v>
      </c>
      <c r="F186" s="99">
        <v>0</v>
      </c>
      <c r="G186" s="85" t="s">
        <v>169</v>
      </c>
    </row>
    <row r="187" spans="1:7" ht="16.5" customHeight="1" x14ac:dyDescent="0.15">
      <c r="A187" s="85">
        <f t="shared" si="3"/>
        <v>180</v>
      </c>
      <c r="B187" s="111" t="s">
        <v>144</v>
      </c>
      <c r="C187" s="85" t="s">
        <v>4</v>
      </c>
      <c r="D187" s="86" t="s">
        <v>155</v>
      </c>
      <c r="E187" s="99">
        <v>86654.11</v>
      </c>
      <c r="F187" s="99">
        <v>0</v>
      </c>
      <c r="G187" s="85" t="s">
        <v>169</v>
      </c>
    </row>
    <row r="188" spans="1:7" ht="16.5" customHeight="1" x14ac:dyDescent="0.15">
      <c r="A188" s="85">
        <f t="shared" si="3"/>
        <v>181</v>
      </c>
      <c r="B188" s="111">
        <v>40388</v>
      </c>
      <c r="C188" s="85" t="s">
        <v>4</v>
      </c>
      <c r="D188" s="86" t="s">
        <v>155</v>
      </c>
      <c r="E188" s="99">
        <v>66960.259999999995</v>
      </c>
      <c r="F188" s="99">
        <v>0</v>
      </c>
      <c r="G188" s="85" t="s">
        <v>169</v>
      </c>
    </row>
    <row r="189" spans="1:7" ht="16.5" customHeight="1" x14ac:dyDescent="0.15">
      <c r="A189" s="85">
        <f t="shared" si="3"/>
        <v>182</v>
      </c>
      <c r="B189" s="111">
        <v>34018</v>
      </c>
      <c r="C189" s="85" t="s">
        <v>4</v>
      </c>
      <c r="D189" s="86" t="s">
        <v>152</v>
      </c>
      <c r="E189" s="99">
        <v>108871.8</v>
      </c>
      <c r="F189" s="99">
        <v>0</v>
      </c>
      <c r="G189" s="85" t="s">
        <v>169</v>
      </c>
    </row>
    <row r="190" spans="1:7" ht="16.5" customHeight="1" x14ac:dyDescent="0.15">
      <c r="A190" s="85">
        <f t="shared" si="3"/>
        <v>183</v>
      </c>
      <c r="B190" s="111">
        <v>45094</v>
      </c>
      <c r="C190" s="85" t="s">
        <v>4</v>
      </c>
      <c r="D190" s="86" t="s">
        <v>155</v>
      </c>
      <c r="E190" s="99">
        <v>185600</v>
      </c>
      <c r="F190" s="99">
        <v>0</v>
      </c>
      <c r="G190" s="85" t="s">
        <v>169</v>
      </c>
    </row>
    <row r="191" spans="1:7" ht="16.5" customHeight="1" x14ac:dyDescent="0.15">
      <c r="A191" s="85">
        <f t="shared" si="3"/>
        <v>184</v>
      </c>
      <c r="B191" s="111" t="s">
        <v>147</v>
      </c>
      <c r="C191" s="85" t="s">
        <v>4</v>
      </c>
      <c r="D191" s="86" t="s">
        <v>168</v>
      </c>
      <c r="E191" s="99">
        <v>545000</v>
      </c>
      <c r="F191" s="99">
        <v>326996.20999999996</v>
      </c>
      <c r="G191" s="85" t="s">
        <v>169</v>
      </c>
    </row>
    <row r="192" spans="1:7" ht="16.5" customHeight="1" x14ac:dyDescent="0.15">
      <c r="A192" s="85">
        <f t="shared" si="3"/>
        <v>185</v>
      </c>
      <c r="B192" s="111">
        <v>46023</v>
      </c>
      <c r="C192" s="85" t="s">
        <v>4</v>
      </c>
      <c r="D192" s="86" t="s">
        <v>199</v>
      </c>
      <c r="E192" s="99" t="s">
        <v>363</v>
      </c>
      <c r="F192" s="99">
        <v>0</v>
      </c>
      <c r="G192" s="85" t="s">
        <v>169</v>
      </c>
    </row>
    <row r="193" spans="1:10" ht="16.5" customHeight="1" x14ac:dyDescent="0.15">
      <c r="A193" s="85">
        <f t="shared" si="3"/>
        <v>186</v>
      </c>
      <c r="B193" s="111" t="s">
        <v>139</v>
      </c>
      <c r="C193" s="85" t="s">
        <v>4</v>
      </c>
      <c r="D193" s="86" t="s">
        <v>166</v>
      </c>
      <c r="E193" s="99">
        <v>310000</v>
      </c>
      <c r="F193" s="99">
        <v>0</v>
      </c>
      <c r="G193" s="85" t="s">
        <v>169</v>
      </c>
      <c r="J193" s="112"/>
    </row>
    <row r="194" spans="1:10" ht="16.5" customHeight="1" x14ac:dyDescent="0.15">
      <c r="A194" s="85">
        <f t="shared" si="3"/>
        <v>187</v>
      </c>
      <c r="B194" s="111" t="s">
        <v>145</v>
      </c>
      <c r="C194" s="85" t="s">
        <v>4</v>
      </c>
      <c r="D194" s="86" t="s">
        <v>166</v>
      </c>
      <c r="E194" s="99">
        <v>310000</v>
      </c>
      <c r="F194" s="99">
        <v>0</v>
      </c>
      <c r="G194" s="85" t="s">
        <v>169</v>
      </c>
      <c r="J194" s="112"/>
    </row>
    <row r="195" spans="1:10" ht="16.5" customHeight="1" x14ac:dyDescent="0.15">
      <c r="A195" s="85">
        <f t="shared" si="3"/>
        <v>188</v>
      </c>
      <c r="B195" s="111" t="s">
        <v>129</v>
      </c>
      <c r="C195" s="85" t="s">
        <v>4</v>
      </c>
      <c r="D195" s="86" t="s">
        <v>165</v>
      </c>
      <c r="E195" s="99">
        <v>91000</v>
      </c>
      <c r="F195" s="99">
        <v>0</v>
      </c>
      <c r="G195" s="85" t="s">
        <v>169</v>
      </c>
      <c r="J195" s="112"/>
    </row>
    <row r="196" spans="1:10" ht="16.5" customHeight="1" x14ac:dyDescent="0.15">
      <c r="A196" s="85">
        <f t="shared" si="3"/>
        <v>189</v>
      </c>
      <c r="B196" s="111" t="s">
        <v>355</v>
      </c>
      <c r="C196" s="85" t="s">
        <v>4</v>
      </c>
      <c r="D196" s="86" t="s">
        <v>165</v>
      </c>
      <c r="E196" s="99">
        <v>87382.8</v>
      </c>
      <c r="F196" s="99">
        <v>0</v>
      </c>
      <c r="G196" s="85" t="s">
        <v>169</v>
      </c>
    </row>
    <row r="197" spans="1:10" ht="16.5" customHeight="1" x14ac:dyDescent="0.15">
      <c r="A197" s="85">
        <f t="shared" si="3"/>
        <v>190</v>
      </c>
      <c r="B197" s="111" t="s">
        <v>356</v>
      </c>
      <c r="C197" s="85" t="s">
        <v>4</v>
      </c>
      <c r="D197" s="86" t="s">
        <v>165</v>
      </c>
      <c r="E197" s="99">
        <v>43320</v>
      </c>
      <c r="F197" s="99">
        <v>0</v>
      </c>
      <c r="G197" s="85" t="s">
        <v>169</v>
      </c>
    </row>
    <row r="198" spans="1:10" ht="16.5" customHeight="1" x14ac:dyDescent="0.15">
      <c r="A198" s="85">
        <f t="shared" si="3"/>
        <v>191</v>
      </c>
      <c r="B198" s="111" t="s">
        <v>130</v>
      </c>
      <c r="C198" s="85" t="s">
        <v>4</v>
      </c>
      <c r="D198" s="86" t="s">
        <v>165</v>
      </c>
      <c r="E198" s="99">
        <v>145000</v>
      </c>
      <c r="F198" s="99">
        <v>3628.359999999986</v>
      </c>
      <c r="G198" s="85" t="s">
        <v>169</v>
      </c>
    </row>
    <row r="199" spans="1:10" ht="16.5" customHeight="1" x14ac:dyDescent="0.15">
      <c r="A199" s="85">
        <f t="shared" si="3"/>
        <v>192</v>
      </c>
      <c r="B199" s="113" t="s">
        <v>131</v>
      </c>
      <c r="C199" s="85" t="s">
        <v>4</v>
      </c>
      <c r="D199" s="86" t="s">
        <v>165</v>
      </c>
      <c r="E199" s="99">
        <v>180120</v>
      </c>
      <c r="F199" s="99">
        <v>0</v>
      </c>
      <c r="G199" s="85" t="s">
        <v>169</v>
      </c>
      <c r="J199" s="112"/>
    </row>
    <row r="200" spans="1:10" ht="16.5" customHeight="1" x14ac:dyDescent="0.15">
      <c r="A200" s="85">
        <f t="shared" si="3"/>
        <v>193</v>
      </c>
      <c r="B200" s="113" t="s">
        <v>357</v>
      </c>
      <c r="C200" s="85" t="s">
        <v>4</v>
      </c>
      <c r="D200" s="86" t="s">
        <v>165</v>
      </c>
      <c r="E200" s="99">
        <v>43320</v>
      </c>
      <c r="F200" s="99">
        <v>0</v>
      </c>
      <c r="G200" s="85" t="s">
        <v>169</v>
      </c>
      <c r="J200" s="112"/>
    </row>
    <row r="201" spans="1:10" ht="16.5" customHeight="1" x14ac:dyDescent="0.15">
      <c r="A201" s="85">
        <f t="shared" si="3"/>
        <v>194</v>
      </c>
      <c r="B201" s="111" t="s">
        <v>34</v>
      </c>
      <c r="C201" s="85" t="s">
        <v>4</v>
      </c>
      <c r="D201" s="86" t="s">
        <v>154</v>
      </c>
      <c r="E201" s="99">
        <v>3593680</v>
      </c>
      <c r="F201" s="99">
        <v>0</v>
      </c>
      <c r="G201" s="85" t="s">
        <v>169</v>
      </c>
      <c r="J201" s="112"/>
    </row>
    <row r="202" spans="1:10" ht="16.5" customHeight="1" x14ac:dyDescent="0.15">
      <c r="A202" s="85">
        <v>195</v>
      </c>
      <c r="B202" s="111">
        <v>21032</v>
      </c>
      <c r="C202" s="85" t="s">
        <v>4</v>
      </c>
      <c r="D202" s="86" t="s">
        <v>253</v>
      </c>
      <c r="E202" s="99">
        <v>199999</v>
      </c>
      <c r="F202" s="99">
        <v>0</v>
      </c>
      <c r="G202" s="85" t="s">
        <v>169</v>
      </c>
      <c r="J202" s="112"/>
    </row>
    <row r="203" spans="1:10" ht="16.5" customHeight="1" x14ac:dyDescent="0.15">
      <c r="A203" s="85">
        <v>196</v>
      </c>
      <c r="B203" s="111">
        <v>42969</v>
      </c>
      <c r="C203" s="85" t="s">
        <v>4</v>
      </c>
      <c r="D203" s="86" t="s">
        <v>390</v>
      </c>
      <c r="E203" s="99">
        <v>79610800</v>
      </c>
      <c r="F203" s="99">
        <v>0</v>
      </c>
      <c r="G203" s="85" t="s">
        <v>169</v>
      </c>
      <c r="J203" s="112"/>
    </row>
    <row r="204" spans="1:10" ht="16.5" customHeight="1" x14ac:dyDescent="0.15">
      <c r="A204" s="85">
        <v>197</v>
      </c>
      <c r="B204" s="111">
        <v>39894</v>
      </c>
      <c r="C204" s="85" t="s">
        <v>4</v>
      </c>
      <c r="D204" s="86" t="s">
        <v>164</v>
      </c>
      <c r="E204" s="99">
        <v>2130660</v>
      </c>
      <c r="F204" s="99">
        <v>0</v>
      </c>
      <c r="G204" s="85" t="s">
        <v>169</v>
      </c>
      <c r="J204" s="112"/>
    </row>
    <row r="205" spans="1:10" ht="16.5" customHeight="1" x14ac:dyDescent="0.15">
      <c r="A205" s="163" t="s">
        <v>172</v>
      </c>
      <c r="B205" s="163"/>
      <c r="C205" s="163"/>
      <c r="D205" s="163"/>
      <c r="E205" s="103">
        <f>SUM(E110:E204)</f>
        <v>295747256.55000001</v>
      </c>
      <c r="F205" s="103">
        <f>SUM(F110:F204)</f>
        <v>7480974.5200000005</v>
      </c>
      <c r="G205" s="85"/>
      <c r="J205" s="112"/>
    </row>
    <row r="206" spans="1:10" ht="11.25" customHeight="1" x14ac:dyDescent="0.15">
      <c r="J206" s="112"/>
    </row>
    <row r="207" spans="1:10" ht="16.5" customHeight="1" x14ac:dyDescent="0.15">
      <c r="A207" s="165" t="s">
        <v>359</v>
      </c>
      <c r="B207" s="166"/>
      <c r="C207" s="166"/>
      <c r="D207" s="166"/>
      <c r="E207" s="166"/>
      <c r="F207" s="166"/>
      <c r="G207" s="167"/>
      <c r="J207" s="112"/>
    </row>
    <row r="208" spans="1:10" ht="16.5" customHeight="1" x14ac:dyDescent="0.15">
      <c r="A208" s="88" t="s">
        <v>5</v>
      </c>
      <c r="B208" s="109" t="s">
        <v>0</v>
      </c>
      <c r="C208" s="88" t="s">
        <v>12</v>
      </c>
      <c r="D208" s="110" t="s">
        <v>3</v>
      </c>
      <c r="E208" s="103" t="s">
        <v>1</v>
      </c>
      <c r="F208" s="103" t="s">
        <v>2</v>
      </c>
      <c r="G208" s="88" t="s">
        <v>11</v>
      </c>
      <c r="J208" s="112"/>
    </row>
    <row r="209" spans="1:10" ht="16.5" customHeight="1" x14ac:dyDescent="0.15">
      <c r="A209" s="85">
        <v>198</v>
      </c>
      <c r="B209" s="111">
        <v>24888</v>
      </c>
      <c r="C209" s="85" t="s">
        <v>4</v>
      </c>
      <c r="D209" s="86" t="s">
        <v>165</v>
      </c>
      <c r="E209" s="99">
        <v>350000</v>
      </c>
      <c r="F209" s="99">
        <v>215833.18</v>
      </c>
      <c r="G209" s="85" t="s">
        <v>169</v>
      </c>
      <c r="J209" s="112"/>
    </row>
    <row r="210" spans="1:10" ht="16.5" customHeight="1" x14ac:dyDescent="0.15">
      <c r="A210" s="85">
        <f>A209+1</f>
        <v>199</v>
      </c>
      <c r="B210" s="111">
        <v>39890</v>
      </c>
      <c r="C210" s="85" t="s">
        <v>4</v>
      </c>
      <c r="D210" s="86" t="s">
        <v>165</v>
      </c>
      <c r="E210" s="99">
        <v>53905.71</v>
      </c>
      <c r="F210" s="99">
        <v>0</v>
      </c>
      <c r="G210" s="85" t="s">
        <v>169</v>
      </c>
      <c r="J210" s="112"/>
    </row>
    <row r="211" spans="1:10" ht="16.5" customHeight="1" x14ac:dyDescent="0.15">
      <c r="A211" s="85">
        <f t="shared" ref="A211:A217" si="4">A210+1</f>
        <v>200</v>
      </c>
      <c r="B211" s="111">
        <v>40729</v>
      </c>
      <c r="C211" s="85" t="s">
        <v>4</v>
      </c>
      <c r="D211" s="86" t="s">
        <v>165</v>
      </c>
      <c r="E211" s="99">
        <v>180120</v>
      </c>
      <c r="F211" s="99">
        <v>0</v>
      </c>
      <c r="G211" s="85" t="s">
        <v>169</v>
      </c>
      <c r="J211" s="112"/>
    </row>
    <row r="212" spans="1:10" ht="16.5" customHeight="1" x14ac:dyDescent="0.15">
      <c r="A212" s="85">
        <f t="shared" si="4"/>
        <v>201</v>
      </c>
      <c r="B212" s="111">
        <v>40924</v>
      </c>
      <c r="C212" s="85" t="s">
        <v>4</v>
      </c>
      <c r="D212" s="86" t="s">
        <v>165</v>
      </c>
      <c r="E212" s="99">
        <v>66816</v>
      </c>
      <c r="F212" s="99">
        <v>0</v>
      </c>
      <c r="G212" s="85" t="s">
        <v>169</v>
      </c>
      <c r="J212" s="112"/>
    </row>
    <row r="213" spans="1:10" ht="16.5" customHeight="1" x14ac:dyDescent="0.15">
      <c r="A213" s="85">
        <f t="shared" si="4"/>
        <v>202</v>
      </c>
      <c r="B213" s="111">
        <v>42196</v>
      </c>
      <c r="C213" s="85" t="s">
        <v>4</v>
      </c>
      <c r="D213" s="86" t="s">
        <v>165</v>
      </c>
      <c r="E213" s="99">
        <v>82360</v>
      </c>
      <c r="F213" s="99">
        <v>0</v>
      </c>
      <c r="G213" s="85" t="s">
        <v>169</v>
      </c>
      <c r="J213" s="112"/>
    </row>
    <row r="214" spans="1:10" ht="16.5" customHeight="1" x14ac:dyDescent="0.15">
      <c r="A214" s="85">
        <f t="shared" si="4"/>
        <v>203</v>
      </c>
      <c r="B214" s="111">
        <v>42584</v>
      </c>
      <c r="C214" s="85" t="s">
        <v>4</v>
      </c>
      <c r="D214" s="86" t="s">
        <v>165</v>
      </c>
      <c r="E214" s="99">
        <v>81084</v>
      </c>
      <c r="F214" s="99">
        <v>6135.18</v>
      </c>
      <c r="G214" s="85" t="s">
        <v>169</v>
      </c>
      <c r="J214" s="112"/>
    </row>
    <row r="215" spans="1:10" ht="16.5" customHeight="1" x14ac:dyDescent="0.15">
      <c r="A215" s="85">
        <f t="shared" si="4"/>
        <v>204</v>
      </c>
      <c r="B215" s="111">
        <v>42588</v>
      </c>
      <c r="C215" s="85" t="s">
        <v>4</v>
      </c>
      <c r="D215" s="86" t="s">
        <v>165</v>
      </c>
      <c r="E215" s="99">
        <v>81084</v>
      </c>
      <c r="F215" s="99">
        <v>0</v>
      </c>
      <c r="G215" s="85" t="s">
        <v>169</v>
      </c>
      <c r="J215" s="112"/>
    </row>
    <row r="216" spans="1:10" ht="16.5" customHeight="1" x14ac:dyDescent="0.15">
      <c r="A216" s="85">
        <f t="shared" si="4"/>
        <v>205</v>
      </c>
      <c r="B216" s="111">
        <v>42734</v>
      </c>
      <c r="C216" s="85" t="s">
        <v>4</v>
      </c>
      <c r="D216" s="86" t="s">
        <v>165</v>
      </c>
      <c r="E216" s="99">
        <v>218500</v>
      </c>
      <c r="F216" s="99">
        <v>0</v>
      </c>
      <c r="G216" s="85" t="s">
        <v>169</v>
      </c>
      <c r="J216" s="112"/>
    </row>
    <row r="217" spans="1:10" ht="16.5" customHeight="1" x14ac:dyDescent="0.15">
      <c r="A217" s="85">
        <f t="shared" si="4"/>
        <v>206</v>
      </c>
      <c r="B217" s="111">
        <v>44999</v>
      </c>
      <c r="C217" s="85" t="s">
        <v>4</v>
      </c>
      <c r="D217" s="86" t="s">
        <v>165</v>
      </c>
      <c r="E217" s="99">
        <v>110200</v>
      </c>
      <c r="F217" s="99">
        <v>0</v>
      </c>
      <c r="G217" s="85" t="s">
        <v>169</v>
      </c>
      <c r="J217" s="112"/>
    </row>
    <row r="218" spans="1:10" ht="16.5" customHeight="1" x14ac:dyDescent="0.15">
      <c r="A218" s="165" t="s">
        <v>360</v>
      </c>
      <c r="B218" s="166"/>
      <c r="C218" s="166"/>
      <c r="D218" s="167"/>
      <c r="E218" s="103">
        <f>SUM(E209:E217)</f>
        <v>1224069.71</v>
      </c>
      <c r="F218" s="103">
        <f>SUM(F209:F217)</f>
        <v>221968.36</v>
      </c>
      <c r="G218" s="85"/>
      <c r="J218" s="112"/>
    </row>
    <row r="219" spans="1:10" ht="16.5" customHeight="1" x14ac:dyDescent="0.15">
      <c r="A219" s="120"/>
      <c r="B219" s="120"/>
      <c r="C219" s="120"/>
      <c r="D219" s="120"/>
      <c r="E219" s="121"/>
      <c r="F219" s="121"/>
      <c r="G219" s="122"/>
      <c r="J219" s="112"/>
    </row>
    <row r="220" spans="1:10" ht="16.5" customHeight="1" x14ac:dyDescent="0.15">
      <c r="A220" s="165" t="s">
        <v>362</v>
      </c>
      <c r="B220" s="166"/>
      <c r="C220" s="166"/>
      <c r="D220" s="166"/>
      <c r="E220" s="166"/>
      <c r="F220" s="166"/>
      <c r="G220" s="167"/>
      <c r="J220" s="112"/>
    </row>
    <row r="221" spans="1:10" ht="16.5" customHeight="1" x14ac:dyDescent="0.15">
      <c r="A221" s="88" t="s">
        <v>5</v>
      </c>
      <c r="B221" s="109" t="s">
        <v>0</v>
      </c>
      <c r="C221" s="88" t="s">
        <v>12</v>
      </c>
      <c r="D221" s="110" t="s">
        <v>3</v>
      </c>
      <c r="E221" s="103" t="s">
        <v>1</v>
      </c>
      <c r="F221" s="103" t="s">
        <v>2</v>
      </c>
      <c r="G221" s="88" t="s">
        <v>11</v>
      </c>
      <c r="J221" s="112"/>
    </row>
    <row r="222" spans="1:10" ht="16.5" customHeight="1" x14ac:dyDescent="0.15">
      <c r="A222" s="85">
        <v>207</v>
      </c>
      <c r="B222" s="111">
        <v>38367</v>
      </c>
      <c r="C222" s="85" t="s">
        <v>4</v>
      </c>
      <c r="D222" s="86" t="s">
        <v>361</v>
      </c>
      <c r="E222" s="99">
        <v>24645.78</v>
      </c>
      <c r="F222" s="99">
        <v>0</v>
      </c>
      <c r="G222" s="85" t="s">
        <v>169</v>
      </c>
      <c r="J222" s="112"/>
    </row>
    <row r="223" spans="1:10" ht="16.5" customHeight="1" x14ac:dyDescent="0.15">
      <c r="A223" s="165" t="s">
        <v>360</v>
      </c>
      <c r="B223" s="166"/>
      <c r="C223" s="166"/>
      <c r="D223" s="167"/>
      <c r="E223" s="103">
        <f>SUM(E222)</f>
        <v>24645.78</v>
      </c>
      <c r="F223" s="103">
        <f>SUM(F222)</f>
        <v>0</v>
      </c>
      <c r="G223" s="85"/>
      <c r="J223" s="112"/>
    </row>
    <row r="224" spans="1:10" ht="16.5" customHeight="1" x14ac:dyDescent="0.15">
      <c r="J224" s="112"/>
    </row>
    <row r="225" spans="1:13" ht="16.5" customHeight="1" x14ac:dyDescent="0.15">
      <c r="A225" s="165" t="s">
        <v>364</v>
      </c>
      <c r="B225" s="166"/>
      <c r="C225" s="166"/>
      <c r="D225" s="166"/>
      <c r="E225" s="166"/>
      <c r="F225" s="166"/>
      <c r="G225" s="167"/>
      <c r="J225" s="112"/>
    </row>
    <row r="226" spans="1:13" ht="16.5" customHeight="1" x14ac:dyDescent="0.15">
      <c r="A226" s="88" t="s">
        <v>5</v>
      </c>
      <c r="B226" s="109" t="s">
        <v>0</v>
      </c>
      <c r="C226" s="88" t="s">
        <v>12</v>
      </c>
      <c r="D226" s="110" t="s">
        <v>3</v>
      </c>
      <c r="E226" s="103" t="s">
        <v>1</v>
      </c>
      <c r="F226" s="103" t="s">
        <v>2</v>
      </c>
      <c r="G226" s="88" t="s">
        <v>11</v>
      </c>
      <c r="J226" s="112"/>
    </row>
    <row r="227" spans="1:13" ht="16.5" customHeight="1" x14ac:dyDescent="0.15">
      <c r="A227" s="85">
        <v>208</v>
      </c>
      <c r="B227" s="111">
        <v>41522</v>
      </c>
      <c r="C227" s="85" t="s">
        <v>4</v>
      </c>
      <c r="D227" s="86" t="s">
        <v>155</v>
      </c>
      <c r="E227" s="99">
        <v>169451.64</v>
      </c>
      <c r="F227" s="99">
        <v>0</v>
      </c>
      <c r="G227" s="85" t="s">
        <v>169</v>
      </c>
      <c r="J227" s="66"/>
      <c r="K227" s="18"/>
      <c r="L227" s="18"/>
      <c r="M227" s="18"/>
    </row>
    <row r="228" spans="1:13" ht="16.5" customHeight="1" x14ac:dyDescent="0.15">
      <c r="A228" s="165" t="s">
        <v>360</v>
      </c>
      <c r="B228" s="166"/>
      <c r="C228" s="166"/>
      <c r="D228" s="167"/>
      <c r="E228" s="103">
        <f>SUM(E227)</f>
        <v>169451.64</v>
      </c>
      <c r="F228" s="103">
        <f>SUM(F227)</f>
        <v>0</v>
      </c>
      <c r="G228" s="85"/>
      <c r="J228" s="66"/>
      <c r="K228" s="18"/>
      <c r="L228" s="18"/>
      <c r="M228" s="18"/>
    </row>
    <row r="229" spans="1:13" ht="16.5" customHeight="1" x14ac:dyDescent="0.15">
      <c r="A229" s="120"/>
      <c r="B229" s="120"/>
      <c r="C229" s="120"/>
      <c r="D229" s="120"/>
      <c r="E229" s="121"/>
      <c r="F229" s="121"/>
      <c r="G229" s="122"/>
      <c r="J229" s="66"/>
      <c r="K229" s="18"/>
      <c r="L229" s="18"/>
      <c r="M229" s="18"/>
    </row>
    <row r="230" spans="1:13" ht="16.5" customHeight="1" x14ac:dyDescent="0.15">
      <c r="A230" s="165" t="s">
        <v>365</v>
      </c>
      <c r="B230" s="166"/>
      <c r="C230" s="166"/>
      <c r="D230" s="166"/>
      <c r="E230" s="166"/>
      <c r="F230" s="166"/>
      <c r="G230" s="167"/>
      <c r="J230" s="66"/>
      <c r="K230" s="18"/>
      <c r="L230" s="18"/>
      <c r="M230" s="18"/>
    </row>
    <row r="231" spans="1:13" ht="16.5" customHeight="1" x14ac:dyDescent="0.15">
      <c r="A231" s="88" t="s">
        <v>5</v>
      </c>
      <c r="B231" s="109" t="s">
        <v>0</v>
      </c>
      <c r="C231" s="88" t="s">
        <v>12</v>
      </c>
      <c r="D231" s="110" t="s">
        <v>3</v>
      </c>
      <c r="E231" s="103" t="s">
        <v>1</v>
      </c>
      <c r="F231" s="103" t="s">
        <v>2</v>
      </c>
      <c r="G231" s="88" t="s">
        <v>11</v>
      </c>
      <c r="J231" s="66"/>
      <c r="K231" s="18"/>
      <c r="L231" s="18"/>
      <c r="M231" s="18"/>
    </row>
    <row r="232" spans="1:13" ht="16.5" customHeight="1" x14ac:dyDescent="0.15">
      <c r="A232" s="85">
        <v>209</v>
      </c>
      <c r="B232" s="111">
        <v>43121</v>
      </c>
      <c r="C232" s="85" t="s">
        <v>4</v>
      </c>
      <c r="D232" s="86" t="s">
        <v>366</v>
      </c>
      <c r="E232" s="99">
        <v>4965960</v>
      </c>
      <c r="F232" s="99">
        <v>620745</v>
      </c>
      <c r="G232" s="85" t="s">
        <v>169</v>
      </c>
      <c r="J232" s="66"/>
      <c r="K232" s="18"/>
      <c r="L232" s="18"/>
      <c r="M232" s="18"/>
    </row>
    <row r="233" spans="1:13" ht="16.5" customHeight="1" x14ac:dyDescent="0.15">
      <c r="A233" s="85">
        <v>210</v>
      </c>
      <c r="B233" s="111">
        <v>57007</v>
      </c>
      <c r="C233" s="85" t="s">
        <v>4</v>
      </c>
      <c r="D233" s="86" t="s">
        <v>368</v>
      </c>
      <c r="E233" s="99">
        <v>25836.26</v>
      </c>
      <c r="F233" s="99">
        <v>0</v>
      </c>
      <c r="G233" s="85" t="s">
        <v>169</v>
      </c>
      <c r="J233" s="112"/>
    </row>
    <row r="234" spans="1:13" ht="16.5" customHeight="1" x14ac:dyDescent="0.15">
      <c r="A234" s="165" t="s">
        <v>360</v>
      </c>
      <c r="B234" s="166"/>
      <c r="C234" s="166"/>
      <c r="D234" s="167"/>
      <c r="E234" s="103">
        <f>SUM(E232:E233)</f>
        <v>4991796.26</v>
      </c>
      <c r="F234" s="103">
        <f>SUM(F232:F233)</f>
        <v>620745</v>
      </c>
      <c r="G234" s="85"/>
      <c r="J234" s="112"/>
    </row>
    <row r="235" spans="1:13" ht="16.5" customHeight="1" x14ac:dyDescent="0.15">
      <c r="A235" s="120"/>
      <c r="B235" s="120"/>
      <c r="C235" s="120"/>
      <c r="D235" s="120"/>
      <c r="E235" s="121"/>
      <c r="F235" s="121"/>
      <c r="G235" s="122"/>
      <c r="J235" s="112"/>
    </row>
    <row r="236" spans="1:13" ht="16.5" customHeight="1" x14ac:dyDescent="0.15">
      <c r="A236" s="165" t="s">
        <v>10</v>
      </c>
      <c r="B236" s="166"/>
      <c r="C236" s="166"/>
      <c r="D236" s="167"/>
      <c r="E236" s="123">
        <f>E234+E228+E223+E218+E205+E106</f>
        <v>583752358.62000036</v>
      </c>
      <c r="F236" s="123">
        <f>F234+F228+F223+F218+F205+F106</f>
        <v>15354522.050000001</v>
      </c>
      <c r="G236" s="85"/>
      <c r="J236" s="130"/>
    </row>
    <row r="237" spans="1:13" ht="11.25" customHeight="1" x14ac:dyDescent="0.15">
      <c r="A237" s="120"/>
      <c r="B237" s="120"/>
      <c r="C237" s="120"/>
      <c r="D237" s="120"/>
      <c r="E237" s="124"/>
      <c r="F237" s="124"/>
      <c r="G237" s="122"/>
      <c r="J237" s="130"/>
    </row>
    <row r="238" spans="1:13" ht="11.25" x14ac:dyDescent="0.15">
      <c r="A238" s="125"/>
      <c r="B238" s="126"/>
      <c r="C238" s="125"/>
      <c r="D238" s="127"/>
      <c r="E238" s="128"/>
      <c r="F238" s="128"/>
      <c r="J238" s="112"/>
      <c r="K238" s="131"/>
    </row>
    <row r="239" spans="1:13" ht="11.25" x14ac:dyDescent="0.15">
      <c r="A239" s="168" t="s">
        <v>354</v>
      </c>
      <c r="B239" s="169"/>
      <c r="C239" s="169"/>
      <c r="D239" s="169"/>
      <c r="E239" s="170"/>
      <c r="J239" s="112"/>
    </row>
    <row r="240" spans="1:13" ht="11.25" x14ac:dyDescent="0.15">
      <c r="A240" s="171"/>
      <c r="B240" s="172"/>
      <c r="C240" s="172"/>
      <c r="D240" s="172"/>
      <c r="E240" s="173"/>
      <c r="J240" s="112"/>
    </row>
    <row r="241" spans="1:10" ht="11.25" x14ac:dyDescent="0.15">
      <c r="A241" s="88" t="s">
        <v>5</v>
      </c>
      <c r="B241" s="109" t="s">
        <v>322</v>
      </c>
      <c r="C241" s="88" t="s">
        <v>12</v>
      </c>
      <c r="D241" s="110" t="s">
        <v>252</v>
      </c>
      <c r="E241" s="103" t="s">
        <v>11</v>
      </c>
      <c r="F241" s="121"/>
      <c r="G241" s="120"/>
      <c r="J241" s="112"/>
    </row>
    <row r="242" spans="1:10" ht="11.25" x14ac:dyDescent="0.15">
      <c r="A242" s="85">
        <v>1</v>
      </c>
      <c r="B242" s="111" t="s">
        <v>323</v>
      </c>
      <c r="C242" s="85" t="s">
        <v>4</v>
      </c>
      <c r="D242" s="86" t="s">
        <v>325</v>
      </c>
      <c r="E242" s="99" t="s">
        <v>169</v>
      </c>
      <c r="F242" s="129"/>
      <c r="G242" s="122"/>
      <c r="J242" s="112"/>
    </row>
    <row r="243" spans="1:10" ht="11.25" x14ac:dyDescent="0.15">
      <c r="A243" s="85">
        <f>A242+1</f>
        <v>2</v>
      </c>
      <c r="B243" s="111" t="s">
        <v>323</v>
      </c>
      <c r="C243" s="85" t="s">
        <v>4</v>
      </c>
      <c r="D243" s="86" t="s">
        <v>325</v>
      </c>
      <c r="E243" s="99" t="s">
        <v>169</v>
      </c>
      <c r="F243" s="129"/>
      <c r="G243" s="122"/>
      <c r="J243" s="112"/>
    </row>
    <row r="244" spans="1:10" ht="11.25" x14ac:dyDescent="0.15">
      <c r="A244" s="85">
        <f t="shared" ref="A244:A253" si="5">A243+1</f>
        <v>3</v>
      </c>
      <c r="B244" s="111" t="s">
        <v>324</v>
      </c>
      <c r="C244" s="85" t="s">
        <v>4</v>
      </c>
      <c r="D244" s="86" t="s">
        <v>325</v>
      </c>
      <c r="E244" s="99" t="s">
        <v>169</v>
      </c>
      <c r="F244" s="129"/>
      <c r="G244" s="122"/>
      <c r="J244" s="112"/>
    </row>
    <row r="245" spans="1:10" ht="11.25" x14ac:dyDescent="0.15">
      <c r="A245" s="85">
        <f t="shared" si="5"/>
        <v>4</v>
      </c>
      <c r="B245" s="111" t="s">
        <v>326</v>
      </c>
      <c r="C245" s="85" t="s">
        <v>4</v>
      </c>
      <c r="D245" s="86" t="s">
        <v>325</v>
      </c>
      <c r="E245" s="99" t="s">
        <v>169</v>
      </c>
      <c r="F245" s="129"/>
      <c r="G245" s="122"/>
      <c r="J245" s="112"/>
    </row>
    <row r="246" spans="1:10" ht="11.25" x14ac:dyDescent="0.15">
      <c r="A246" s="85">
        <f t="shared" si="5"/>
        <v>5</v>
      </c>
      <c r="B246" s="111" t="s">
        <v>327</v>
      </c>
      <c r="C246" s="85" t="s">
        <v>4</v>
      </c>
      <c r="D246" s="86" t="s">
        <v>325</v>
      </c>
      <c r="E246" s="99" t="s">
        <v>169</v>
      </c>
      <c r="F246" s="129"/>
      <c r="G246" s="122"/>
      <c r="J246" s="112"/>
    </row>
    <row r="247" spans="1:10" ht="11.25" x14ac:dyDescent="0.15">
      <c r="A247" s="85">
        <f t="shared" si="5"/>
        <v>6</v>
      </c>
      <c r="B247" s="111" t="s">
        <v>328</v>
      </c>
      <c r="C247" s="85" t="s">
        <v>4</v>
      </c>
      <c r="D247" s="86" t="s">
        <v>325</v>
      </c>
      <c r="E247" s="99" t="s">
        <v>169</v>
      </c>
      <c r="F247" s="129"/>
      <c r="G247" s="122"/>
      <c r="J247" s="112"/>
    </row>
    <row r="248" spans="1:10" ht="11.25" x14ac:dyDescent="0.15">
      <c r="A248" s="85">
        <f t="shared" si="5"/>
        <v>7</v>
      </c>
      <c r="B248" s="111" t="s">
        <v>329</v>
      </c>
      <c r="C248" s="85" t="s">
        <v>4</v>
      </c>
      <c r="D248" s="86" t="s">
        <v>325</v>
      </c>
      <c r="E248" s="99" t="s">
        <v>169</v>
      </c>
      <c r="F248" s="129"/>
      <c r="G248" s="122"/>
      <c r="J248" s="112"/>
    </row>
    <row r="249" spans="1:10" ht="11.25" x14ac:dyDescent="0.15">
      <c r="A249" s="85">
        <f t="shared" si="5"/>
        <v>8</v>
      </c>
      <c r="B249" s="111" t="s">
        <v>330</v>
      </c>
      <c r="C249" s="85" t="s">
        <v>4</v>
      </c>
      <c r="D249" s="86" t="s">
        <v>325</v>
      </c>
      <c r="E249" s="99" t="s">
        <v>169</v>
      </c>
      <c r="F249" s="129"/>
      <c r="G249" s="122"/>
      <c r="J249" s="112"/>
    </row>
    <row r="250" spans="1:10" ht="11.25" x14ac:dyDescent="0.15">
      <c r="A250" s="85">
        <f t="shared" si="5"/>
        <v>9</v>
      </c>
      <c r="B250" s="111" t="s">
        <v>331</v>
      </c>
      <c r="C250" s="85" t="s">
        <v>4</v>
      </c>
      <c r="D250" s="86" t="s">
        <v>325</v>
      </c>
      <c r="E250" s="99" t="s">
        <v>169</v>
      </c>
      <c r="F250" s="129"/>
      <c r="G250" s="122"/>
      <c r="J250" s="112"/>
    </row>
    <row r="251" spans="1:10" ht="11.25" x14ac:dyDescent="0.15">
      <c r="A251" s="85">
        <f t="shared" si="5"/>
        <v>10</v>
      </c>
      <c r="B251" s="111" t="s">
        <v>332</v>
      </c>
      <c r="C251" s="85" t="s">
        <v>4</v>
      </c>
      <c r="D251" s="86" t="s">
        <v>325</v>
      </c>
      <c r="E251" s="99" t="s">
        <v>169</v>
      </c>
      <c r="F251" s="129"/>
      <c r="G251" s="122"/>
      <c r="J251" s="112"/>
    </row>
    <row r="252" spans="1:10" ht="11.25" x14ac:dyDescent="0.15">
      <c r="A252" s="85">
        <f t="shared" si="5"/>
        <v>11</v>
      </c>
      <c r="B252" s="111" t="s">
        <v>333</v>
      </c>
      <c r="C252" s="85" t="s">
        <v>4</v>
      </c>
      <c r="D252" s="86" t="s">
        <v>325</v>
      </c>
      <c r="E252" s="99" t="s">
        <v>169</v>
      </c>
      <c r="F252" s="129"/>
      <c r="G252" s="122"/>
      <c r="J252" s="112"/>
    </row>
    <row r="253" spans="1:10" ht="11.25" x14ac:dyDescent="0.15">
      <c r="A253" s="85">
        <f t="shared" si="5"/>
        <v>12</v>
      </c>
      <c r="B253" s="111" t="s">
        <v>334</v>
      </c>
      <c r="C253" s="85" t="s">
        <v>4</v>
      </c>
      <c r="D253" s="86" t="s">
        <v>325</v>
      </c>
      <c r="E253" s="99" t="s">
        <v>169</v>
      </c>
      <c r="F253" s="129"/>
      <c r="G253" s="122"/>
      <c r="J253" s="112"/>
    </row>
    <row r="254" spans="1:10" ht="11.25" x14ac:dyDescent="0.15">
      <c r="A254" s="85">
        <f>A253+1</f>
        <v>13</v>
      </c>
      <c r="B254" s="111" t="s">
        <v>335</v>
      </c>
      <c r="C254" s="85" t="s">
        <v>4</v>
      </c>
      <c r="D254" s="86" t="s">
        <v>325</v>
      </c>
      <c r="E254" s="99" t="s">
        <v>169</v>
      </c>
      <c r="F254" s="129"/>
      <c r="G254" s="122"/>
      <c r="J254" s="112"/>
    </row>
    <row r="255" spans="1:10" ht="11.25" x14ac:dyDescent="0.15">
      <c r="A255" s="85">
        <f t="shared" ref="A255:A269" si="6">A254+1</f>
        <v>14</v>
      </c>
      <c r="B255" s="111" t="s">
        <v>336</v>
      </c>
      <c r="C255" s="85" t="s">
        <v>4</v>
      </c>
      <c r="D255" s="86" t="s">
        <v>325</v>
      </c>
      <c r="E255" s="99" t="s">
        <v>169</v>
      </c>
      <c r="F255" s="129"/>
      <c r="G255" s="122"/>
      <c r="J255" s="112"/>
    </row>
    <row r="256" spans="1:10" ht="11.25" x14ac:dyDescent="0.15">
      <c r="A256" s="85">
        <f t="shared" si="6"/>
        <v>15</v>
      </c>
      <c r="B256" s="111" t="s">
        <v>337</v>
      </c>
      <c r="C256" s="85" t="s">
        <v>4</v>
      </c>
      <c r="D256" s="86" t="s">
        <v>325</v>
      </c>
      <c r="E256" s="99" t="s">
        <v>169</v>
      </c>
      <c r="F256" s="129"/>
      <c r="G256" s="122"/>
      <c r="J256" s="112"/>
    </row>
    <row r="257" spans="1:10" ht="11.25" x14ac:dyDescent="0.15">
      <c r="A257" s="85">
        <f t="shared" si="6"/>
        <v>16</v>
      </c>
      <c r="B257" s="111" t="s">
        <v>338</v>
      </c>
      <c r="C257" s="85" t="s">
        <v>4</v>
      </c>
      <c r="D257" s="86" t="s">
        <v>325</v>
      </c>
      <c r="E257" s="99" t="s">
        <v>169</v>
      </c>
      <c r="F257" s="129"/>
      <c r="G257" s="122"/>
      <c r="J257" s="112"/>
    </row>
    <row r="258" spans="1:10" ht="11.25" customHeight="1" x14ac:dyDescent="0.15">
      <c r="A258" s="85">
        <f t="shared" si="6"/>
        <v>17</v>
      </c>
      <c r="B258" s="111" t="s">
        <v>339</v>
      </c>
      <c r="C258" s="85" t="s">
        <v>4</v>
      </c>
      <c r="D258" s="86" t="s">
        <v>325</v>
      </c>
      <c r="E258" s="99" t="s">
        <v>169</v>
      </c>
      <c r="F258" s="129"/>
      <c r="G258" s="122"/>
    </row>
    <row r="259" spans="1:10" ht="11.25" customHeight="1" x14ac:dyDescent="0.15">
      <c r="A259" s="85">
        <f t="shared" si="6"/>
        <v>18</v>
      </c>
      <c r="B259" s="111" t="s">
        <v>340</v>
      </c>
      <c r="C259" s="85" t="s">
        <v>4</v>
      </c>
      <c r="D259" s="86" t="s">
        <v>325</v>
      </c>
      <c r="E259" s="99" t="s">
        <v>169</v>
      </c>
      <c r="F259" s="129"/>
      <c r="G259" s="122"/>
    </row>
    <row r="260" spans="1:10" ht="11.25" customHeight="1" x14ac:dyDescent="0.15">
      <c r="A260" s="85">
        <f t="shared" si="6"/>
        <v>19</v>
      </c>
      <c r="B260" s="111" t="s">
        <v>341</v>
      </c>
      <c r="C260" s="85" t="s">
        <v>4</v>
      </c>
      <c r="D260" s="86" t="s">
        <v>325</v>
      </c>
      <c r="E260" s="99" t="s">
        <v>169</v>
      </c>
      <c r="F260" s="129"/>
      <c r="G260" s="122"/>
    </row>
    <row r="261" spans="1:10" ht="11.25" customHeight="1" x14ac:dyDescent="0.15">
      <c r="A261" s="85">
        <f t="shared" si="6"/>
        <v>20</v>
      </c>
      <c r="B261" s="111" t="s">
        <v>342</v>
      </c>
      <c r="C261" s="85" t="s">
        <v>4</v>
      </c>
      <c r="D261" s="86" t="s">
        <v>325</v>
      </c>
      <c r="E261" s="99" t="s">
        <v>169</v>
      </c>
      <c r="F261" s="129"/>
      <c r="G261" s="122"/>
    </row>
    <row r="262" spans="1:10" ht="11.25" customHeight="1" x14ac:dyDescent="0.15">
      <c r="A262" s="85">
        <f t="shared" si="6"/>
        <v>21</v>
      </c>
      <c r="B262" s="111" t="s">
        <v>343</v>
      </c>
      <c r="C262" s="85" t="s">
        <v>4</v>
      </c>
      <c r="D262" s="86" t="s">
        <v>325</v>
      </c>
      <c r="E262" s="99" t="s">
        <v>169</v>
      </c>
      <c r="F262" s="129"/>
      <c r="G262" s="122"/>
    </row>
    <row r="263" spans="1:10" ht="11.25" customHeight="1" x14ac:dyDescent="0.15">
      <c r="A263" s="85">
        <f t="shared" si="6"/>
        <v>22</v>
      </c>
      <c r="B263" s="111" t="s">
        <v>344</v>
      </c>
      <c r="C263" s="85" t="s">
        <v>4</v>
      </c>
      <c r="D263" s="86" t="s">
        <v>325</v>
      </c>
      <c r="E263" s="99" t="s">
        <v>169</v>
      </c>
      <c r="F263" s="129"/>
      <c r="G263" s="122"/>
    </row>
    <row r="264" spans="1:10" ht="11.25" customHeight="1" x14ac:dyDescent="0.15">
      <c r="A264" s="85">
        <f t="shared" si="6"/>
        <v>23</v>
      </c>
      <c r="B264" s="111" t="s">
        <v>345</v>
      </c>
      <c r="C264" s="85" t="s">
        <v>4</v>
      </c>
      <c r="D264" s="86" t="s">
        <v>325</v>
      </c>
      <c r="E264" s="99" t="s">
        <v>169</v>
      </c>
      <c r="F264" s="129"/>
      <c r="G264" s="122"/>
    </row>
    <row r="265" spans="1:10" ht="11.25" customHeight="1" x14ac:dyDescent="0.15">
      <c r="A265" s="85">
        <f t="shared" si="6"/>
        <v>24</v>
      </c>
      <c r="B265" s="111" t="s">
        <v>346</v>
      </c>
      <c r="C265" s="85" t="s">
        <v>4</v>
      </c>
      <c r="D265" s="86" t="s">
        <v>325</v>
      </c>
      <c r="E265" s="99" t="s">
        <v>169</v>
      </c>
      <c r="F265" s="129"/>
      <c r="G265" s="122"/>
    </row>
    <row r="266" spans="1:10" ht="11.25" customHeight="1" x14ac:dyDescent="0.15">
      <c r="A266" s="85">
        <f t="shared" si="6"/>
        <v>25</v>
      </c>
      <c r="B266" s="111" t="s">
        <v>347</v>
      </c>
      <c r="C266" s="85" t="s">
        <v>4</v>
      </c>
      <c r="D266" s="86" t="s">
        <v>325</v>
      </c>
      <c r="E266" s="99" t="s">
        <v>169</v>
      </c>
      <c r="F266" s="129"/>
      <c r="G266" s="122"/>
    </row>
    <row r="267" spans="1:10" ht="11.25" customHeight="1" x14ac:dyDescent="0.15">
      <c r="A267" s="85">
        <f t="shared" si="6"/>
        <v>26</v>
      </c>
      <c r="B267" s="111" t="s">
        <v>348</v>
      </c>
      <c r="C267" s="85" t="s">
        <v>4</v>
      </c>
      <c r="D267" s="86" t="s">
        <v>325</v>
      </c>
      <c r="E267" s="99" t="s">
        <v>169</v>
      </c>
      <c r="F267" s="129"/>
      <c r="G267" s="122"/>
    </row>
    <row r="268" spans="1:10" ht="11.25" customHeight="1" x14ac:dyDescent="0.15">
      <c r="A268" s="85">
        <f t="shared" si="6"/>
        <v>27</v>
      </c>
      <c r="B268" s="111" t="s">
        <v>349</v>
      </c>
      <c r="C268" s="85" t="s">
        <v>4</v>
      </c>
      <c r="D268" s="86" t="s">
        <v>325</v>
      </c>
      <c r="E268" s="99" t="s">
        <v>169</v>
      </c>
      <c r="F268" s="129"/>
      <c r="G268" s="122"/>
    </row>
    <row r="269" spans="1:10" ht="11.25" customHeight="1" x14ac:dyDescent="0.15">
      <c r="A269" s="85">
        <f t="shared" si="6"/>
        <v>28</v>
      </c>
      <c r="B269" s="111" t="s">
        <v>350</v>
      </c>
      <c r="C269" s="85" t="s">
        <v>4</v>
      </c>
      <c r="D269" s="86" t="s">
        <v>325</v>
      </c>
      <c r="E269" s="99" t="s">
        <v>169</v>
      </c>
      <c r="F269" s="129"/>
      <c r="G269" s="122"/>
    </row>
    <row r="270" spans="1:10" ht="11.25" customHeight="1" x14ac:dyDescent="0.15">
      <c r="A270" s="85">
        <v>31</v>
      </c>
      <c r="B270" s="111" t="s">
        <v>320</v>
      </c>
      <c r="C270" s="85" t="s">
        <v>4</v>
      </c>
      <c r="D270" s="86" t="s">
        <v>351</v>
      </c>
      <c r="E270" s="99" t="s">
        <v>169</v>
      </c>
      <c r="F270" s="129"/>
      <c r="G270" s="122"/>
    </row>
    <row r="271" spans="1:10" ht="11.25" customHeight="1" x14ac:dyDescent="0.15">
      <c r="A271" s="85">
        <v>32</v>
      </c>
      <c r="B271" s="111" t="s">
        <v>352</v>
      </c>
      <c r="C271" s="85" t="s">
        <v>4</v>
      </c>
      <c r="D271" s="86" t="s">
        <v>320</v>
      </c>
      <c r="E271" s="99" t="s">
        <v>169</v>
      </c>
      <c r="F271" s="129"/>
      <c r="G271" s="122"/>
    </row>
    <row r="272" spans="1:10" ht="11.25" customHeight="1" x14ac:dyDescent="0.15">
      <c r="A272" s="85">
        <v>33</v>
      </c>
      <c r="B272" s="111" t="s">
        <v>353</v>
      </c>
      <c r="C272" s="85" t="s">
        <v>4</v>
      </c>
      <c r="D272" s="86" t="s">
        <v>320</v>
      </c>
      <c r="E272" s="99" t="s">
        <v>169</v>
      </c>
      <c r="F272" s="129"/>
      <c r="G272" s="122"/>
    </row>
    <row r="277" spans="1:5" x14ac:dyDescent="0.15">
      <c r="A277" s="168" t="s">
        <v>354</v>
      </c>
      <c r="B277" s="169"/>
      <c r="C277" s="169"/>
      <c r="D277" s="169"/>
      <c r="E277" s="170"/>
    </row>
    <row r="278" spans="1:5" x14ac:dyDescent="0.15">
      <c r="A278" s="171"/>
      <c r="B278" s="172"/>
      <c r="C278" s="172"/>
      <c r="D278" s="172"/>
      <c r="E278" s="173"/>
    </row>
    <row r="279" spans="1:5" x14ac:dyDescent="0.15">
      <c r="A279" s="88" t="s">
        <v>5</v>
      </c>
      <c r="B279" s="109" t="s">
        <v>322</v>
      </c>
      <c r="C279" s="88" t="s">
        <v>12</v>
      </c>
      <c r="D279" s="110" t="s">
        <v>252</v>
      </c>
      <c r="E279" s="103" t="s">
        <v>11</v>
      </c>
    </row>
    <row r="280" spans="1:5" x14ac:dyDescent="0.15">
      <c r="A280" s="85">
        <v>1</v>
      </c>
      <c r="B280" s="111" t="s">
        <v>320</v>
      </c>
      <c r="C280" s="85" t="s">
        <v>4</v>
      </c>
      <c r="D280" s="86" t="s">
        <v>351</v>
      </c>
      <c r="E280" s="99" t="s">
        <v>169</v>
      </c>
    </row>
    <row r="281" spans="1:5" x14ac:dyDescent="0.15">
      <c r="A281" s="85">
        <v>2</v>
      </c>
      <c r="B281" s="111" t="s">
        <v>352</v>
      </c>
      <c r="C281" s="85" t="s">
        <v>4</v>
      </c>
      <c r="D281" s="86" t="s">
        <v>320</v>
      </c>
      <c r="E281" s="99" t="s">
        <v>169</v>
      </c>
    </row>
    <row r="282" spans="1:5" x14ac:dyDescent="0.15">
      <c r="A282" s="85">
        <v>3</v>
      </c>
      <c r="B282" s="111" t="s">
        <v>353</v>
      </c>
      <c r="C282" s="85" t="s">
        <v>4</v>
      </c>
      <c r="D282" s="86" t="s">
        <v>320</v>
      </c>
      <c r="E282" s="99" t="s">
        <v>169</v>
      </c>
    </row>
  </sheetData>
  <sheetProtection sheet="1" objects="1" scenarios="1"/>
  <autoFilter ref="A208:G218"/>
  <sortState ref="B4:G101">
    <sortCondition ref="D4:D101"/>
  </sortState>
  <mergeCells count="15">
    <mergeCell ref="A277:E278"/>
    <mergeCell ref="A207:G207"/>
    <mergeCell ref="A218:D218"/>
    <mergeCell ref="A220:G220"/>
    <mergeCell ref="A223:D223"/>
    <mergeCell ref="A228:D228"/>
    <mergeCell ref="A239:E240"/>
    <mergeCell ref="A1:G2"/>
    <mergeCell ref="A106:D106"/>
    <mergeCell ref="A107:G107"/>
    <mergeCell ref="A205:D205"/>
    <mergeCell ref="A236:D236"/>
    <mergeCell ref="A230:G230"/>
    <mergeCell ref="A234:D234"/>
    <mergeCell ref="A225:G2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view="pageBreakPreview" zoomScaleNormal="80" zoomScaleSheetLayoutView="100" workbookViewId="0">
      <selection sqref="A1:XFD1048576"/>
    </sheetView>
  </sheetViews>
  <sheetFormatPr baseColWidth="10" defaultRowHeight="9" x14ac:dyDescent="0.15"/>
  <cols>
    <col min="1" max="1" width="6.28515625" style="19" customWidth="1"/>
    <col min="2" max="2" width="10.140625" style="19" customWidth="1"/>
    <col min="3" max="3" width="16.85546875" style="19" customWidth="1"/>
    <col min="4" max="4" width="19" style="19" customWidth="1"/>
    <col min="5" max="5" width="14.85546875" style="78" customWidth="1"/>
    <col min="6" max="6" width="13.7109375" style="79" customWidth="1"/>
    <col min="7" max="7" width="13.42578125" style="18" customWidth="1"/>
    <col min="8" max="16384" width="11.42578125" style="18"/>
  </cols>
  <sheetData>
    <row r="1" spans="1:7" ht="25.5" customHeight="1" x14ac:dyDescent="0.15">
      <c r="A1" s="175" t="s">
        <v>19</v>
      </c>
      <c r="B1" s="176"/>
      <c r="C1" s="176"/>
      <c r="D1" s="176"/>
      <c r="E1" s="176"/>
      <c r="F1" s="176"/>
      <c r="G1" s="176"/>
    </row>
    <row r="2" spans="1:7" ht="9.75" customHeight="1" x14ac:dyDescent="0.15">
      <c r="A2" s="175"/>
      <c r="B2" s="176"/>
      <c r="C2" s="176"/>
      <c r="D2" s="176"/>
      <c r="E2" s="176"/>
      <c r="F2" s="176"/>
      <c r="G2" s="176"/>
    </row>
    <row r="3" spans="1:7" ht="43.5" customHeight="1" x14ac:dyDescent="0.15">
      <c r="A3" s="17" t="s">
        <v>5</v>
      </c>
      <c r="B3" s="65" t="s">
        <v>0</v>
      </c>
      <c r="C3" s="64" t="s">
        <v>12</v>
      </c>
      <c r="D3" s="65" t="s">
        <v>3</v>
      </c>
      <c r="E3" s="63" t="s">
        <v>1</v>
      </c>
      <c r="F3" s="80" t="s">
        <v>2</v>
      </c>
      <c r="G3" s="81" t="s">
        <v>11</v>
      </c>
    </row>
    <row r="4" spans="1:7" ht="25.5" customHeight="1" x14ac:dyDescent="0.15">
      <c r="A4" s="17">
        <v>1</v>
      </c>
      <c r="B4" s="17" t="s">
        <v>270</v>
      </c>
      <c r="C4" s="15" t="s">
        <v>13</v>
      </c>
      <c r="D4" s="75" t="s">
        <v>153</v>
      </c>
      <c r="E4" s="76">
        <v>3812654.36</v>
      </c>
      <c r="F4" s="76">
        <v>0</v>
      </c>
      <c r="G4" s="17" t="s">
        <v>170</v>
      </c>
    </row>
    <row r="5" spans="1:7" ht="25.5" customHeight="1" x14ac:dyDescent="0.15">
      <c r="A5" s="17">
        <f>A4+1</f>
        <v>2</v>
      </c>
      <c r="B5" s="17" t="s">
        <v>275</v>
      </c>
      <c r="C5" s="15" t="s">
        <v>13</v>
      </c>
      <c r="D5" s="75" t="s">
        <v>240</v>
      </c>
      <c r="E5" s="76">
        <v>34365</v>
      </c>
      <c r="F5" s="76">
        <v>0</v>
      </c>
      <c r="G5" s="17" t="s">
        <v>169</v>
      </c>
    </row>
    <row r="6" spans="1:7" ht="25.5" customHeight="1" x14ac:dyDescent="0.15">
      <c r="A6" s="17">
        <f t="shared" ref="A6:A11" si="0">A5+1</f>
        <v>3</v>
      </c>
      <c r="B6" s="17" t="s">
        <v>276</v>
      </c>
      <c r="C6" s="15" t="s">
        <v>13</v>
      </c>
      <c r="D6" s="75" t="s">
        <v>277</v>
      </c>
      <c r="E6" s="76">
        <v>36870</v>
      </c>
      <c r="F6" s="76">
        <v>0</v>
      </c>
      <c r="G6" s="17" t="s">
        <v>169</v>
      </c>
    </row>
    <row r="7" spans="1:7" ht="25.5" customHeight="1" x14ac:dyDescent="0.15">
      <c r="A7" s="17">
        <f t="shared" si="0"/>
        <v>4</v>
      </c>
      <c r="B7" s="17" t="s">
        <v>278</v>
      </c>
      <c r="C7" s="15" t="s">
        <v>13</v>
      </c>
      <c r="D7" s="75" t="s">
        <v>159</v>
      </c>
      <c r="E7" s="76">
        <v>255000</v>
      </c>
      <c r="F7" s="76">
        <v>0</v>
      </c>
      <c r="G7" s="17" t="s">
        <v>169</v>
      </c>
    </row>
    <row r="8" spans="1:7" ht="25.5" customHeight="1" x14ac:dyDescent="0.15">
      <c r="A8" s="17">
        <f t="shared" si="0"/>
        <v>5</v>
      </c>
      <c r="B8" s="17" t="s">
        <v>279</v>
      </c>
      <c r="C8" s="15" t="s">
        <v>13</v>
      </c>
      <c r="D8" s="75" t="s">
        <v>165</v>
      </c>
      <c r="E8" s="76">
        <v>87382.8</v>
      </c>
      <c r="F8" s="76">
        <v>0</v>
      </c>
      <c r="G8" s="17" t="s">
        <v>169</v>
      </c>
    </row>
    <row r="9" spans="1:7" ht="25.5" customHeight="1" x14ac:dyDescent="0.15">
      <c r="A9" s="17">
        <f t="shared" si="0"/>
        <v>6</v>
      </c>
      <c r="B9" s="17" t="s">
        <v>280</v>
      </c>
      <c r="C9" s="15" t="s">
        <v>13</v>
      </c>
      <c r="D9" s="75" t="s">
        <v>257</v>
      </c>
      <c r="E9" s="76">
        <v>80000</v>
      </c>
      <c r="F9" s="76">
        <v>0</v>
      </c>
      <c r="G9" s="17" t="s">
        <v>169</v>
      </c>
    </row>
    <row r="10" spans="1:7" ht="25.5" customHeight="1" x14ac:dyDescent="0.15">
      <c r="A10" s="17">
        <f t="shared" si="0"/>
        <v>7</v>
      </c>
      <c r="B10" s="17" t="s">
        <v>296</v>
      </c>
      <c r="C10" s="15" t="s">
        <v>13</v>
      </c>
      <c r="D10" s="75" t="s">
        <v>161</v>
      </c>
      <c r="E10" s="76">
        <v>406000</v>
      </c>
      <c r="F10" s="76">
        <v>0</v>
      </c>
      <c r="G10" s="17" t="s">
        <v>170</v>
      </c>
    </row>
    <row r="11" spans="1:7" ht="25.5" customHeight="1" x14ac:dyDescent="0.15">
      <c r="A11" s="17">
        <f t="shared" si="0"/>
        <v>8</v>
      </c>
      <c r="B11" s="17" t="s">
        <v>310</v>
      </c>
      <c r="C11" s="15" t="s">
        <v>13</v>
      </c>
      <c r="D11" s="75" t="s">
        <v>167</v>
      </c>
      <c r="E11" s="76">
        <v>220000</v>
      </c>
      <c r="F11" s="76">
        <v>0</v>
      </c>
      <c r="G11" s="17" t="s">
        <v>169</v>
      </c>
    </row>
    <row r="12" spans="1:7" ht="25.5" customHeight="1" x14ac:dyDescent="0.15">
      <c r="A12" s="17">
        <v>9</v>
      </c>
      <c r="B12" s="17">
        <v>50066</v>
      </c>
      <c r="C12" s="15" t="s">
        <v>13</v>
      </c>
      <c r="D12" s="75" t="s">
        <v>240</v>
      </c>
      <c r="E12" s="76">
        <v>34365</v>
      </c>
      <c r="F12" s="76">
        <v>0</v>
      </c>
      <c r="G12" s="17" t="s">
        <v>169</v>
      </c>
    </row>
    <row r="13" spans="1:7" ht="25.5" customHeight="1" x14ac:dyDescent="0.15">
      <c r="A13" s="174" t="s">
        <v>21</v>
      </c>
      <c r="B13" s="174"/>
      <c r="C13" s="174"/>
      <c r="D13" s="174"/>
      <c r="E13" s="82">
        <f>SUM(E4:E12)</f>
        <v>4966637.16</v>
      </c>
      <c r="F13" s="82">
        <f>SUM(F4:F11)</f>
        <v>0</v>
      </c>
    </row>
    <row r="26" spans="1:6" x14ac:dyDescent="0.15">
      <c r="A26" s="18"/>
      <c r="D26" s="18"/>
      <c r="E26" s="77"/>
      <c r="F26" s="77"/>
    </row>
    <row r="27" spans="1:6" x14ac:dyDescent="0.15">
      <c r="A27" s="18"/>
      <c r="D27" s="18"/>
      <c r="E27" s="77"/>
      <c r="F27" s="77"/>
    </row>
    <row r="28" spans="1:6" x14ac:dyDescent="0.15">
      <c r="A28" s="18"/>
      <c r="D28" s="18"/>
      <c r="E28" s="77"/>
      <c r="F28" s="77"/>
    </row>
    <row r="29" spans="1:6" x14ac:dyDescent="0.15">
      <c r="A29" s="18"/>
      <c r="D29" s="18"/>
      <c r="E29" s="77"/>
      <c r="F29" s="77"/>
    </row>
    <row r="30" spans="1:6" x14ac:dyDescent="0.15">
      <c r="A30" s="18"/>
      <c r="D30" s="18"/>
      <c r="E30" s="77"/>
      <c r="F30" s="77"/>
    </row>
    <row r="31" spans="1:6" x14ac:dyDescent="0.15">
      <c r="A31" s="18"/>
      <c r="D31" s="18"/>
      <c r="E31" s="77"/>
      <c r="F31" s="77"/>
    </row>
    <row r="32" spans="1:6" x14ac:dyDescent="0.15">
      <c r="A32" s="18"/>
      <c r="D32" s="18"/>
      <c r="E32" s="77"/>
      <c r="F32" s="77"/>
    </row>
    <row r="33" spans="1:6" x14ac:dyDescent="0.15">
      <c r="A33" s="18"/>
      <c r="D33" s="18"/>
      <c r="E33" s="77"/>
      <c r="F33" s="77"/>
    </row>
    <row r="34" spans="1:6" x14ac:dyDescent="0.15">
      <c r="A34" s="18"/>
      <c r="D34" s="18"/>
      <c r="E34" s="77"/>
      <c r="F34" s="77"/>
    </row>
    <row r="35" spans="1:6" x14ac:dyDescent="0.15">
      <c r="A35" s="18"/>
      <c r="D35" s="18"/>
      <c r="E35" s="77"/>
      <c r="F35" s="77"/>
    </row>
    <row r="36" spans="1:6" x14ac:dyDescent="0.15">
      <c r="A36" s="18"/>
      <c r="D36" s="18"/>
      <c r="E36" s="77"/>
      <c r="F36" s="77"/>
    </row>
    <row r="37" spans="1:6" x14ac:dyDescent="0.15">
      <c r="A37" s="18"/>
      <c r="D37" s="18"/>
      <c r="E37" s="77"/>
      <c r="F37" s="77"/>
    </row>
    <row r="38" spans="1:6" x14ac:dyDescent="0.15">
      <c r="A38" s="18"/>
      <c r="D38" s="18"/>
      <c r="E38" s="77"/>
      <c r="F38" s="77"/>
    </row>
    <row r="39" spans="1:6" x14ac:dyDescent="0.15">
      <c r="A39" s="18"/>
      <c r="D39" s="18"/>
      <c r="E39" s="77"/>
      <c r="F39" s="77"/>
    </row>
    <row r="40" spans="1:6" x14ac:dyDescent="0.15">
      <c r="A40" s="18"/>
      <c r="D40" s="18"/>
      <c r="E40" s="77"/>
      <c r="F40" s="77"/>
    </row>
    <row r="53" spans="1:6" x14ac:dyDescent="0.15">
      <c r="A53" s="18"/>
      <c r="C53" s="18"/>
      <c r="D53" s="18"/>
      <c r="E53" s="77"/>
      <c r="F53" s="77"/>
    </row>
  </sheetData>
  <sheetProtection sheet="1" objects="1" scenarios="1"/>
  <mergeCells count="2">
    <mergeCell ref="A13:D13"/>
    <mergeCell ref="A1:G2"/>
  </mergeCells>
  <pageMargins left="0.7" right="0.7" top="0.75" bottom="0.75" header="0.3" footer="0.3"/>
  <pageSetup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80" zoomScaleSheetLayoutView="100" workbookViewId="0">
      <selection activeCell="E12" sqref="E12"/>
    </sheetView>
  </sheetViews>
  <sheetFormatPr baseColWidth="10" defaultRowHeight="33.75" customHeight="1" x14ac:dyDescent="0.15"/>
  <cols>
    <col min="1" max="1" width="9" style="19" customWidth="1"/>
    <col min="2" max="2" width="9.28515625" style="19" customWidth="1"/>
    <col min="3" max="3" width="16.140625" style="19" customWidth="1"/>
    <col min="4" max="4" width="17.7109375" style="19" customWidth="1"/>
    <col min="5" max="5" width="18" style="78" customWidth="1"/>
    <col min="6" max="6" width="15.5703125" style="79" customWidth="1"/>
    <col min="7" max="16384" width="11.42578125" style="18"/>
  </cols>
  <sheetData>
    <row r="1" spans="1:7" ht="25.5" customHeight="1" x14ac:dyDescent="0.15">
      <c r="A1" s="177" t="s">
        <v>22</v>
      </c>
      <c r="B1" s="177"/>
      <c r="C1" s="177"/>
      <c r="D1" s="177"/>
      <c r="E1" s="177"/>
      <c r="F1" s="177"/>
      <c r="G1" s="177"/>
    </row>
    <row r="2" spans="1:7" ht="17.25" customHeight="1" x14ac:dyDescent="0.15">
      <c r="A2" s="177"/>
      <c r="B2" s="177"/>
      <c r="C2" s="177"/>
      <c r="D2" s="177"/>
      <c r="E2" s="177"/>
      <c r="F2" s="177"/>
      <c r="G2" s="177"/>
    </row>
    <row r="3" spans="1:7" ht="31.5" customHeight="1" x14ac:dyDescent="0.15">
      <c r="A3" s="89" t="s">
        <v>5</v>
      </c>
      <c r="B3" s="89" t="s">
        <v>0</v>
      </c>
      <c r="C3" s="90" t="s">
        <v>12</v>
      </c>
      <c r="D3" s="89" t="s">
        <v>3</v>
      </c>
      <c r="E3" s="91" t="s">
        <v>1</v>
      </c>
      <c r="F3" s="91" t="s">
        <v>2</v>
      </c>
      <c r="G3" s="92" t="s">
        <v>11</v>
      </c>
    </row>
    <row r="4" spans="1:7" ht="25.5" customHeight="1" x14ac:dyDescent="0.15">
      <c r="A4" s="85">
        <v>1</v>
      </c>
      <c r="B4" s="85" t="s">
        <v>271</v>
      </c>
      <c r="C4" s="93" t="s">
        <v>15</v>
      </c>
      <c r="D4" s="94" t="s">
        <v>153</v>
      </c>
      <c r="E4" s="95">
        <v>3019770</v>
      </c>
      <c r="F4" s="95">
        <v>0</v>
      </c>
      <c r="G4" s="96" t="s">
        <v>170</v>
      </c>
    </row>
    <row r="5" spans="1:7" ht="25.5" customHeight="1" x14ac:dyDescent="0.15">
      <c r="A5" s="85">
        <f>A4+1</f>
        <v>2</v>
      </c>
      <c r="B5" s="85" t="s">
        <v>272</v>
      </c>
      <c r="C5" s="93" t="s">
        <v>15</v>
      </c>
      <c r="D5" s="94" t="s">
        <v>152</v>
      </c>
      <c r="E5" s="95">
        <v>111360</v>
      </c>
      <c r="F5" s="95">
        <v>0</v>
      </c>
      <c r="G5" s="96" t="s">
        <v>170</v>
      </c>
    </row>
    <row r="6" spans="1:7" ht="25.5" customHeight="1" x14ac:dyDescent="0.15">
      <c r="A6" s="85">
        <f t="shared" ref="A6:A10" si="0">A5+1</f>
        <v>3</v>
      </c>
      <c r="B6" s="85" t="s">
        <v>273</v>
      </c>
      <c r="C6" s="93" t="s">
        <v>15</v>
      </c>
      <c r="D6" s="94" t="s">
        <v>153</v>
      </c>
      <c r="E6" s="95">
        <v>3030848</v>
      </c>
      <c r="F6" s="95">
        <v>0</v>
      </c>
      <c r="G6" s="96" t="s">
        <v>170</v>
      </c>
    </row>
    <row r="7" spans="1:7" ht="25.5" customHeight="1" x14ac:dyDescent="0.15">
      <c r="A7" s="85">
        <f t="shared" si="0"/>
        <v>4</v>
      </c>
      <c r="B7" s="85" t="s">
        <v>289</v>
      </c>
      <c r="C7" s="93" t="s">
        <v>15</v>
      </c>
      <c r="D7" s="94" t="s">
        <v>250</v>
      </c>
      <c r="E7" s="95">
        <v>22000</v>
      </c>
      <c r="F7" s="95">
        <v>0</v>
      </c>
      <c r="G7" s="96" t="s">
        <v>169</v>
      </c>
    </row>
    <row r="8" spans="1:7" ht="25.5" customHeight="1" x14ac:dyDescent="0.15">
      <c r="A8" s="85">
        <f t="shared" si="0"/>
        <v>5</v>
      </c>
      <c r="B8" s="85" t="s">
        <v>290</v>
      </c>
      <c r="C8" s="93" t="s">
        <v>15</v>
      </c>
      <c r="D8" s="94" t="s">
        <v>154</v>
      </c>
      <c r="E8" s="95">
        <v>2998065.5</v>
      </c>
      <c r="F8" s="95">
        <v>0</v>
      </c>
      <c r="G8" s="96" t="s">
        <v>170</v>
      </c>
    </row>
    <row r="9" spans="1:7" ht="25.5" customHeight="1" x14ac:dyDescent="0.15">
      <c r="A9" s="85">
        <f t="shared" si="0"/>
        <v>6</v>
      </c>
      <c r="B9" s="85" t="s">
        <v>291</v>
      </c>
      <c r="C9" s="93" t="s">
        <v>15</v>
      </c>
      <c r="D9" s="94" t="s">
        <v>159</v>
      </c>
      <c r="E9" s="95">
        <v>2548400</v>
      </c>
      <c r="F9" s="95">
        <v>0</v>
      </c>
      <c r="G9" s="96" t="s">
        <v>169</v>
      </c>
    </row>
    <row r="10" spans="1:7" ht="25.5" customHeight="1" x14ac:dyDescent="0.15">
      <c r="A10" s="85">
        <f t="shared" si="0"/>
        <v>7</v>
      </c>
      <c r="B10" s="85" t="s">
        <v>292</v>
      </c>
      <c r="C10" s="93" t="s">
        <v>15</v>
      </c>
      <c r="D10" s="94" t="s">
        <v>265</v>
      </c>
      <c r="E10" s="95">
        <v>109186</v>
      </c>
      <c r="F10" s="95">
        <v>0</v>
      </c>
      <c r="G10" s="96" t="s">
        <v>169</v>
      </c>
    </row>
    <row r="11" spans="1:7" ht="25.5" customHeight="1" x14ac:dyDescent="0.15">
      <c r="A11" s="85">
        <v>8</v>
      </c>
      <c r="B11" s="85" t="s">
        <v>297</v>
      </c>
      <c r="C11" s="93" t="s">
        <v>15</v>
      </c>
      <c r="D11" s="94" t="s">
        <v>240</v>
      </c>
      <c r="E11" s="95">
        <v>85764.6</v>
      </c>
      <c r="F11" s="95">
        <v>0</v>
      </c>
      <c r="G11" s="96" t="s">
        <v>169</v>
      </c>
    </row>
    <row r="12" spans="1:7" ht="25.5" customHeight="1" x14ac:dyDescent="0.15">
      <c r="A12" s="165" t="s">
        <v>23</v>
      </c>
      <c r="B12" s="166"/>
      <c r="C12" s="166"/>
      <c r="D12" s="167"/>
      <c r="E12" s="97">
        <f>SUM(E4:E11)</f>
        <v>11925394.1</v>
      </c>
      <c r="F12" s="97">
        <f>SUM(F4:F11)</f>
        <v>0</v>
      </c>
      <c r="G12" s="94"/>
    </row>
    <row r="25" spans="1:6" ht="33.75" customHeight="1" x14ac:dyDescent="0.15">
      <c r="A25" s="18"/>
      <c r="B25" s="18"/>
      <c r="D25" s="18"/>
      <c r="E25" s="77"/>
      <c r="F25" s="77"/>
    </row>
    <row r="26" spans="1:6" ht="33.75" customHeight="1" x14ac:dyDescent="0.15">
      <c r="A26" s="18"/>
      <c r="B26" s="18"/>
      <c r="D26" s="18"/>
      <c r="E26" s="77"/>
      <c r="F26" s="77"/>
    </row>
    <row r="27" spans="1:6" ht="33.75" customHeight="1" x14ac:dyDescent="0.15">
      <c r="A27" s="18"/>
      <c r="B27" s="18"/>
      <c r="D27" s="18"/>
      <c r="E27" s="77"/>
      <c r="F27" s="77"/>
    </row>
    <row r="28" spans="1:6" ht="33.75" customHeight="1" x14ac:dyDescent="0.15">
      <c r="A28" s="18"/>
      <c r="B28" s="18"/>
      <c r="D28" s="18"/>
      <c r="E28" s="77"/>
      <c r="F28" s="77"/>
    </row>
    <row r="29" spans="1:6" ht="33.75" customHeight="1" x14ac:dyDescent="0.15">
      <c r="A29" s="18"/>
      <c r="B29" s="18"/>
      <c r="D29" s="18"/>
      <c r="E29" s="77"/>
      <c r="F29" s="77"/>
    </row>
    <row r="30" spans="1:6" ht="33.75" customHeight="1" x14ac:dyDescent="0.15">
      <c r="A30" s="18"/>
      <c r="B30" s="18"/>
      <c r="D30" s="18"/>
      <c r="E30" s="77"/>
      <c r="F30" s="77"/>
    </row>
    <row r="31" spans="1:6" ht="33.75" customHeight="1" x14ac:dyDescent="0.15">
      <c r="A31" s="18"/>
      <c r="B31" s="18"/>
      <c r="D31" s="18"/>
      <c r="E31" s="77"/>
      <c r="F31" s="77"/>
    </row>
    <row r="32" spans="1:6" ht="33.75" customHeight="1" x14ac:dyDescent="0.15">
      <c r="A32" s="18"/>
      <c r="B32" s="18"/>
      <c r="D32" s="18"/>
      <c r="E32" s="77"/>
      <c r="F32" s="77"/>
    </row>
    <row r="33" spans="1:6" ht="33.75" customHeight="1" x14ac:dyDescent="0.15">
      <c r="A33" s="18"/>
      <c r="B33" s="18"/>
      <c r="D33" s="18"/>
      <c r="E33" s="77"/>
      <c r="F33" s="77"/>
    </row>
    <row r="34" spans="1:6" ht="33.75" customHeight="1" x14ac:dyDescent="0.15">
      <c r="A34" s="18"/>
      <c r="B34" s="18"/>
      <c r="D34" s="18"/>
      <c r="E34" s="77"/>
      <c r="F34" s="77"/>
    </row>
    <row r="35" spans="1:6" ht="33.75" customHeight="1" x14ac:dyDescent="0.15">
      <c r="A35" s="18"/>
      <c r="B35" s="18"/>
      <c r="D35" s="18"/>
      <c r="E35" s="77"/>
      <c r="F35" s="77"/>
    </row>
    <row r="36" spans="1:6" ht="33.75" customHeight="1" x14ac:dyDescent="0.15">
      <c r="A36" s="18"/>
      <c r="B36" s="18"/>
      <c r="D36" s="18"/>
      <c r="E36" s="77"/>
      <c r="F36" s="77"/>
    </row>
    <row r="37" spans="1:6" ht="33.75" customHeight="1" x14ac:dyDescent="0.15">
      <c r="A37" s="18"/>
      <c r="B37" s="18"/>
      <c r="D37" s="18"/>
      <c r="E37" s="77"/>
      <c r="F37" s="77"/>
    </row>
    <row r="38" spans="1:6" ht="33.75" customHeight="1" x14ac:dyDescent="0.15">
      <c r="A38" s="18"/>
      <c r="B38" s="18"/>
      <c r="D38" s="18"/>
      <c r="E38" s="77"/>
      <c r="F38" s="77"/>
    </row>
    <row r="39" spans="1:6" ht="33.75" customHeight="1" x14ac:dyDescent="0.15">
      <c r="A39" s="18"/>
      <c r="B39" s="18"/>
      <c r="D39" s="18"/>
      <c r="E39" s="77"/>
      <c r="F39" s="77"/>
    </row>
    <row r="52" spans="1:6" ht="33.75" customHeight="1" x14ac:dyDescent="0.15">
      <c r="A52" s="18"/>
      <c r="B52" s="18"/>
      <c r="C52" s="18"/>
      <c r="D52" s="18"/>
      <c r="E52" s="77"/>
      <c r="F52" s="77"/>
    </row>
  </sheetData>
  <sheetProtection sheet="1" objects="1" scenarios="1"/>
  <mergeCells count="2">
    <mergeCell ref="A12:D12"/>
    <mergeCell ref="A1:G2"/>
  </mergeCells>
  <pageMargins left="0.7" right="0.7" top="0.75" bottom="0.75" header="0.3" footer="0.3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workbookViewId="0">
      <selection activeCell="E19" sqref="E19"/>
    </sheetView>
  </sheetViews>
  <sheetFormatPr baseColWidth="10" defaultRowHeight="15" x14ac:dyDescent="0.25"/>
  <cols>
    <col min="5" max="6" width="11.42578125" style="61"/>
  </cols>
  <sheetData>
    <row r="1" spans="1:7" x14ac:dyDescent="0.25">
      <c r="A1" s="178" t="s">
        <v>312</v>
      </c>
      <c r="B1" s="178"/>
      <c r="C1" s="178"/>
      <c r="D1" s="178"/>
      <c r="E1" s="178"/>
      <c r="F1" s="178"/>
      <c r="G1" s="178"/>
    </row>
    <row r="2" spans="1:7" x14ac:dyDescent="0.25">
      <c r="A2" s="178"/>
      <c r="B2" s="178"/>
      <c r="C2" s="178"/>
      <c r="D2" s="178"/>
      <c r="E2" s="178"/>
      <c r="F2" s="178"/>
      <c r="G2" s="178"/>
    </row>
    <row r="3" spans="1:7" x14ac:dyDescent="0.25">
      <c r="A3" s="21" t="s">
        <v>5</v>
      </c>
      <c r="B3" s="21" t="s">
        <v>0</v>
      </c>
      <c r="C3" s="21" t="s">
        <v>12</v>
      </c>
      <c r="D3" s="21" t="s">
        <v>3</v>
      </c>
      <c r="E3" s="62" t="s">
        <v>1</v>
      </c>
      <c r="F3" s="62" t="s">
        <v>2</v>
      </c>
      <c r="G3" s="21" t="s">
        <v>11</v>
      </c>
    </row>
    <row r="4" spans="1:7" x14ac:dyDescent="0.25">
      <c r="A4" s="20">
        <v>1</v>
      </c>
      <c r="B4" s="20" t="s">
        <v>274</v>
      </c>
      <c r="C4" s="20" t="s">
        <v>241</v>
      </c>
      <c r="D4" s="20" t="s">
        <v>243</v>
      </c>
      <c r="E4" s="16">
        <v>487559.60000000003</v>
      </c>
      <c r="F4" s="16">
        <v>0</v>
      </c>
      <c r="G4" s="20" t="s">
        <v>169</v>
      </c>
    </row>
    <row r="5" spans="1:7" x14ac:dyDescent="0.25">
      <c r="A5" s="20">
        <f>A4+1</f>
        <v>2</v>
      </c>
      <c r="B5" s="20" t="s">
        <v>285</v>
      </c>
      <c r="C5" s="20" t="s">
        <v>241</v>
      </c>
      <c r="D5" s="20" t="s">
        <v>240</v>
      </c>
      <c r="E5" s="16">
        <v>50668.800000000003</v>
      </c>
      <c r="F5" s="16">
        <v>0</v>
      </c>
      <c r="G5" s="20" t="s">
        <v>169</v>
      </c>
    </row>
    <row r="6" spans="1:7" x14ac:dyDescent="0.25">
      <c r="A6" s="20">
        <f t="shared" ref="A6:A10" si="0">A5+1</f>
        <v>3</v>
      </c>
      <c r="B6" s="20" t="s">
        <v>286</v>
      </c>
      <c r="C6" s="20" t="s">
        <v>241</v>
      </c>
      <c r="D6" s="20" t="s">
        <v>240</v>
      </c>
      <c r="E6" s="16">
        <v>85764.6</v>
      </c>
      <c r="F6" s="16">
        <v>0</v>
      </c>
      <c r="G6" s="20" t="s">
        <v>169</v>
      </c>
    </row>
    <row r="7" spans="1:7" x14ac:dyDescent="0.25">
      <c r="A7" s="20">
        <f t="shared" si="0"/>
        <v>4</v>
      </c>
      <c r="B7" s="20" t="s">
        <v>287</v>
      </c>
      <c r="C7" s="20" t="s">
        <v>241</v>
      </c>
      <c r="D7" s="20" t="s">
        <v>240</v>
      </c>
      <c r="E7" s="16">
        <v>85764.6</v>
      </c>
      <c r="F7" s="16">
        <v>0</v>
      </c>
      <c r="G7" s="20" t="s">
        <v>169</v>
      </c>
    </row>
    <row r="8" spans="1:7" x14ac:dyDescent="0.25">
      <c r="A8" s="20">
        <f t="shared" si="0"/>
        <v>5</v>
      </c>
      <c r="B8" s="20" t="s">
        <v>288</v>
      </c>
      <c r="C8" s="20" t="s">
        <v>241</v>
      </c>
      <c r="D8" s="20" t="s">
        <v>153</v>
      </c>
      <c r="E8" s="16">
        <v>3320000</v>
      </c>
      <c r="F8" s="16">
        <v>0</v>
      </c>
      <c r="G8" s="20" t="s">
        <v>170</v>
      </c>
    </row>
    <row r="9" spans="1:7" x14ac:dyDescent="0.25">
      <c r="A9" s="20">
        <f t="shared" si="0"/>
        <v>6</v>
      </c>
      <c r="B9" s="20" t="s">
        <v>293</v>
      </c>
      <c r="C9" s="20" t="s">
        <v>241</v>
      </c>
      <c r="D9" s="20" t="s">
        <v>197</v>
      </c>
      <c r="E9" s="16">
        <v>609000</v>
      </c>
      <c r="F9" s="16">
        <v>0</v>
      </c>
      <c r="G9" s="20" t="s">
        <v>170</v>
      </c>
    </row>
    <row r="10" spans="1:7" x14ac:dyDescent="0.25">
      <c r="A10" s="20">
        <f t="shared" si="0"/>
        <v>7</v>
      </c>
      <c r="B10" s="20" t="s">
        <v>298</v>
      </c>
      <c r="C10" s="20" t="s">
        <v>241</v>
      </c>
      <c r="D10" s="20" t="s">
        <v>159</v>
      </c>
      <c r="E10" s="16">
        <v>118334.07</v>
      </c>
      <c r="F10" s="16">
        <v>0</v>
      </c>
      <c r="G10" s="20" t="s">
        <v>169</v>
      </c>
    </row>
    <row r="11" spans="1:7" x14ac:dyDescent="0.25">
      <c r="A11" s="179" t="s">
        <v>313</v>
      </c>
      <c r="B11" s="180"/>
      <c r="C11" s="180"/>
      <c r="D11" s="181"/>
      <c r="E11" s="16">
        <f>SUM(E4:E10)</f>
        <v>4757091.67</v>
      </c>
      <c r="F11" s="16">
        <f>SUM(F4:F10)</f>
        <v>0</v>
      </c>
      <c r="G11" s="20"/>
    </row>
  </sheetData>
  <sheetProtection sheet="1" objects="1" scenarios="1"/>
  <mergeCells count="2">
    <mergeCell ref="A1:G2"/>
    <mergeCell ref="A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7" zoomScaleNormal="100" zoomScaleSheetLayoutView="100" workbookViewId="0">
      <selection activeCell="F16" sqref="F16:F23"/>
    </sheetView>
  </sheetViews>
  <sheetFormatPr baseColWidth="10" defaultRowHeight="15" x14ac:dyDescent="0.25"/>
  <cols>
    <col min="1" max="1" width="6.28515625" style="73" customWidth="1"/>
    <col min="2" max="2" width="9.140625" style="73" customWidth="1"/>
    <col min="3" max="3" width="11.42578125" style="73"/>
    <col min="4" max="4" width="23.85546875" style="73" customWidth="1"/>
    <col min="5" max="6" width="11.42578125" style="74"/>
    <col min="7" max="16384" width="11.42578125" style="73"/>
  </cols>
  <sheetData>
    <row r="1" spans="1:7" x14ac:dyDescent="0.25">
      <c r="A1" s="177" t="s">
        <v>314</v>
      </c>
      <c r="B1" s="177"/>
      <c r="C1" s="177"/>
      <c r="D1" s="177"/>
      <c r="E1" s="177"/>
      <c r="F1" s="177"/>
      <c r="G1" s="177"/>
    </row>
    <row r="2" spans="1:7" x14ac:dyDescent="0.25">
      <c r="A2" s="177"/>
      <c r="B2" s="177"/>
      <c r="C2" s="177"/>
      <c r="D2" s="177"/>
      <c r="E2" s="177"/>
      <c r="F2" s="177"/>
      <c r="G2" s="177"/>
    </row>
    <row r="3" spans="1:7" x14ac:dyDescent="0.25">
      <c r="A3" s="83" t="s">
        <v>5</v>
      </c>
      <c r="B3" s="83" t="s">
        <v>0</v>
      </c>
      <c r="C3" s="83" t="s">
        <v>12</v>
      </c>
      <c r="D3" s="83" t="s">
        <v>3</v>
      </c>
      <c r="E3" s="84" t="s">
        <v>1</v>
      </c>
      <c r="F3" s="84" t="s">
        <v>2</v>
      </c>
      <c r="G3" s="83" t="s">
        <v>11</v>
      </c>
    </row>
    <row r="4" spans="1:7" x14ac:dyDescent="0.25">
      <c r="A4" s="85">
        <v>1</v>
      </c>
      <c r="B4" s="85" t="s">
        <v>268</v>
      </c>
      <c r="C4" s="85" t="s">
        <v>20</v>
      </c>
      <c r="D4" s="86" t="s">
        <v>153</v>
      </c>
      <c r="E4" s="87">
        <v>3812654.36</v>
      </c>
      <c r="F4" s="87">
        <v>0</v>
      </c>
      <c r="G4" s="86" t="s">
        <v>170</v>
      </c>
    </row>
    <row r="5" spans="1:7" x14ac:dyDescent="0.25">
      <c r="A5" s="85">
        <f>A4+1</f>
        <v>2</v>
      </c>
      <c r="B5" s="85" t="s">
        <v>294</v>
      </c>
      <c r="C5" s="85" t="s">
        <v>20</v>
      </c>
      <c r="D5" s="86" t="s">
        <v>152</v>
      </c>
      <c r="E5" s="87">
        <v>25000</v>
      </c>
      <c r="F5" s="87">
        <v>0</v>
      </c>
      <c r="G5" s="86" t="s">
        <v>170</v>
      </c>
    </row>
    <row r="6" spans="1:7" x14ac:dyDescent="0.25">
      <c r="A6" s="85">
        <f t="shared" ref="A6:A24" si="0">A5+1</f>
        <v>3</v>
      </c>
      <c r="B6" s="85" t="s">
        <v>295</v>
      </c>
      <c r="C6" s="85" t="s">
        <v>20</v>
      </c>
      <c r="D6" s="86" t="s">
        <v>152</v>
      </c>
      <c r="E6" s="87">
        <v>189952</v>
      </c>
      <c r="F6" s="87">
        <v>0</v>
      </c>
      <c r="G6" s="86" t="s">
        <v>169</v>
      </c>
    </row>
    <row r="7" spans="1:7" x14ac:dyDescent="0.25">
      <c r="A7" s="85">
        <f t="shared" si="0"/>
        <v>4</v>
      </c>
      <c r="B7" s="85" t="s">
        <v>299</v>
      </c>
      <c r="C7" s="85" t="s">
        <v>20</v>
      </c>
      <c r="D7" s="86" t="s">
        <v>158</v>
      </c>
      <c r="E7" s="87">
        <v>400510.60000000003</v>
      </c>
      <c r="F7" s="87">
        <v>0</v>
      </c>
      <c r="G7" s="86" t="s">
        <v>169</v>
      </c>
    </row>
    <row r="8" spans="1:7" x14ac:dyDescent="0.25">
      <c r="A8" s="85">
        <f t="shared" si="0"/>
        <v>5</v>
      </c>
      <c r="B8" s="85" t="s">
        <v>300</v>
      </c>
      <c r="C8" s="85" t="s">
        <v>20</v>
      </c>
      <c r="D8" s="86" t="s">
        <v>153</v>
      </c>
      <c r="E8" s="87">
        <v>2999760</v>
      </c>
      <c r="F8" s="87">
        <v>0</v>
      </c>
      <c r="G8" s="86" t="s">
        <v>170</v>
      </c>
    </row>
    <row r="9" spans="1:7" x14ac:dyDescent="0.25">
      <c r="A9" s="85">
        <f t="shared" si="0"/>
        <v>6</v>
      </c>
      <c r="B9" s="85" t="s">
        <v>301</v>
      </c>
      <c r="C9" s="85" t="s">
        <v>20</v>
      </c>
      <c r="D9" s="86" t="s">
        <v>153</v>
      </c>
      <c r="E9" s="87">
        <v>2999760</v>
      </c>
      <c r="F9" s="87">
        <v>0</v>
      </c>
      <c r="G9" s="86" t="s">
        <v>170</v>
      </c>
    </row>
    <row r="10" spans="1:7" x14ac:dyDescent="0.25">
      <c r="A10" s="85">
        <f t="shared" si="0"/>
        <v>7</v>
      </c>
      <c r="B10" s="85" t="s">
        <v>302</v>
      </c>
      <c r="C10" s="85" t="s">
        <v>20</v>
      </c>
      <c r="D10" s="86" t="s">
        <v>153</v>
      </c>
      <c r="E10" s="87">
        <v>2999760</v>
      </c>
      <c r="F10" s="87">
        <v>0</v>
      </c>
      <c r="G10" s="86" t="s">
        <v>170</v>
      </c>
    </row>
    <row r="11" spans="1:7" x14ac:dyDescent="0.25">
      <c r="A11" s="85">
        <f t="shared" si="0"/>
        <v>8</v>
      </c>
      <c r="B11" s="85" t="s">
        <v>303</v>
      </c>
      <c r="C11" s="85" t="s">
        <v>20</v>
      </c>
      <c r="D11" s="86" t="s">
        <v>161</v>
      </c>
      <c r="E11" s="87">
        <v>889200</v>
      </c>
      <c r="F11" s="87">
        <v>0</v>
      </c>
      <c r="G11" s="86" t="s">
        <v>169</v>
      </c>
    </row>
    <row r="12" spans="1:7" x14ac:dyDescent="0.25">
      <c r="A12" s="85">
        <f t="shared" si="0"/>
        <v>9</v>
      </c>
      <c r="B12" s="85" t="s">
        <v>304</v>
      </c>
      <c r="C12" s="85" t="s">
        <v>20</v>
      </c>
      <c r="D12" s="86" t="s">
        <v>267</v>
      </c>
      <c r="E12" s="87">
        <v>916400</v>
      </c>
      <c r="F12" s="87">
        <v>0</v>
      </c>
      <c r="G12" s="86" t="s">
        <v>169</v>
      </c>
    </row>
    <row r="13" spans="1:7" x14ac:dyDescent="0.25">
      <c r="A13" s="85">
        <f t="shared" si="0"/>
        <v>10</v>
      </c>
      <c r="B13" s="85" t="s">
        <v>305</v>
      </c>
      <c r="C13" s="85" t="s">
        <v>20</v>
      </c>
      <c r="D13" s="86" t="s">
        <v>197</v>
      </c>
      <c r="E13" s="87">
        <v>606100</v>
      </c>
      <c r="F13" s="87">
        <v>0</v>
      </c>
      <c r="G13" s="86" t="s">
        <v>169</v>
      </c>
    </row>
    <row r="14" spans="1:7" x14ac:dyDescent="0.25">
      <c r="A14" s="85">
        <f t="shared" si="0"/>
        <v>11</v>
      </c>
      <c r="B14" s="85" t="s">
        <v>306</v>
      </c>
      <c r="C14" s="85" t="s">
        <v>20</v>
      </c>
      <c r="D14" s="86" t="s">
        <v>154</v>
      </c>
      <c r="E14" s="87">
        <v>197200</v>
      </c>
      <c r="F14" s="87">
        <v>0</v>
      </c>
      <c r="G14" s="86" t="s">
        <v>169</v>
      </c>
    </row>
    <row r="15" spans="1:7" x14ac:dyDescent="0.25">
      <c r="A15" s="85">
        <f t="shared" si="0"/>
        <v>12</v>
      </c>
      <c r="B15" s="85" t="s">
        <v>308</v>
      </c>
      <c r="C15" s="85" t="s">
        <v>20</v>
      </c>
      <c r="D15" s="86" t="s">
        <v>167</v>
      </c>
      <c r="E15" s="87">
        <v>332807</v>
      </c>
      <c r="F15" s="87">
        <v>0</v>
      </c>
      <c r="G15" s="86" t="s">
        <v>170</v>
      </c>
    </row>
    <row r="16" spans="1:7" x14ac:dyDescent="0.25">
      <c r="A16" s="85">
        <f t="shared" si="0"/>
        <v>13</v>
      </c>
      <c r="B16" s="85">
        <v>43980</v>
      </c>
      <c r="C16" s="85" t="s">
        <v>20</v>
      </c>
      <c r="D16" s="86" t="s">
        <v>153</v>
      </c>
      <c r="E16" s="87">
        <v>3812654.36</v>
      </c>
      <c r="F16" s="87">
        <v>0</v>
      </c>
      <c r="G16" s="86" t="s">
        <v>170</v>
      </c>
    </row>
    <row r="17" spans="1:7" x14ac:dyDescent="0.25">
      <c r="A17" s="85">
        <f t="shared" si="0"/>
        <v>14</v>
      </c>
      <c r="B17" s="85">
        <v>45172</v>
      </c>
      <c r="C17" s="85" t="s">
        <v>20</v>
      </c>
      <c r="D17" s="86" t="s">
        <v>388</v>
      </c>
      <c r="E17" s="87">
        <v>1344815.94</v>
      </c>
      <c r="F17" s="87">
        <v>0</v>
      </c>
      <c r="G17" s="86" t="s">
        <v>170</v>
      </c>
    </row>
    <row r="18" spans="1:7" x14ac:dyDescent="0.25">
      <c r="A18" s="85">
        <f t="shared" si="0"/>
        <v>15</v>
      </c>
      <c r="B18" s="85">
        <v>54561</v>
      </c>
      <c r="C18" s="85" t="s">
        <v>20</v>
      </c>
      <c r="D18" s="86" t="s">
        <v>389</v>
      </c>
      <c r="E18" s="87">
        <v>99793.19</v>
      </c>
      <c r="F18" s="87">
        <v>0</v>
      </c>
      <c r="G18" s="86" t="s">
        <v>169</v>
      </c>
    </row>
    <row r="19" spans="1:7" x14ac:dyDescent="0.25">
      <c r="A19" s="85">
        <f t="shared" si="0"/>
        <v>16</v>
      </c>
      <c r="B19" s="85">
        <v>54569</v>
      </c>
      <c r="C19" s="85" t="s">
        <v>20</v>
      </c>
      <c r="D19" s="86" t="s">
        <v>152</v>
      </c>
      <c r="E19" s="87">
        <v>49961.08</v>
      </c>
      <c r="F19" s="87">
        <v>0</v>
      </c>
      <c r="G19" s="86" t="s">
        <v>169</v>
      </c>
    </row>
    <row r="20" spans="1:7" x14ac:dyDescent="0.25">
      <c r="A20" s="85">
        <f t="shared" si="0"/>
        <v>17</v>
      </c>
      <c r="B20" s="85">
        <v>56276</v>
      </c>
      <c r="C20" s="85" t="s">
        <v>20</v>
      </c>
      <c r="D20" s="86" t="s">
        <v>155</v>
      </c>
      <c r="E20" s="87">
        <v>60090.22</v>
      </c>
      <c r="F20" s="87">
        <v>0</v>
      </c>
      <c r="G20" s="86" t="s">
        <v>169</v>
      </c>
    </row>
    <row r="21" spans="1:7" x14ac:dyDescent="0.25">
      <c r="A21" s="85">
        <f t="shared" si="0"/>
        <v>18</v>
      </c>
      <c r="B21" s="85">
        <v>56277</v>
      </c>
      <c r="C21" s="85" t="s">
        <v>20</v>
      </c>
      <c r="D21" s="86" t="s">
        <v>155</v>
      </c>
      <c r="E21" s="87">
        <v>60090.22</v>
      </c>
      <c r="F21" s="87">
        <v>0</v>
      </c>
      <c r="G21" s="86" t="s">
        <v>169</v>
      </c>
    </row>
    <row r="22" spans="1:7" x14ac:dyDescent="0.25">
      <c r="A22" s="85">
        <f t="shared" si="0"/>
        <v>19</v>
      </c>
      <c r="B22" s="85">
        <v>56278</v>
      </c>
      <c r="C22" s="85" t="s">
        <v>20</v>
      </c>
      <c r="D22" s="86" t="s">
        <v>168</v>
      </c>
      <c r="E22" s="87">
        <v>147999.82999999999</v>
      </c>
      <c r="F22" s="87">
        <v>0</v>
      </c>
      <c r="G22" s="86" t="s">
        <v>169</v>
      </c>
    </row>
    <row r="23" spans="1:7" x14ac:dyDescent="0.25">
      <c r="A23" s="85">
        <f t="shared" si="0"/>
        <v>20</v>
      </c>
      <c r="B23" s="85">
        <v>60688</v>
      </c>
      <c r="C23" s="85" t="s">
        <v>20</v>
      </c>
      <c r="D23" s="86" t="s">
        <v>155</v>
      </c>
      <c r="E23" s="87">
        <v>124128.16</v>
      </c>
      <c r="F23" s="87">
        <v>0</v>
      </c>
      <c r="G23" s="86" t="s">
        <v>169</v>
      </c>
    </row>
    <row r="24" spans="1:7" x14ac:dyDescent="0.25">
      <c r="A24" s="85">
        <f t="shared" si="0"/>
        <v>21</v>
      </c>
      <c r="B24" s="85" t="s">
        <v>309</v>
      </c>
      <c r="C24" s="85" t="s">
        <v>20</v>
      </c>
      <c r="D24" s="86" t="s">
        <v>165</v>
      </c>
      <c r="E24" s="87">
        <v>82360</v>
      </c>
      <c r="F24" s="87">
        <v>0</v>
      </c>
      <c r="G24" s="86" t="s">
        <v>169</v>
      </c>
    </row>
    <row r="25" spans="1:7" x14ac:dyDescent="0.25">
      <c r="A25" s="163" t="s">
        <v>315</v>
      </c>
      <c r="B25" s="163"/>
      <c r="C25" s="163"/>
      <c r="D25" s="163"/>
      <c r="E25" s="87">
        <f>SUM(E4:E24)</f>
        <v>22150996.959999997</v>
      </c>
      <c r="F25" s="87">
        <f>SUM(F4:F24)</f>
        <v>0</v>
      </c>
      <c r="G25" s="85"/>
    </row>
  </sheetData>
  <sheetProtection sheet="1" objects="1" scenarios="1"/>
  <mergeCells count="2">
    <mergeCell ref="A1:G2"/>
    <mergeCell ref="A25:D25"/>
  </mergeCells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="90" zoomScaleNormal="100" zoomScaleSheetLayoutView="90" workbookViewId="0">
      <selection sqref="A1:G11"/>
    </sheetView>
  </sheetViews>
  <sheetFormatPr baseColWidth="10" defaultRowHeight="15" x14ac:dyDescent="0.25"/>
  <cols>
    <col min="1" max="1" width="7.7109375" customWidth="1"/>
    <col min="2" max="2" width="14.5703125" customWidth="1"/>
    <col min="4" max="4" width="22.85546875" customWidth="1"/>
    <col min="5" max="6" width="11.42578125" style="61"/>
  </cols>
  <sheetData>
    <row r="1" spans="1:7" x14ac:dyDescent="0.25">
      <c r="A1" s="182" t="s">
        <v>316</v>
      </c>
      <c r="B1" s="182"/>
      <c r="C1" s="182"/>
      <c r="D1" s="182"/>
      <c r="E1" s="182"/>
      <c r="F1" s="182"/>
      <c r="G1" s="182"/>
    </row>
    <row r="2" spans="1:7" x14ac:dyDescent="0.25">
      <c r="A2" s="182"/>
      <c r="B2" s="182"/>
      <c r="C2" s="182"/>
      <c r="D2" s="182"/>
      <c r="E2" s="182"/>
      <c r="F2" s="182"/>
      <c r="G2" s="182"/>
    </row>
    <row r="3" spans="1:7" x14ac:dyDescent="0.25">
      <c r="A3" s="132" t="s">
        <v>5</v>
      </c>
      <c r="B3" s="132" t="s">
        <v>0</v>
      </c>
      <c r="C3" s="132" t="s">
        <v>12</v>
      </c>
      <c r="D3" s="132" t="s">
        <v>3</v>
      </c>
      <c r="E3" s="133" t="s">
        <v>1</v>
      </c>
      <c r="F3" s="133" t="s">
        <v>2</v>
      </c>
      <c r="G3" s="132" t="s">
        <v>11</v>
      </c>
    </row>
    <row r="4" spans="1:7" x14ac:dyDescent="0.25">
      <c r="A4" s="134">
        <v>1</v>
      </c>
      <c r="B4" s="134" t="s">
        <v>269</v>
      </c>
      <c r="C4" s="134" t="s">
        <v>251</v>
      </c>
      <c r="D4" s="135" t="s">
        <v>153</v>
      </c>
      <c r="E4" s="136">
        <v>3812654.36</v>
      </c>
      <c r="F4" s="136">
        <v>0</v>
      </c>
      <c r="G4" s="134" t="s">
        <v>170</v>
      </c>
    </row>
    <row r="5" spans="1:7" x14ac:dyDescent="0.25">
      <c r="A5" s="134">
        <f>A4+1</f>
        <v>2</v>
      </c>
      <c r="B5" s="134" t="s">
        <v>281</v>
      </c>
      <c r="C5" s="134" t="s">
        <v>251</v>
      </c>
      <c r="D5" s="135" t="s">
        <v>159</v>
      </c>
      <c r="E5" s="136">
        <v>255000</v>
      </c>
      <c r="F5" s="136">
        <v>0</v>
      </c>
      <c r="G5" s="134" t="s">
        <v>169</v>
      </c>
    </row>
    <row r="6" spans="1:7" x14ac:dyDescent="0.25">
      <c r="A6" s="134">
        <f t="shared" ref="A6:A9" si="0">A5+1</f>
        <v>3</v>
      </c>
      <c r="B6" s="134" t="s">
        <v>282</v>
      </c>
      <c r="C6" s="134" t="s">
        <v>251</v>
      </c>
      <c r="D6" s="135" t="s">
        <v>253</v>
      </c>
      <c r="E6" s="136">
        <v>47270</v>
      </c>
      <c r="F6" s="136">
        <v>0</v>
      </c>
      <c r="G6" s="134" t="s">
        <v>169</v>
      </c>
    </row>
    <row r="7" spans="1:7" x14ac:dyDescent="0.25">
      <c r="A7" s="134">
        <f t="shared" si="0"/>
        <v>4</v>
      </c>
      <c r="B7" s="134" t="s">
        <v>283</v>
      </c>
      <c r="C7" s="134" t="s">
        <v>251</v>
      </c>
      <c r="D7" s="135" t="s">
        <v>148</v>
      </c>
      <c r="E7" s="136">
        <v>68310</v>
      </c>
      <c r="F7" s="136">
        <v>0</v>
      </c>
      <c r="G7" s="134" t="s">
        <v>169</v>
      </c>
    </row>
    <row r="8" spans="1:7" x14ac:dyDescent="0.25">
      <c r="A8" s="134">
        <f t="shared" si="0"/>
        <v>5</v>
      </c>
      <c r="B8" s="134" t="s">
        <v>284</v>
      </c>
      <c r="C8" s="134" t="s">
        <v>251</v>
      </c>
      <c r="D8" s="135" t="s">
        <v>161</v>
      </c>
      <c r="E8" s="136">
        <v>615000</v>
      </c>
      <c r="F8" s="136">
        <v>0</v>
      </c>
      <c r="G8" s="134" t="s">
        <v>170</v>
      </c>
    </row>
    <row r="9" spans="1:7" x14ac:dyDescent="0.25">
      <c r="A9" s="134">
        <f t="shared" si="0"/>
        <v>6</v>
      </c>
      <c r="B9" s="134" t="s">
        <v>307</v>
      </c>
      <c r="C9" s="134" t="s">
        <v>251</v>
      </c>
      <c r="D9" s="135" t="s">
        <v>165</v>
      </c>
      <c r="E9" s="136">
        <v>113917.75</v>
      </c>
      <c r="F9" s="136">
        <v>0</v>
      </c>
      <c r="G9" s="134" t="s">
        <v>169</v>
      </c>
    </row>
    <row r="10" spans="1:7" x14ac:dyDescent="0.25">
      <c r="A10" s="134">
        <v>7</v>
      </c>
      <c r="B10" s="134" t="s">
        <v>311</v>
      </c>
      <c r="C10" s="134" t="s">
        <v>251</v>
      </c>
      <c r="D10" s="135" t="s">
        <v>161</v>
      </c>
      <c r="E10" s="136">
        <v>1102000</v>
      </c>
      <c r="F10" s="136">
        <v>0</v>
      </c>
      <c r="G10" s="134" t="s">
        <v>170</v>
      </c>
    </row>
    <row r="11" spans="1:7" x14ac:dyDescent="0.25">
      <c r="A11" s="183" t="s">
        <v>317</v>
      </c>
      <c r="B11" s="183"/>
      <c r="C11" s="183"/>
      <c r="D11" s="183"/>
      <c r="E11" s="136">
        <f>SUM(E4:E10)</f>
        <v>6014152.1099999994</v>
      </c>
      <c r="F11" s="136">
        <f>SUM(F4:F10)</f>
        <v>0</v>
      </c>
      <c r="G11" s="134"/>
    </row>
  </sheetData>
  <sheetProtection sheet="1" objects="1" scenarios="1"/>
  <mergeCells count="2">
    <mergeCell ref="A1:G2"/>
    <mergeCell ref="A11:D11"/>
  </mergeCells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7" sqref="E17"/>
    </sheetView>
  </sheetViews>
  <sheetFormatPr baseColWidth="10" defaultRowHeight="15" x14ac:dyDescent="0.25"/>
  <cols>
    <col min="1" max="1" width="7.85546875" style="137" customWidth="1"/>
    <col min="2" max="2" width="9.5703125" style="137" customWidth="1"/>
    <col min="3" max="3" width="11.42578125" style="137"/>
    <col min="4" max="4" width="17.140625" style="137" bestFit="1" customWidth="1"/>
    <col min="5" max="5" width="14.140625" style="142" bestFit="1" customWidth="1"/>
    <col min="6" max="6" width="12.5703125" style="142" bestFit="1" customWidth="1"/>
    <col min="7" max="16384" width="11.42578125" style="137"/>
  </cols>
  <sheetData>
    <row r="1" spans="1:7" x14ac:dyDescent="0.25">
      <c r="A1" s="182" t="s">
        <v>319</v>
      </c>
      <c r="B1" s="182"/>
      <c r="C1" s="182"/>
      <c r="D1" s="182"/>
      <c r="E1" s="182"/>
      <c r="F1" s="182"/>
      <c r="G1" s="182"/>
    </row>
    <row r="2" spans="1:7" x14ac:dyDescent="0.25">
      <c r="A2" s="182"/>
      <c r="B2" s="182"/>
      <c r="C2" s="182"/>
      <c r="D2" s="182"/>
      <c r="E2" s="182"/>
      <c r="F2" s="182"/>
      <c r="G2" s="182"/>
    </row>
    <row r="3" spans="1:7" ht="18" x14ac:dyDescent="0.25">
      <c r="A3" s="138" t="s">
        <v>5</v>
      </c>
      <c r="B3" s="89" t="s">
        <v>0</v>
      </c>
      <c r="C3" s="139" t="s">
        <v>12</v>
      </c>
      <c r="D3" s="138" t="s">
        <v>3</v>
      </c>
      <c r="E3" s="140" t="s">
        <v>1</v>
      </c>
      <c r="F3" s="91" t="s">
        <v>2</v>
      </c>
      <c r="G3" s="141" t="s">
        <v>11</v>
      </c>
    </row>
    <row r="4" spans="1:7" x14ac:dyDescent="0.25">
      <c r="A4" s="134">
        <v>1</v>
      </c>
      <c r="B4" s="85">
        <v>46020</v>
      </c>
      <c r="C4" s="134" t="s">
        <v>16</v>
      </c>
      <c r="D4" s="135" t="s">
        <v>199</v>
      </c>
      <c r="E4" s="136">
        <v>413095.72000000003</v>
      </c>
      <c r="F4" s="136" t="s">
        <v>320</v>
      </c>
      <c r="G4" s="134" t="s">
        <v>169</v>
      </c>
    </row>
    <row r="5" spans="1:7" x14ac:dyDescent="0.25">
      <c r="A5" s="134">
        <v>2</v>
      </c>
      <c r="B5" s="85">
        <v>54423</v>
      </c>
      <c r="C5" s="134" t="s">
        <v>16</v>
      </c>
      <c r="D5" s="135" t="s">
        <v>197</v>
      </c>
      <c r="E5" s="136">
        <v>609000</v>
      </c>
      <c r="F5" s="136" t="s">
        <v>320</v>
      </c>
      <c r="G5" s="134" t="s">
        <v>170</v>
      </c>
    </row>
    <row r="6" spans="1:7" x14ac:dyDescent="0.25">
      <c r="A6" s="134">
        <v>3</v>
      </c>
      <c r="B6" s="85">
        <v>54431</v>
      </c>
      <c r="C6" s="134" t="s">
        <v>16</v>
      </c>
      <c r="D6" s="135" t="s">
        <v>159</v>
      </c>
      <c r="E6" s="136">
        <v>255000</v>
      </c>
      <c r="F6" s="136"/>
      <c r="G6" s="134" t="s">
        <v>169</v>
      </c>
    </row>
    <row r="7" spans="1:7" x14ac:dyDescent="0.25">
      <c r="A7" s="134">
        <v>4</v>
      </c>
      <c r="B7" s="85">
        <v>60967</v>
      </c>
      <c r="C7" s="134" t="s">
        <v>16</v>
      </c>
      <c r="D7" s="135" t="s">
        <v>167</v>
      </c>
      <c r="E7" s="136">
        <v>220000</v>
      </c>
      <c r="F7" s="136" t="s">
        <v>320</v>
      </c>
      <c r="G7" s="134" t="s">
        <v>169</v>
      </c>
    </row>
    <row r="8" spans="1:7" x14ac:dyDescent="0.25">
      <c r="A8" s="134">
        <v>5</v>
      </c>
      <c r="B8" s="85">
        <v>54486</v>
      </c>
      <c r="C8" s="134" t="s">
        <v>16</v>
      </c>
      <c r="D8" s="135" t="s">
        <v>154</v>
      </c>
      <c r="E8" s="136">
        <v>6766614.29</v>
      </c>
      <c r="F8" s="136"/>
      <c r="G8" s="134" t="s">
        <v>169</v>
      </c>
    </row>
    <row r="9" spans="1:7" x14ac:dyDescent="0.25">
      <c r="A9" s="183" t="s">
        <v>321</v>
      </c>
      <c r="B9" s="183"/>
      <c r="C9" s="183"/>
      <c r="D9" s="183"/>
      <c r="E9" s="136">
        <f>SUM(E4:E8)</f>
        <v>8263710.0099999998</v>
      </c>
      <c r="F9" s="136">
        <f>SUM(F4:F7)</f>
        <v>0</v>
      </c>
      <c r="G9" s="134"/>
    </row>
  </sheetData>
  <sheetProtection sheet="1" objects="1" scenarios="1"/>
  <mergeCells count="2">
    <mergeCell ref="A1:G2"/>
    <mergeCell ref="A9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topLeftCell="A100" zoomScale="60" zoomScaleNormal="100" workbookViewId="0">
      <selection activeCell="E136" sqref="E136"/>
    </sheetView>
  </sheetViews>
  <sheetFormatPr baseColWidth="10" defaultRowHeight="15" x14ac:dyDescent="0.25"/>
  <cols>
    <col min="2" max="2" width="23.140625" customWidth="1"/>
    <col min="5" max="5" width="20.7109375" customWidth="1"/>
  </cols>
  <sheetData>
    <row r="1" spans="1:5" ht="15.75" thickBot="1" x14ac:dyDescent="0.3">
      <c r="A1" s="23" t="s">
        <v>13</v>
      </c>
    </row>
    <row r="2" spans="1:5" ht="30.75" thickBot="1" x14ac:dyDescent="0.3">
      <c r="A2" s="24" t="s">
        <v>173</v>
      </c>
      <c r="B2" s="25" t="s">
        <v>174</v>
      </c>
      <c r="C2" s="24" t="s">
        <v>175</v>
      </c>
      <c r="D2" s="24" t="s">
        <v>176</v>
      </c>
      <c r="E2" s="25" t="s">
        <v>177</v>
      </c>
    </row>
    <row r="3" spans="1:5" ht="30.75" thickBot="1" x14ac:dyDescent="0.3">
      <c r="A3" s="26">
        <v>44042</v>
      </c>
      <c r="B3" s="27" t="s">
        <v>178</v>
      </c>
      <c r="C3" s="27"/>
      <c r="D3" s="28" t="s">
        <v>179</v>
      </c>
      <c r="E3" s="29" t="s">
        <v>180</v>
      </c>
    </row>
    <row r="4" spans="1:5" ht="15.75" thickBot="1" x14ac:dyDescent="0.3">
      <c r="A4" s="30">
        <v>50066</v>
      </c>
      <c r="B4" s="31" t="s">
        <v>181</v>
      </c>
      <c r="C4" s="32" t="s">
        <v>179</v>
      </c>
      <c r="D4" s="32" t="s">
        <v>179</v>
      </c>
      <c r="E4" s="33"/>
    </row>
    <row r="5" spans="1:5" ht="15.75" thickBot="1" x14ac:dyDescent="0.3">
      <c r="A5" s="30">
        <v>50137</v>
      </c>
      <c r="B5" s="31" t="s">
        <v>181</v>
      </c>
      <c r="C5" s="32" t="s">
        <v>179</v>
      </c>
      <c r="D5" s="32" t="s">
        <v>179</v>
      </c>
      <c r="E5" s="33"/>
    </row>
    <row r="6" spans="1:5" ht="15.75" thickBot="1" x14ac:dyDescent="0.3">
      <c r="A6" s="30">
        <v>50153</v>
      </c>
      <c r="B6" s="31" t="s">
        <v>182</v>
      </c>
      <c r="C6" s="32" t="s">
        <v>179</v>
      </c>
      <c r="D6" s="32" t="s">
        <v>179</v>
      </c>
      <c r="E6" s="33"/>
    </row>
    <row r="7" spans="1:5" ht="15.75" thickBot="1" x14ac:dyDescent="0.3">
      <c r="A7" s="30">
        <v>50154</v>
      </c>
      <c r="B7" s="31" t="s">
        <v>183</v>
      </c>
      <c r="C7" s="32" t="s">
        <v>179</v>
      </c>
      <c r="D7" s="32" t="s">
        <v>179</v>
      </c>
      <c r="E7" s="33"/>
    </row>
    <row r="8" spans="1:5" ht="15.75" thickBot="1" x14ac:dyDescent="0.3">
      <c r="A8" s="30">
        <v>50237</v>
      </c>
      <c r="B8" s="31" t="s">
        <v>184</v>
      </c>
      <c r="C8" s="32"/>
      <c r="D8" s="32" t="s">
        <v>179</v>
      </c>
      <c r="E8" s="33"/>
    </row>
    <row r="9" spans="1:5" ht="15.75" thickBot="1" x14ac:dyDescent="0.3">
      <c r="A9" s="30">
        <v>50262</v>
      </c>
      <c r="B9" s="31" t="s">
        <v>185</v>
      </c>
      <c r="C9" s="32"/>
      <c r="D9" s="32" t="s">
        <v>179</v>
      </c>
      <c r="E9" s="33"/>
    </row>
    <row r="10" spans="1:5" ht="30.75" thickBot="1" x14ac:dyDescent="0.3">
      <c r="A10" s="30">
        <v>55715</v>
      </c>
      <c r="B10" s="31" t="s">
        <v>186</v>
      </c>
      <c r="C10" s="32"/>
      <c r="D10" s="32" t="s">
        <v>179</v>
      </c>
      <c r="E10" s="33" t="s">
        <v>180</v>
      </c>
    </row>
    <row r="11" spans="1:5" ht="30.75" thickBot="1" x14ac:dyDescent="0.3">
      <c r="A11" s="30">
        <v>60893</v>
      </c>
      <c r="B11" s="31" t="s">
        <v>167</v>
      </c>
      <c r="C11" s="32"/>
      <c r="D11" s="32" t="s">
        <v>179</v>
      </c>
      <c r="E11" s="33" t="s">
        <v>180</v>
      </c>
    </row>
    <row r="14" spans="1:5" ht="15.75" thickBot="1" x14ac:dyDescent="0.3">
      <c r="A14" s="23" t="s">
        <v>15</v>
      </c>
    </row>
    <row r="15" spans="1:5" ht="30.75" thickBot="1" x14ac:dyDescent="0.3">
      <c r="A15" s="24" t="s">
        <v>173</v>
      </c>
      <c r="B15" s="25" t="s">
        <v>174</v>
      </c>
      <c r="C15" s="24" t="s">
        <v>175</v>
      </c>
      <c r="D15" s="24" t="s">
        <v>176</v>
      </c>
      <c r="E15" s="25" t="s">
        <v>177</v>
      </c>
    </row>
    <row r="16" spans="1:5" ht="30.75" thickBot="1" x14ac:dyDescent="0.3">
      <c r="A16" s="34">
        <v>44147</v>
      </c>
      <c r="B16" s="31" t="s">
        <v>178</v>
      </c>
      <c r="C16" s="35"/>
      <c r="D16" s="36" t="s">
        <v>179</v>
      </c>
      <c r="E16" s="33" t="s">
        <v>187</v>
      </c>
    </row>
    <row r="17" spans="1:5" ht="60.75" thickBot="1" x14ac:dyDescent="0.3">
      <c r="A17" s="34">
        <v>44722</v>
      </c>
      <c r="B17" s="31" t="s">
        <v>188</v>
      </c>
      <c r="C17" s="35"/>
      <c r="D17" s="36" t="s">
        <v>179</v>
      </c>
      <c r="E17" s="33" t="s">
        <v>189</v>
      </c>
    </row>
    <row r="18" spans="1:5" ht="30.75" thickBot="1" x14ac:dyDescent="0.3">
      <c r="A18" s="34">
        <v>45516</v>
      </c>
      <c r="B18" s="31" t="s">
        <v>178</v>
      </c>
      <c r="C18" s="35"/>
      <c r="D18" s="32" t="s">
        <v>179</v>
      </c>
      <c r="E18" s="33" t="s">
        <v>187</v>
      </c>
    </row>
    <row r="19" spans="1:5" ht="15.75" thickBot="1" x14ac:dyDescent="0.3">
      <c r="A19" s="34">
        <v>53708</v>
      </c>
      <c r="B19" s="31" t="s">
        <v>190</v>
      </c>
      <c r="C19" s="32" t="s">
        <v>179</v>
      </c>
      <c r="D19" s="35"/>
      <c r="E19" s="33" t="s">
        <v>191</v>
      </c>
    </row>
    <row r="20" spans="1:5" ht="45.75" thickBot="1" x14ac:dyDescent="0.3">
      <c r="A20" s="34">
        <v>53784</v>
      </c>
      <c r="B20" s="31" t="s">
        <v>154</v>
      </c>
      <c r="C20" s="35"/>
      <c r="D20" s="35"/>
      <c r="E20" s="33" t="s">
        <v>192</v>
      </c>
    </row>
    <row r="21" spans="1:5" ht="15.75" thickBot="1" x14ac:dyDescent="0.3">
      <c r="A21" s="34">
        <v>53793</v>
      </c>
      <c r="B21" s="31" t="s">
        <v>193</v>
      </c>
      <c r="C21" s="35"/>
      <c r="D21" s="32" t="s">
        <v>179</v>
      </c>
      <c r="E21" s="33" t="s">
        <v>194</v>
      </c>
    </row>
    <row r="22" spans="1:5" ht="15.75" thickBot="1" x14ac:dyDescent="0.3">
      <c r="A22" s="34">
        <v>53795</v>
      </c>
      <c r="B22" s="31" t="s">
        <v>195</v>
      </c>
      <c r="C22" s="32" t="s">
        <v>179</v>
      </c>
      <c r="D22" s="35"/>
      <c r="E22" s="33" t="s">
        <v>191</v>
      </c>
    </row>
    <row r="23" spans="1:5" ht="15.75" thickBot="1" x14ac:dyDescent="0.3">
      <c r="A23" s="34">
        <v>53839</v>
      </c>
      <c r="B23" s="31" t="s">
        <v>178</v>
      </c>
      <c r="C23" s="32" t="s">
        <v>179</v>
      </c>
      <c r="D23" s="35"/>
      <c r="E23" s="33" t="s">
        <v>191</v>
      </c>
    </row>
    <row r="24" spans="1:5" ht="60.75" thickBot="1" x14ac:dyDescent="0.3">
      <c r="A24" s="34">
        <v>56146</v>
      </c>
      <c r="B24" s="31" t="s">
        <v>181</v>
      </c>
      <c r="C24" s="32"/>
      <c r="D24" s="32" t="s">
        <v>179</v>
      </c>
      <c r="E24" s="33" t="s">
        <v>196</v>
      </c>
    </row>
    <row r="27" spans="1:5" x14ac:dyDescent="0.25">
      <c r="A27" s="37" t="s">
        <v>16</v>
      </c>
    </row>
    <row r="28" spans="1:5" ht="30" x14ac:dyDescent="0.25">
      <c r="A28" s="38" t="s">
        <v>173</v>
      </c>
      <c r="B28" s="39" t="s">
        <v>174</v>
      </c>
      <c r="C28" s="38" t="s">
        <v>175</v>
      </c>
      <c r="D28" s="38" t="s">
        <v>176</v>
      </c>
      <c r="E28" s="39" t="s">
        <v>177</v>
      </c>
    </row>
    <row r="29" spans="1:5" x14ac:dyDescent="0.25">
      <c r="A29" s="40">
        <v>54423</v>
      </c>
      <c r="B29" s="22" t="s">
        <v>197</v>
      </c>
      <c r="C29" s="22"/>
      <c r="D29" s="22"/>
      <c r="E29" s="22" t="s">
        <v>198</v>
      </c>
    </row>
    <row r="30" spans="1:5" x14ac:dyDescent="0.25">
      <c r="A30" s="40">
        <v>54431</v>
      </c>
      <c r="B30" s="22" t="s">
        <v>159</v>
      </c>
      <c r="C30" s="22"/>
      <c r="D30" s="22"/>
      <c r="E30" s="22" t="s">
        <v>198</v>
      </c>
    </row>
    <row r="31" spans="1:5" x14ac:dyDescent="0.25">
      <c r="A31" s="40">
        <v>46020</v>
      </c>
      <c r="B31" s="22" t="s">
        <v>199</v>
      </c>
      <c r="C31" s="22"/>
      <c r="D31" s="22"/>
      <c r="E31" s="22" t="s">
        <v>200</v>
      </c>
    </row>
    <row r="32" spans="1:5" x14ac:dyDescent="0.25">
      <c r="A32" s="40">
        <v>60967</v>
      </c>
      <c r="B32" s="22" t="s">
        <v>201</v>
      </c>
      <c r="C32" s="22"/>
      <c r="D32" s="22"/>
      <c r="E32" s="22" t="s">
        <v>202</v>
      </c>
    </row>
    <row r="33" spans="1:7" x14ac:dyDescent="0.25">
      <c r="A33" s="40">
        <v>44045</v>
      </c>
      <c r="B33" s="22" t="s">
        <v>153</v>
      </c>
      <c r="C33" s="22"/>
      <c r="D33" s="22"/>
      <c r="E33" s="22"/>
    </row>
    <row r="34" spans="1:7" x14ac:dyDescent="0.25">
      <c r="A34" s="40">
        <v>58424</v>
      </c>
      <c r="B34" s="22" t="s">
        <v>203</v>
      </c>
      <c r="C34" s="22"/>
      <c r="D34" s="22"/>
      <c r="E34" s="22"/>
    </row>
    <row r="35" spans="1:7" x14ac:dyDescent="0.25">
      <c r="A35" s="40"/>
      <c r="B35" s="22"/>
      <c r="C35" s="22"/>
      <c r="D35" s="22"/>
      <c r="E35" s="22"/>
    </row>
    <row r="37" spans="1:7" ht="15.75" thickBot="1" x14ac:dyDescent="0.3">
      <c r="A37" s="37" t="s">
        <v>204</v>
      </c>
    </row>
    <row r="38" spans="1:7" ht="15.75" thickBot="1" x14ac:dyDescent="0.3">
      <c r="A38" s="41" t="s">
        <v>205</v>
      </c>
      <c r="B38" s="42" t="s">
        <v>206</v>
      </c>
      <c r="C38" s="42" t="s">
        <v>207</v>
      </c>
      <c r="D38" s="42" t="s">
        <v>208</v>
      </c>
      <c r="E38" s="42" t="s">
        <v>209</v>
      </c>
    </row>
    <row r="39" spans="1:7" ht="15.75" thickBot="1" x14ac:dyDescent="0.3">
      <c r="A39" s="43">
        <v>44026</v>
      </c>
      <c r="B39" s="44" t="s">
        <v>178</v>
      </c>
      <c r="C39" s="44" t="s">
        <v>210</v>
      </c>
      <c r="D39" s="44">
        <v>7700</v>
      </c>
      <c r="E39" s="44" t="s">
        <v>211</v>
      </c>
    </row>
    <row r="40" spans="1:7" ht="15.75" thickBot="1" x14ac:dyDescent="0.3">
      <c r="A40" s="43">
        <v>56435</v>
      </c>
      <c r="B40" s="44" t="s">
        <v>178</v>
      </c>
      <c r="C40" s="44" t="s">
        <v>210</v>
      </c>
      <c r="D40" s="44" t="s">
        <v>212</v>
      </c>
      <c r="E40" s="44" t="s">
        <v>213</v>
      </c>
    </row>
    <row r="41" spans="1:7" ht="15.75" thickBot="1" x14ac:dyDescent="0.3">
      <c r="A41" s="43">
        <v>44576</v>
      </c>
      <c r="B41" s="44" t="s">
        <v>214</v>
      </c>
      <c r="C41" s="44" t="s">
        <v>215</v>
      </c>
      <c r="D41" s="44" t="s">
        <v>216</v>
      </c>
      <c r="E41" s="44" t="s">
        <v>217</v>
      </c>
    </row>
    <row r="42" spans="1:7" ht="15.75" thickBot="1" x14ac:dyDescent="0.3">
      <c r="A42" s="43">
        <v>51469</v>
      </c>
      <c r="B42" s="44" t="s">
        <v>218</v>
      </c>
      <c r="C42" s="44" t="s">
        <v>219</v>
      </c>
      <c r="D42" s="44" t="s">
        <v>220</v>
      </c>
      <c r="E42" s="44">
        <v>0</v>
      </c>
    </row>
    <row r="43" spans="1:7" ht="15.75" thickBot="1" x14ac:dyDescent="0.3">
      <c r="A43" s="43">
        <v>51475</v>
      </c>
      <c r="B43" s="44" t="s">
        <v>221</v>
      </c>
      <c r="C43" s="44">
        <v>0</v>
      </c>
      <c r="D43" s="44">
        <v>0</v>
      </c>
      <c r="E43" s="44">
        <v>0</v>
      </c>
    </row>
    <row r="44" spans="1:7" ht="15.75" thickBot="1" x14ac:dyDescent="0.3">
      <c r="A44" s="43">
        <v>51639</v>
      </c>
      <c r="B44" s="44" t="s">
        <v>154</v>
      </c>
      <c r="C44" s="44" t="s">
        <v>222</v>
      </c>
      <c r="D44" s="44" t="s">
        <v>223</v>
      </c>
      <c r="E44" s="44">
        <v>0</v>
      </c>
      <c r="G44">
        <f>99000-70500</f>
        <v>28500</v>
      </c>
    </row>
    <row r="45" spans="1:7" ht="15.75" thickBot="1" x14ac:dyDescent="0.3">
      <c r="A45" s="43">
        <v>56421</v>
      </c>
      <c r="B45" s="44" t="s">
        <v>224</v>
      </c>
      <c r="C45" s="44">
        <v>0</v>
      </c>
      <c r="D45" s="44">
        <v>0</v>
      </c>
      <c r="E45" s="44">
        <v>0</v>
      </c>
    </row>
    <row r="46" spans="1:7" ht="15.75" thickBot="1" x14ac:dyDescent="0.3">
      <c r="A46" s="43">
        <v>56437</v>
      </c>
      <c r="B46" s="44" t="s">
        <v>186</v>
      </c>
      <c r="C46" s="44" t="s">
        <v>225</v>
      </c>
      <c r="D46" s="44" t="s">
        <v>226</v>
      </c>
      <c r="E46" s="44">
        <v>0</v>
      </c>
    </row>
    <row r="47" spans="1:7" ht="15.75" thickBot="1" x14ac:dyDescent="0.3">
      <c r="A47" s="43">
        <v>60177</v>
      </c>
      <c r="B47" s="44" t="s">
        <v>167</v>
      </c>
      <c r="C47" s="44" t="s">
        <v>227</v>
      </c>
      <c r="D47" s="44" t="s">
        <v>228</v>
      </c>
      <c r="E47" s="44" t="s">
        <v>229</v>
      </c>
    </row>
    <row r="48" spans="1:7" ht="15.75" thickBot="1" x14ac:dyDescent="0.3">
      <c r="A48" s="43">
        <v>60228</v>
      </c>
      <c r="B48" s="44" t="s">
        <v>230</v>
      </c>
      <c r="C48" s="44">
        <v>0</v>
      </c>
      <c r="D48" s="44">
        <v>0</v>
      </c>
      <c r="E48" s="44">
        <v>0</v>
      </c>
    </row>
    <row r="49" spans="1:6" ht="15.75" thickBot="1" x14ac:dyDescent="0.3">
      <c r="A49" s="43">
        <v>61142</v>
      </c>
      <c r="B49" s="44" t="s">
        <v>231</v>
      </c>
      <c r="C49" s="44"/>
      <c r="D49" s="44"/>
      <c r="E49" s="45"/>
      <c r="F49" s="194" t="s">
        <v>232</v>
      </c>
    </row>
    <row r="50" spans="1:6" ht="15.75" thickBot="1" x14ac:dyDescent="0.3">
      <c r="A50" s="43">
        <v>61143</v>
      </c>
      <c r="B50" s="44" t="s">
        <v>231</v>
      </c>
      <c r="C50" s="44"/>
      <c r="D50" s="44"/>
      <c r="E50" s="45"/>
      <c r="F50" s="194"/>
    </row>
    <row r="51" spans="1:6" ht="15.75" thickBot="1" x14ac:dyDescent="0.3">
      <c r="A51" s="43">
        <v>61139</v>
      </c>
      <c r="B51" s="44" t="s">
        <v>233</v>
      </c>
      <c r="C51" s="44"/>
      <c r="D51" s="44"/>
      <c r="E51" s="45"/>
      <c r="F51" s="194"/>
    </row>
    <row r="52" spans="1:6" ht="15.75" thickBot="1" x14ac:dyDescent="0.3">
      <c r="A52" s="43">
        <v>56434</v>
      </c>
      <c r="B52" s="44" t="s">
        <v>234</v>
      </c>
      <c r="C52" s="44"/>
      <c r="D52" s="44"/>
      <c r="E52" s="45"/>
      <c r="F52" s="194"/>
    </row>
    <row r="53" spans="1:6" ht="15.75" thickBot="1" x14ac:dyDescent="0.3">
      <c r="A53" s="43">
        <v>56436</v>
      </c>
      <c r="B53" s="44" t="s">
        <v>197</v>
      </c>
      <c r="C53" s="44"/>
      <c r="D53" s="44"/>
      <c r="E53" s="45"/>
      <c r="F53" s="194"/>
    </row>
    <row r="54" spans="1:6" ht="15.75" thickBot="1" x14ac:dyDescent="0.3">
      <c r="A54" s="43">
        <v>61141</v>
      </c>
      <c r="B54" s="44" t="s">
        <v>235</v>
      </c>
      <c r="C54" s="44"/>
      <c r="D54" s="44"/>
      <c r="E54" s="45"/>
      <c r="F54" s="194"/>
    </row>
    <row r="55" spans="1:6" ht="15.75" thickBot="1" x14ac:dyDescent="0.3">
      <c r="A55" s="43">
        <v>62018</v>
      </c>
      <c r="B55" s="44" t="s">
        <v>236</v>
      </c>
      <c r="C55" s="44" t="s">
        <v>227</v>
      </c>
      <c r="D55" s="44" t="s">
        <v>228</v>
      </c>
      <c r="E55" s="44" t="s">
        <v>237</v>
      </c>
    </row>
    <row r="56" spans="1:6" x14ac:dyDescent="0.25">
      <c r="A56" s="46"/>
      <c r="B56" s="47"/>
      <c r="C56" s="47"/>
      <c r="D56" s="47"/>
      <c r="E56" s="47"/>
    </row>
    <row r="57" spans="1:6" x14ac:dyDescent="0.25">
      <c r="A57" s="46"/>
      <c r="B57" s="47"/>
      <c r="C57" s="47"/>
      <c r="D57" s="47"/>
      <c r="E57" s="47"/>
    </row>
    <row r="58" spans="1:6" ht="15.75" thickBot="1" x14ac:dyDescent="0.3">
      <c r="A58" s="37" t="s">
        <v>17</v>
      </c>
    </row>
    <row r="59" spans="1:6" ht="15.75" thickBot="1" x14ac:dyDescent="0.3">
      <c r="A59" s="41" t="s">
        <v>205</v>
      </c>
      <c r="B59" s="42" t="s">
        <v>206</v>
      </c>
      <c r="C59" s="42" t="s">
        <v>207</v>
      </c>
      <c r="D59" s="42" t="s">
        <v>208</v>
      </c>
      <c r="E59" s="42" t="s">
        <v>209</v>
      </c>
    </row>
    <row r="60" spans="1:6" x14ac:dyDescent="0.25">
      <c r="A60" s="48">
        <v>52677</v>
      </c>
      <c r="B60" s="22" t="s">
        <v>159</v>
      </c>
      <c r="C60" s="22"/>
      <c r="D60" s="22"/>
      <c r="E60" s="22"/>
    </row>
    <row r="61" spans="1:6" x14ac:dyDescent="0.25">
      <c r="A61" s="48">
        <v>52779</v>
      </c>
      <c r="B61" s="22" t="s">
        <v>238</v>
      </c>
      <c r="C61" s="22"/>
      <c r="D61" s="22"/>
      <c r="E61" s="22"/>
    </row>
    <row r="62" spans="1:6" x14ac:dyDescent="0.25">
      <c r="A62" s="48">
        <v>52829</v>
      </c>
      <c r="B62" s="22" t="s">
        <v>239</v>
      </c>
      <c r="C62" s="22"/>
      <c r="D62" s="22"/>
      <c r="E62" s="22"/>
    </row>
    <row r="63" spans="1:6" x14ac:dyDescent="0.25">
      <c r="A63" s="48">
        <v>52946</v>
      </c>
      <c r="B63" s="22" t="s">
        <v>240</v>
      </c>
      <c r="C63" s="22"/>
      <c r="D63" s="22"/>
      <c r="E63" s="22"/>
    </row>
    <row r="64" spans="1:6" x14ac:dyDescent="0.25">
      <c r="A64" s="48">
        <v>61286</v>
      </c>
      <c r="B64" s="22" t="s">
        <v>148</v>
      </c>
      <c r="C64" s="22"/>
      <c r="D64" s="22"/>
      <c r="E64" s="22"/>
    </row>
    <row r="65" spans="1:6" x14ac:dyDescent="0.25">
      <c r="A65" s="48">
        <v>61301</v>
      </c>
      <c r="B65" s="22" t="s">
        <v>148</v>
      </c>
      <c r="C65" s="22"/>
      <c r="D65" s="22"/>
      <c r="E65" s="22"/>
    </row>
    <row r="66" spans="1:6" x14ac:dyDescent="0.25">
      <c r="A66" s="48">
        <v>43966</v>
      </c>
      <c r="B66" s="22" t="s">
        <v>153</v>
      </c>
      <c r="C66" s="22"/>
      <c r="D66" s="22"/>
      <c r="E66" s="22"/>
    </row>
    <row r="67" spans="1:6" x14ac:dyDescent="0.25">
      <c r="A67" s="48">
        <v>44048</v>
      </c>
      <c r="B67" s="22" t="s">
        <v>153</v>
      </c>
      <c r="C67" s="22"/>
      <c r="D67" s="22"/>
      <c r="E67" s="22"/>
    </row>
    <row r="68" spans="1:6" x14ac:dyDescent="0.25">
      <c r="A68" s="48">
        <v>52898</v>
      </c>
      <c r="B68" s="22" t="s">
        <v>154</v>
      </c>
      <c r="C68" s="22"/>
      <c r="D68" s="22"/>
      <c r="E68" s="22"/>
    </row>
    <row r="70" spans="1:6" ht="15.75" thickBot="1" x14ac:dyDescent="0.3">
      <c r="A70" s="37" t="s">
        <v>241</v>
      </c>
    </row>
    <row r="71" spans="1:6" ht="15.75" thickBot="1" x14ac:dyDescent="0.3">
      <c r="A71" s="41" t="s">
        <v>205</v>
      </c>
      <c r="B71" s="42" t="s">
        <v>206</v>
      </c>
      <c r="C71" s="42" t="s">
        <v>207</v>
      </c>
      <c r="D71" s="42" t="s">
        <v>208</v>
      </c>
      <c r="E71" s="42" t="s">
        <v>209</v>
      </c>
    </row>
    <row r="72" spans="1:6" x14ac:dyDescent="0.25">
      <c r="A72" s="48">
        <v>54493</v>
      </c>
      <c r="B72" s="22" t="s">
        <v>242</v>
      </c>
      <c r="C72" s="22"/>
      <c r="D72" s="22"/>
      <c r="E72" s="22"/>
      <c r="F72" t="s">
        <v>232</v>
      </c>
    </row>
    <row r="73" spans="1:6" x14ac:dyDescent="0.25">
      <c r="A73" s="48">
        <v>56221</v>
      </c>
      <c r="B73" s="22" t="s">
        <v>159</v>
      </c>
      <c r="C73" s="22"/>
      <c r="D73" s="22"/>
      <c r="E73" s="22"/>
    </row>
    <row r="74" spans="1:6" x14ac:dyDescent="0.25">
      <c r="A74" s="48">
        <v>46136</v>
      </c>
      <c r="B74" s="22" t="s">
        <v>243</v>
      </c>
      <c r="C74" s="22"/>
      <c r="D74" s="22"/>
      <c r="E74" s="22"/>
    </row>
    <row r="75" spans="1:6" x14ac:dyDescent="0.25">
      <c r="A75" s="48"/>
      <c r="B75" s="22"/>
      <c r="C75" s="22"/>
      <c r="D75" s="22"/>
      <c r="E75" s="22"/>
    </row>
    <row r="76" spans="1:6" x14ac:dyDescent="0.25">
      <c r="A76" s="48"/>
      <c r="B76" s="22"/>
      <c r="C76" s="22"/>
      <c r="D76" s="22"/>
      <c r="E76" s="22"/>
    </row>
    <row r="77" spans="1:6" x14ac:dyDescent="0.25">
      <c r="A77" s="48"/>
      <c r="B77" s="22"/>
      <c r="C77" s="22"/>
      <c r="D77" s="22"/>
      <c r="E77" s="22"/>
    </row>
    <row r="79" spans="1:6" ht="15.75" thickBot="1" x14ac:dyDescent="0.3">
      <c r="A79" s="37" t="s">
        <v>244</v>
      </c>
    </row>
    <row r="80" spans="1:6" ht="15.75" thickBot="1" x14ac:dyDescent="0.3">
      <c r="A80" s="41" t="s">
        <v>205</v>
      </c>
      <c r="B80" s="42" t="s">
        <v>206</v>
      </c>
      <c r="C80" s="42" t="s">
        <v>207</v>
      </c>
      <c r="D80" s="42" t="s">
        <v>208</v>
      </c>
      <c r="E80" s="42" t="s">
        <v>209</v>
      </c>
    </row>
    <row r="81" spans="1:7" x14ac:dyDescent="0.25">
      <c r="A81" s="48">
        <v>54254</v>
      </c>
      <c r="B81" s="22" t="s">
        <v>159</v>
      </c>
      <c r="C81" s="22"/>
      <c r="D81" s="22"/>
      <c r="E81" s="22"/>
    </row>
    <row r="82" spans="1:7" x14ac:dyDescent="0.25">
      <c r="A82" s="48">
        <v>43744</v>
      </c>
      <c r="B82" s="22" t="s">
        <v>153</v>
      </c>
      <c r="C82" s="22"/>
      <c r="D82" s="22"/>
      <c r="E82" s="22"/>
      <c r="F82" s="195" t="s">
        <v>232</v>
      </c>
    </row>
    <row r="83" spans="1:7" x14ac:dyDescent="0.25">
      <c r="A83" s="49">
        <v>44778</v>
      </c>
      <c r="B83" s="50" t="s">
        <v>245</v>
      </c>
      <c r="C83" s="22"/>
      <c r="D83" s="22"/>
      <c r="E83" s="22"/>
      <c r="F83" s="195"/>
    </row>
    <row r="84" spans="1:7" x14ac:dyDescent="0.25">
      <c r="A84" s="48"/>
      <c r="B84" s="22"/>
      <c r="C84" s="22"/>
      <c r="D84" s="22"/>
      <c r="E84" s="22"/>
    </row>
    <row r="85" spans="1:7" x14ac:dyDescent="0.25">
      <c r="A85" s="48"/>
      <c r="B85" s="22"/>
      <c r="C85" s="22"/>
      <c r="D85" s="22"/>
      <c r="E85" s="22"/>
    </row>
    <row r="86" spans="1:7" x14ac:dyDescent="0.25">
      <c r="A86" s="48"/>
      <c r="B86" s="22"/>
      <c r="C86" s="22"/>
      <c r="D86" s="22"/>
      <c r="E86" s="22"/>
    </row>
    <row r="89" spans="1:7" ht="15.75" thickBot="1" x14ac:dyDescent="0.3">
      <c r="A89" s="37" t="s">
        <v>246</v>
      </c>
    </row>
    <row r="90" spans="1:7" ht="15.75" thickBot="1" x14ac:dyDescent="0.3">
      <c r="A90" s="41" t="s">
        <v>205</v>
      </c>
      <c r="B90" s="42" t="s">
        <v>206</v>
      </c>
      <c r="C90" s="42" t="s">
        <v>207</v>
      </c>
      <c r="D90" s="42" t="s">
        <v>208</v>
      </c>
      <c r="E90" s="42" t="s">
        <v>209</v>
      </c>
    </row>
    <row r="91" spans="1:7" x14ac:dyDescent="0.25">
      <c r="A91" s="48">
        <v>45131</v>
      </c>
      <c r="B91" s="22" t="s">
        <v>247</v>
      </c>
      <c r="C91" s="22"/>
      <c r="D91" s="22"/>
      <c r="E91" s="22"/>
    </row>
    <row r="92" spans="1:7" x14ac:dyDescent="0.25">
      <c r="A92" s="51">
        <v>57188</v>
      </c>
      <c r="B92" s="22" t="s">
        <v>248</v>
      </c>
      <c r="C92" s="22"/>
      <c r="D92" s="22"/>
      <c r="E92" s="22"/>
      <c r="G92" s="52" t="s">
        <v>249</v>
      </c>
    </row>
    <row r="93" spans="1:7" x14ac:dyDescent="0.25">
      <c r="A93" s="51">
        <v>57187</v>
      </c>
      <c r="B93" s="22" t="s">
        <v>248</v>
      </c>
      <c r="C93" s="22"/>
      <c r="D93" s="22"/>
      <c r="E93" s="22"/>
    </row>
    <row r="94" spans="1:7" x14ac:dyDescent="0.25">
      <c r="A94" s="49">
        <v>61076</v>
      </c>
      <c r="B94" s="50" t="s">
        <v>167</v>
      </c>
      <c r="C94" s="22"/>
      <c r="D94" s="22"/>
      <c r="E94" s="22"/>
    </row>
    <row r="95" spans="1:7" x14ac:dyDescent="0.25">
      <c r="A95" s="48">
        <v>54169</v>
      </c>
      <c r="B95" s="22" t="s">
        <v>159</v>
      </c>
      <c r="C95" s="22"/>
      <c r="D95" s="22"/>
      <c r="E95" s="22"/>
    </row>
    <row r="96" spans="1:7" x14ac:dyDescent="0.25">
      <c r="A96" s="48">
        <v>44958</v>
      </c>
      <c r="B96" s="22" t="s">
        <v>250</v>
      </c>
      <c r="C96" s="22"/>
      <c r="D96" s="22"/>
      <c r="E96" s="22"/>
    </row>
    <row r="97" spans="1:12" x14ac:dyDescent="0.25">
      <c r="A97" s="53"/>
      <c r="B97" s="54"/>
      <c r="C97" s="54"/>
      <c r="D97" s="54"/>
      <c r="E97" s="54"/>
    </row>
    <row r="99" spans="1:12" x14ac:dyDescent="0.25">
      <c r="A99" s="193" t="s">
        <v>251</v>
      </c>
      <c r="B99" s="193"/>
      <c r="C99" s="193"/>
      <c r="D99" s="193"/>
    </row>
    <row r="100" spans="1:12" x14ac:dyDescent="0.25">
      <c r="A100" s="38" t="s">
        <v>173</v>
      </c>
      <c r="B100" s="55" t="s">
        <v>252</v>
      </c>
      <c r="C100" s="38" t="s">
        <v>175</v>
      </c>
      <c r="D100" s="56"/>
    </row>
    <row r="101" spans="1:12" x14ac:dyDescent="0.25">
      <c r="A101" s="48">
        <v>44040</v>
      </c>
      <c r="B101" s="22" t="s">
        <v>153</v>
      </c>
      <c r="C101" s="57"/>
      <c r="D101" s="58"/>
    </row>
    <row r="102" spans="1:12" x14ac:dyDescent="0.25">
      <c r="A102" s="49">
        <v>52135</v>
      </c>
      <c r="B102" s="50" t="s">
        <v>159</v>
      </c>
      <c r="C102" s="57"/>
      <c r="D102" s="58"/>
    </row>
    <row r="103" spans="1:12" x14ac:dyDescent="0.25">
      <c r="A103" s="22">
        <v>52161</v>
      </c>
      <c r="B103" s="22" t="s">
        <v>253</v>
      </c>
      <c r="C103" s="22"/>
      <c r="D103" s="22"/>
    </row>
    <row r="104" spans="1:12" x14ac:dyDescent="0.25">
      <c r="A104" s="22">
        <v>52163</v>
      </c>
      <c r="B104" s="22" t="s">
        <v>254</v>
      </c>
      <c r="C104" s="22"/>
      <c r="D104" s="22"/>
    </row>
    <row r="105" spans="1:12" x14ac:dyDescent="0.25">
      <c r="A105" s="22">
        <v>52321</v>
      </c>
      <c r="B105" s="22" t="s">
        <v>161</v>
      </c>
      <c r="C105" s="22"/>
      <c r="D105" s="22"/>
    </row>
    <row r="106" spans="1:12" x14ac:dyDescent="0.25">
      <c r="A106" s="59">
        <v>60134</v>
      </c>
      <c r="B106" s="22" t="s">
        <v>234</v>
      </c>
      <c r="C106" s="22"/>
      <c r="D106" s="22"/>
    </row>
    <row r="107" spans="1:12" x14ac:dyDescent="0.25">
      <c r="A107" s="59">
        <v>61185</v>
      </c>
      <c r="B107" s="22" t="s">
        <v>161</v>
      </c>
      <c r="C107" s="22"/>
      <c r="D107" s="22"/>
    </row>
    <row r="110" spans="1:12" x14ac:dyDescent="0.25">
      <c r="A110" s="193" t="s">
        <v>255</v>
      </c>
      <c r="B110" s="193"/>
      <c r="C110" s="193"/>
      <c r="D110" s="193"/>
    </row>
    <row r="111" spans="1:12" x14ac:dyDescent="0.25">
      <c r="A111" s="38" t="s">
        <v>173</v>
      </c>
      <c r="B111" s="55" t="s">
        <v>252</v>
      </c>
      <c r="C111" s="38" t="s">
        <v>175</v>
      </c>
      <c r="D111" s="56"/>
      <c r="G111" s="184" t="s">
        <v>256</v>
      </c>
      <c r="H111" s="185"/>
      <c r="I111" s="185"/>
      <c r="J111" s="185"/>
      <c r="K111" s="185"/>
      <c r="L111" s="186"/>
    </row>
    <row r="112" spans="1:12" x14ac:dyDescent="0.25">
      <c r="A112" s="48">
        <v>53513</v>
      </c>
      <c r="B112" s="22" t="s">
        <v>159</v>
      </c>
      <c r="C112" s="57"/>
      <c r="D112" s="58"/>
      <c r="G112" s="187"/>
      <c r="H112" s="188"/>
      <c r="I112" s="188"/>
      <c r="J112" s="188"/>
      <c r="K112" s="188"/>
      <c r="L112" s="189"/>
    </row>
    <row r="113" spans="1:12" x14ac:dyDescent="0.25">
      <c r="A113" s="49">
        <v>53515</v>
      </c>
      <c r="B113" s="50" t="s">
        <v>148</v>
      </c>
      <c r="C113" s="57"/>
      <c r="D113" s="58"/>
      <c r="G113" s="187"/>
      <c r="H113" s="188"/>
      <c r="I113" s="188"/>
      <c r="J113" s="188"/>
      <c r="K113" s="188"/>
      <c r="L113" s="189"/>
    </row>
    <row r="114" spans="1:12" x14ac:dyDescent="0.25">
      <c r="A114" s="22">
        <v>53518</v>
      </c>
      <c r="B114" s="22" t="s">
        <v>148</v>
      </c>
      <c r="C114" s="22"/>
      <c r="D114" s="22"/>
      <c r="G114" s="187"/>
      <c r="H114" s="188"/>
      <c r="I114" s="188"/>
      <c r="J114" s="188"/>
      <c r="K114" s="188"/>
      <c r="L114" s="189"/>
    </row>
    <row r="115" spans="1:12" x14ac:dyDescent="0.25">
      <c r="A115" s="22">
        <v>53521</v>
      </c>
      <c r="B115" s="22" t="s">
        <v>257</v>
      </c>
      <c r="C115" s="22"/>
      <c r="D115" s="22"/>
      <c r="G115" s="187"/>
      <c r="H115" s="188"/>
      <c r="I115" s="188"/>
      <c r="J115" s="188"/>
      <c r="K115" s="188"/>
      <c r="L115" s="189"/>
    </row>
    <row r="116" spans="1:12" x14ac:dyDescent="0.25">
      <c r="A116" s="22">
        <v>53634</v>
      </c>
      <c r="B116" s="22" t="s">
        <v>258</v>
      </c>
      <c r="C116" s="22"/>
      <c r="D116" s="22"/>
      <c r="G116" s="187"/>
      <c r="H116" s="188"/>
      <c r="I116" s="188"/>
      <c r="J116" s="188"/>
      <c r="K116" s="188"/>
      <c r="L116" s="189"/>
    </row>
    <row r="117" spans="1:12" x14ac:dyDescent="0.25">
      <c r="A117" s="22">
        <v>53667</v>
      </c>
      <c r="B117" s="22" t="s">
        <v>197</v>
      </c>
      <c r="C117" s="22"/>
      <c r="D117" s="22"/>
      <c r="G117" s="187"/>
      <c r="H117" s="188"/>
      <c r="I117" s="188"/>
      <c r="J117" s="188"/>
      <c r="K117" s="188"/>
      <c r="L117" s="189"/>
    </row>
    <row r="118" spans="1:12" x14ac:dyDescent="0.25">
      <c r="A118" s="22">
        <v>60994</v>
      </c>
      <c r="B118" s="22" t="s">
        <v>167</v>
      </c>
      <c r="C118" s="22"/>
      <c r="D118" s="22"/>
      <c r="G118" s="187"/>
      <c r="H118" s="188"/>
      <c r="I118" s="188"/>
      <c r="J118" s="188"/>
      <c r="K118" s="188"/>
      <c r="L118" s="189"/>
    </row>
    <row r="119" spans="1:12" x14ac:dyDescent="0.25">
      <c r="A119" s="22">
        <v>60995</v>
      </c>
      <c r="B119" s="22" t="s">
        <v>259</v>
      </c>
      <c r="C119" s="22"/>
      <c r="D119" s="22"/>
      <c r="G119" s="187"/>
      <c r="H119" s="188"/>
      <c r="I119" s="188"/>
      <c r="J119" s="188"/>
      <c r="K119" s="188"/>
      <c r="L119" s="189"/>
    </row>
    <row r="120" spans="1:12" x14ac:dyDescent="0.25">
      <c r="A120" s="59">
        <v>60996</v>
      </c>
      <c r="B120" s="59" t="s">
        <v>260</v>
      </c>
      <c r="C120" s="22"/>
      <c r="D120" s="22"/>
      <c r="G120" s="190"/>
      <c r="H120" s="191"/>
      <c r="I120" s="191"/>
      <c r="J120" s="191"/>
      <c r="K120" s="191"/>
      <c r="L120" s="192"/>
    </row>
    <row r="121" spans="1:12" x14ac:dyDescent="0.25">
      <c r="A121" s="22">
        <v>53639</v>
      </c>
      <c r="B121" s="22" t="s">
        <v>240</v>
      </c>
      <c r="C121" s="22"/>
      <c r="D121" s="22"/>
    </row>
    <row r="122" spans="1:12" x14ac:dyDescent="0.25">
      <c r="A122" s="22">
        <v>53640</v>
      </c>
      <c r="B122" s="22" t="s">
        <v>240</v>
      </c>
      <c r="C122" s="22"/>
      <c r="D122" s="22"/>
    </row>
    <row r="123" spans="1:12" x14ac:dyDescent="0.25">
      <c r="A123" s="22">
        <v>53641</v>
      </c>
      <c r="B123" s="22" t="s">
        <v>240</v>
      </c>
      <c r="C123" s="22"/>
      <c r="D123" s="22"/>
    </row>
    <row r="124" spans="1:12" x14ac:dyDescent="0.25">
      <c r="A124" s="59">
        <v>44049</v>
      </c>
      <c r="B124" s="59" t="s">
        <v>153</v>
      </c>
      <c r="C124" s="22"/>
      <c r="D124" s="22"/>
    </row>
    <row r="125" spans="1:12" x14ac:dyDescent="0.25">
      <c r="A125" s="59">
        <v>53655</v>
      </c>
      <c r="B125" s="59" t="s">
        <v>153</v>
      </c>
      <c r="C125" s="22"/>
      <c r="D125" s="22"/>
    </row>
    <row r="128" spans="1:12" x14ac:dyDescent="0.25">
      <c r="A128" s="193" t="s">
        <v>18</v>
      </c>
      <c r="B128" s="193"/>
      <c r="C128" s="193"/>
      <c r="D128" s="193"/>
    </row>
    <row r="129" spans="1:4" x14ac:dyDescent="0.25">
      <c r="A129" s="38" t="s">
        <v>173</v>
      </c>
      <c r="B129" s="55" t="s">
        <v>252</v>
      </c>
      <c r="C129" s="38" t="s">
        <v>175</v>
      </c>
      <c r="D129" s="56"/>
    </row>
    <row r="130" spans="1:4" x14ac:dyDescent="0.25">
      <c r="A130" s="48">
        <v>44524</v>
      </c>
      <c r="B130" s="22" t="s">
        <v>161</v>
      </c>
      <c r="C130" s="57"/>
      <c r="D130" s="58"/>
    </row>
    <row r="131" spans="1:4" x14ac:dyDescent="0.25">
      <c r="A131" s="49">
        <v>45163</v>
      </c>
      <c r="B131" s="50" t="s">
        <v>234</v>
      </c>
      <c r="C131" s="57"/>
      <c r="D131" s="58"/>
    </row>
    <row r="132" spans="1:4" x14ac:dyDescent="0.25">
      <c r="A132" s="22">
        <v>53187</v>
      </c>
      <c r="B132" s="22" t="s">
        <v>261</v>
      </c>
      <c r="C132" s="22"/>
      <c r="D132" s="22"/>
    </row>
    <row r="133" spans="1:4" x14ac:dyDescent="0.25">
      <c r="A133" s="22">
        <v>53188</v>
      </c>
      <c r="B133" s="22" t="s">
        <v>261</v>
      </c>
      <c r="C133" s="22"/>
      <c r="D133" s="22"/>
    </row>
    <row r="134" spans="1:4" x14ac:dyDescent="0.25">
      <c r="A134" s="22">
        <v>53189</v>
      </c>
      <c r="B134" s="22" t="s">
        <v>261</v>
      </c>
      <c r="C134" s="22"/>
      <c r="D134" s="22"/>
    </row>
    <row r="135" spans="1:4" x14ac:dyDescent="0.25">
      <c r="A135" s="59">
        <v>60760</v>
      </c>
      <c r="B135" s="59" t="s">
        <v>261</v>
      </c>
      <c r="C135" s="22"/>
      <c r="D135" s="22"/>
    </row>
    <row r="136" spans="1:4" x14ac:dyDescent="0.25">
      <c r="A136" s="22">
        <v>52953</v>
      </c>
      <c r="B136" s="22" t="s">
        <v>262</v>
      </c>
      <c r="C136" s="22"/>
      <c r="D136" s="22"/>
    </row>
    <row r="137" spans="1:4" x14ac:dyDescent="0.25">
      <c r="A137" s="22">
        <v>52976</v>
      </c>
      <c r="B137" s="22" t="s">
        <v>197</v>
      </c>
      <c r="C137" s="22"/>
      <c r="D137" s="22"/>
    </row>
    <row r="138" spans="1:4" x14ac:dyDescent="0.25">
      <c r="A138" s="59">
        <v>60711</v>
      </c>
      <c r="B138" s="22" t="s">
        <v>263</v>
      </c>
      <c r="C138" s="22"/>
      <c r="D138" s="22"/>
    </row>
    <row r="139" spans="1:4" x14ac:dyDescent="0.25">
      <c r="A139" s="59">
        <v>60715</v>
      </c>
      <c r="B139" s="22" t="s">
        <v>263</v>
      </c>
      <c r="C139" s="22"/>
      <c r="D139" s="22"/>
    </row>
    <row r="140" spans="1:4" x14ac:dyDescent="0.25">
      <c r="A140" s="59">
        <v>60722</v>
      </c>
      <c r="B140" s="22" t="s">
        <v>263</v>
      </c>
      <c r="C140" s="22"/>
      <c r="D140" s="22"/>
    </row>
    <row r="141" spans="1:4" x14ac:dyDescent="0.25">
      <c r="A141" s="60">
        <v>43266</v>
      </c>
      <c r="B141" s="60" t="s">
        <v>264</v>
      </c>
    </row>
    <row r="144" spans="1:4" x14ac:dyDescent="0.25">
      <c r="A144" s="193" t="s">
        <v>20</v>
      </c>
      <c r="B144" s="193"/>
      <c r="C144" s="193"/>
      <c r="D144" s="193"/>
    </row>
    <row r="145" spans="1:4" x14ac:dyDescent="0.25">
      <c r="A145" s="38" t="s">
        <v>173</v>
      </c>
      <c r="B145" s="55" t="s">
        <v>252</v>
      </c>
      <c r="C145" s="38" t="s">
        <v>175</v>
      </c>
      <c r="D145" s="56"/>
    </row>
    <row r="146" spans="1:4" x14ac:dyDescent="0.25">
      <c r="A146" s="48">
        <v>54572</v>
      </c>
      <c r="B146" s="22" t="s">
        <v>152</v>
      </c>
      <c r="C146" s="57"/>
      <c r="D146" s="58"/>
    </row>
    <row r="147" spans="1:4" x14ac:dyDescent="0.25">
      <c r="A147" s="49">
        <v>60692</v>
      </c>
      <c r="B147" s="50" t="s">
        <v>234</v>
      </c>
      <c r="C147" s="57"/>
      <c r="D147" s="58"/>
    </row>
    <row r="148" spans="1:4" x14ac:dyDescent="0.25">
      <c r="A148" s="22">
        <v>56280</v>
      </c>
      <c r="B148" s="22" t="s">
        <v>266</v>
      </c>
      <c r="C148" s="22"/>
      <c r="D148" s="22"/>
    </row>
    <row r="149" spans="1:4" x14ac:dyDescent="0.25">
      <c r="A149" s="22">
        <v>43980</v>
      </c>
      <c r="B149" s="22" t="s">
        <v>153</v>
      </c>
      <c r="C149" s="22"/>
      <c r="D149" s="22"/>
    </row>
    <row r="150" spans="1:4" x14ac:dyDescent="0.25">
      <c r="A150" s="22">
        <v>54571</v>
      </c>
      <c r="B150" s="22" t="s">
        <v>152</v>
      </c>
      <c r="C150" s="22"/>
      <c r="D150" s="22"/>
    </row>
    <row r="151" spans="1:4" x14ac:dyDescent="0.25">
      <c r="A151" s="59">
        <v>56258</v>
      </c>
      <c r="B151" s="59" t="s">
        <v>158</v>
      </c>
      <c r="C151" s="22"/>
      <c r="D151" s="22"/>
    </row>
    <row r="152" spans="1:4" x14ac:dyDescent="0.25">
      <c r="A152" s="22">
        <v>56262</v>
      </c>
      <c r="B152" s="22" t="s">
        <v>153</v>
      </c>
      <c r="C152" s="22"/>
      <c r="D152" s="22"/>
    </row>
    <row r="153" spans="1:4" x14ac:dyDescent="0.25">
      <c r="A153" s="22">
        <v>56263</v>
      </c>
      <c r="B153" s="22" t="s">
        <v>153</v>
      </c>
      <c r="C153" s="22"/>
      <c r="D153" s="22"/>
    </row>
    <row r="154" spans="1:4" x14ac:dyDescent="0.25">
      <c r="A154" s="59">
        <v>56264</v>
      </c>
      <c r="B154" s="22" t="s">
        <v>153</v>
      </c>
      <c r="C154" s="22"/>
      <c r="D154" s="22"/>
    </row>
    <row r="155" spans="1:4" x14ac:dyDescent="0.25">
      <c r="A155" s="59">
        <v>56269</v>
      </c>
      <c r="B155" s="22" t="s">
        <v>161</v>
      </c>
      <c r="C155" s="22"/>
      <c r="D155" s="22"/>
    </row>
    <row r="156" spans="1:4" x14ac:dyDescent="0.25">
      <c r="A156" s="59">
        <v>56270</v>
      </c>
      <c r="B156" s="22" t="s">
        <v>267</v>
      </c>
      <c r="C156" s="22"/>
      <c r="D156" s="22"/>
    </row>
    <row r="157" spans="1:4" x14ac:dyDescent="0.25">
      <c r="A157" s="59">
        <v>56275</v>
      </c>
      <c r="B157" s="22" t="s">
        <v>197</v>
      </c>
      <c r="C157" s="22"/>
      <c r="D157" s="22"/>
    </row>
    <row r="158" spans="1:4" x14ac:dyDescent="0.25">
      <c r="A158" s="59">
        <v>60670</v>
      </c>
      <c r="B158" s="22" t="s">
        <v>167</v>
      </c>
      <c r="C158" s="22"/>
      <c r="D158" s="22"/>
    </row>
    <row r="159" spans="1:4" x14ac:dyDescent="0.25">
      <c r="A159" s="59">
        <v>60683</v>
      </c>
      <c r="B159" s="22" t="s">
        <v>250</v>
      </c>
      <c r="C159" s="22"/>
      <c r="D159" s="22"/>
    </row>
  </sheetData>
  <sheetProtection sheet="1" objects="1" scenarios="1"/>
  <mergeCells count="7">
    <mergeCell ref="G111:L120"/>
    <mergeCell ref="A128:D128"/>
    <mergeCell ref="A144:D144"/>
    <mergeCell ref="F49:F54"/>
    <mergeCell ref="F82:F83"/>
    <mergeCell ref="A99:D99"/>
    <mergeCell ref="A110:D1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CONSOLIDADO CIUDADES</vt:lpstr>
      <vt:lpstr>BOGOTA</vt:lpstr>
      <vt:lpstr>PEREIRA</vt:lpstr>
      <vt:lpstr>ARMENIA</vt:lpstr>
      <vt:lpstr>SINCELEJO</vt:lpstr>
      <vt:lpstr>YOPAL</vt:lpstr>
      <vt:lpstr>MANIZALES</vt:lpstr>
      <vt:lpstr>SANTA MARTA</vt:lpstr>
      <vt:lpstr>Hoja2</vt:lpstr>
      <vt:lpstr>Hoja1</vt:lpstr>
      <vt:lpstr>ARMENIA!Área_de_impresión</vt:lpstr>
      <vt:lpstr>'CONSOLIDADO CIUDADES'!Área_de_impresión</vt:lpstr>
      <vt:lpstr>PEREIRA!Área_de_impresión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Janeth Rojas Barrera</dc:creator>
  <cp:lastModifiedBy>Manuel Alberto Lozano Cardona</cp:lastModifiedBy>
  <cp:lastPrinted>2015-04-21T00:32:25Z</cp:lastPrinted>
  <dcterms:created xsi:type="dcterms:W3CDTF">2014-09-03T21:08:48Z</dcterms:created>
  <dcterms:modified xsi:type="dcterms:W3CDTF">2015-05-22T16:06:56Z</dcterms:modified>
</cp:coreProperties>
</file>