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D:\RESPALDO\DIRECCION DE CONTABILIDAD\ICETEX 2018\BALANCES DE PUBLICACION\"/>
    </mc:Choice>
  </mc:AlternateContent>
  <xr:revisionPtr revIDLastSave="0" documentId="13_ncr:1_{C64622D3-6E88-4AC2-9EDA-192A80D04B9B}" xr6:coauthVersionLast="40" xr6:coauthVersionMax="40" xr10:uidLastSave="{00000000-0000-0000-0000-000000000000}"/>
  <bookViews>
    <workbookView xWindow="0" yWindow="0" windowWidth="20490" windowHeight="7695" tabRatio="873" firstSheet="11" activeTab="22" xr2:uid="{00000000-000D-0000-FFFF-FFFF00000000}"/>
  </bookViews>
  <sheets>
    <sheet name="ER Enero" sheetId="2" r:id="rId1"/>
    <sheet name="ESF Enero" sheetId="3" r:id="rId2"/>
    <sheet name="ER Febrero" sheetId="4" r:id="rId3"/>
    <sheet name="ESF Febrero" sheetId="5" r:id="rId4"/>
    <sheet name="ER Marzo" sheetId="7" r:id="rId5"/>
    <sheet name="ESF Marzo" sheetId="6" r:id="rId6"/>
    <sheet name="ER Abril" sheetId="9" r:id="rId7"/>
    <sheet name="ESF Abril" sheetId="8" r:id="rId8"/>
    <sheet name="ER Mayo" sheetId="10" r:id="rId9"/>
    <sheet name="ESF Mayo" sheetId="11" r:id="rId10"/>
    <sheet name="ER Junio" sheetId="12" r:id="rId11"/>
    <sheet name="ESF Junio" sheetId="13" r:id="rId12"/>
    <sheet name="ER Julio" sheetId="14" r:id="rId13"/>
    <sheet name="ESF Julio" sheetId="15" r:id="rId14"/>
    <sheet name="ER Agosto" sheetId="16" r:id="rId15"/>
    <sheet name="ESF Agosto" sheetId="17" r:id="rId16"/>
    <sheet name="ER Sept" sheetId="18" r:id="rId17"/>
    <sheet name="ESF Sept" sheetId="19" r:id="rId18"/>
    <sheet name="ER Oct" sheetId="20" r:id="rId19"/>
    <sheet name="ESF Oct" sheetId="21" r:id="rId20"/>
    <sheet name="ER Nov" sheetId="22" r:id="rId21"/>
    <sheet name="ESF Nov" sheetId="23" r:id="rId22"/>
    <sheet name="ER Acumulado 2018" sheetId="1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0">'[1]Otras inversiones'!#REF!</definedName>
    <definedName name="\0" localSheetId="2">'[1]Otras inversiones'!#REF!</definedName>
    <definedName name="\0" localSheetId="10">'[1]Otras inversiones'!#REF!</definedName>
    <definedName name="\0" localSheetId="1">'[1]Otras inversiones'!#REF!</definedName>
    <definedName name="\0" localSheetId="11">'[1]Otras inversiones'!#REF!</definedName>
    <definedName name="\0">'[1]Otras inversiones'!#REF!</definedName>
    <definedName name="\a" localSheetId="0">[1]Acciones!#REF!</definedName>
    <definedName name="\a" localSheetId="2">[1]Acciones!#REF!</definedName>
    <definedName name="\a" localSheetId="10">[1]Acciones!#REF!</definedName>
    <definedName name="\a" localSheetId="1">[1]Acciones!#REF!</definedName>
    <definedName name="\a" localSheetId="11">[1]Acciones!#REF!</definedName>
    <definedName name="\a">[1]Acciones!#REF!</definedName>
    <definedName name="\f" localSheetId="0">#REF!</definedName>
    <definedName name="\f" localSheetId="2">#REF!</definedName>
    <definedName name="\f" localSheetId="10">#REF!</definedName>
    <definedName name="\f" localSheetId="1">#REF!</definedName>
    <definedName name="\f" localSheetId="11">#REF!</definedName>
    <definedName name="\f">#REF!</definedName>
    <definedName name="\h" localSheetId="0">#REF!</definedName>
    <definedName name="\h" localSheetId="2">#REF!</definedName>
    <definedName name="\h" localSheetId="10">#REF!</definedName>
    <definedName name="\h" localSheetId="1">#REF!</definedName>
    <definedName name="\h" localSheetId="11">#REF!</definedName>
    <definedName name="\h">#REF!</definedName>
    <definedName name="\i" localSheetId="0">#REF!</definedName>
    <definedName name="\i" localSheetId="2">#REF!</definedName>
    <definedName name="\i" localSheetId="10">#REF!</definedName>
    <definedName name="\i" localSheetId="1">#REF!</definedName>
    <definedName name="\i" localSheetId="11">#REF!</definedName>
    <definedName name="\i">#REF!</definedName>
    <definedName name="\k" localSheetId="0">#REF!</definedName>
    <definedName name="\k" localSheetId="2">#REF!</definedName>
    <definedName name="\k" localSheetId="10">#REF!</definedName>
    <definedName name="\k" localSheetId="1">#REF!</definedName>
    <definedName name="\k" localSheetId="11">#REF!</definedName>
    <definedName name="\k">#REF!</definedName>
    <definedName name="\l" localSheetId="0">[1]Acciones!#REF!</definedName>
    <definedName name="\l" localSheetId="2">[1]Acciones!#REF!</definedName>
    <definedName name="\l" localSheetId="10">[1]Acciones!#REF!</definedName>
    <definedName name="\l" localSheetId="1">[1]Acciones!#REF!</definedName>
    <definedName name="\l" localSheetId="11">[1]Acciones!#REF!</definedName>
    <definedName name="\l">[1]Acciones!#REF!</definedName>
    <definedName name="\m" localSheetId="0">'[1]Otras inversiones'!#REF!</definedName>
    <definedName name="\m" localSheetId="2">'[1]Otras inversiones'!#REF!</definedName>
    <definedName name="\m" localSheetId="10">'[1]Otras inversiones'!#REF!</definedName>
    <definedName name="\m" localSheetId="1">'[1]Otras inversiones'!#REF!</definedName>
    <definedName name="\m" localSheetId="11">'[1]Otras inversiones'!#REF!</definedName>
    <definedName name="\m">'[1]Otras inversiones'!#REF!</definedName>
    <definedName name="\p" localSheetId="0">[1]Acciones!#REF!</definedName>
    <definedName name="\p" localSheetId="2">[1]Acciones!#REF!</definedName>
    <definedName name="\p" localSheetId="10">[1]Acciones!#REF!</definedName>
    <definedName name="\p" localSheetId="1">[1]Acciones!#REF!</definedName>
    <definedName name="\p" localSheetId="11">[1]Acciones!#REF!</definedName>
    <definedName name="\p">[1]Acciones!#REF!</definedName>
    <definedName name="\q" localSheetId="0">'[1]Otras inversiones'!#REF!</definedName>
    <definedName name="\q" localSheetId="2">'[1]Otras inversiones'!#REF!</definedName>
    <definedName name="\q" localSheetId="10">'[1]Otras inversiones'!#REF!</definedName>
    <definedName name="\q" localSheetId="1">'[1]Otras inversiones'!#REF!</definedName>
    <definedName name="\q" localSheetId="11">'[1]Otras inversiones'!#REF!</definedName>
    <definedName name="\q">'[1]Otras inversiones'!#REF!</definedName>
    <definedName name="\t" localSheetId="0">#REF!</definedName>
    <definedName name="\t" localSheetId="2">#REF!</definedName>
    <definedName name="\t" localSheetId="10">#REF!</definedName>
    <definedName name="\t" localSheetId="1">#REF!</definedName>
    <definedName name="\t" localSheetId="11">#REF!</definedName>
    <definedName name="\t">#REF!</definedName>
    <definedName name="\v" localSheetId="0">'[1]Otras inversiones'!#REF!</definedName>
    <definedName name="\v" localSheetId="2">'[1]Otras inversiones'!#REF!</definedName>
    <definedName name="\v" localSheetId="10">'[1]Otras inversiones'!#REF!</definedName>
    <definedName name="\v" localSheetId="1">'[1]Otras inversiones'!#REF!</definedName>
    <definedName name="\v" localSheetId="11">'[1]Otras inversiones'!#REF!</definedName>
    <definedName name="\v">'[1]Otras inversiones'!#REF!</definedName>
    <definedName name="\x" localSheetId="0">[1]Acciones!#REF!</definedName>
    <definedName name="\x" localSheetId="2">[1]Acciones!#REF!</definedName>
    <definedName name="\x" localSheetId="10">[1]Acciones!#REF!</definedName>
    <definedName name="\x" localSheetId="1">[1]Acciones!#REF!</definedName>
    <definedName name="\x" localSheetId="11">[1]Acciones!#REF!</definedName>
    <definedName name="\x">[1]Acciones!#REF!</definedName>
    <definedName name="\z" localSheetId="0">[1]Acciones!#REF!</definedName>
    <definedName name="\z" localSheetId="2">[1]Acciones!#REF!</definedName>
    <definedName name="\z" localSheetId="10">[1]Acciones!#REF!</definedName>
    <definedName name="\z" localSheetId="1">[1]Acciones!#REF!</definedName>
    <definedName name="\z" localSheetId="11">[1]Acciones!#REF!</definedName>
    <definedName name="\z">[1]Acciones!#REF!</definedName>
    <definedName name="___DAT2" localSheetId="0">#REF!</definedName>
    <definedName name="___DAT2" localSheetId="2">#REF!</definedName>
    <definedName name="___DAT2" localSheetId="10">#REF!</definedName>
    <definedName name="___DAT2" localSheetId="1">#REF!</definedName>
    <definedName name="___DAT2" localSheetId="11">#REF!</definedName>
    <definedName name="___DAT2">#REF!</definedName>
    <definedName name="__DAT2" localSheetId="0">#REF!</definedName>
    <definedName name="__DAT2" localSheetId="2">#REF!</definedName>
    <definedName name="__DAT2" localSheetId="10">#REF!</definedName>
    <definedName name="__DAT2" localSheetId="1">#REF!</definedName>
    <definedName name="__DAT2" localSheetId="11">#REF!</definedName>
    <definedName name="__DAT2">#REF!</definedName>
    <definedName name="__DAT4" localSheetId="0">#REF!</definedName>
    <definedName name="__DAT4" localSheetId="2">#REF!</definedName>
    <definedName name="__DAT4" localSheetId="10">#REF!</definedName>
    <definedName name="__DAT4" localSheetId="1">#REF!</definedName>
    <definedName name="__DAT4" localSheetId="11">#REF!</definedName>
    <definedName name="__DAT4">#REF!</definedName>
    <definedName name="_2_" localSheetId="0">[1]Acciones!#REF!</definedName>
    <definedName name="_2_" localSheetId="2">[1]Acciones!#REF!</definedName>
    <definedName name="_2_" localSheetId="10">[1]Acciones!#REF!</definedName>
    <definedName name="_2_" localSheetId="1">[1]Acciones!#REF!</definedName>
    <definedName name="_2_" localSheetId="11">[1]Acciones!#REF!</definedName>
    <definedName name="_2_">[1]Acciones!#REF!</definedName>
    <definedName name="_ALT_X" localSheetId="0">#REF!</definedName>
    <definedName name="_ALT_X" localSheetId="2">#REF!</definedName>
    <definedName name="_ALT_X" localSheetId="10">#REF!</definedName>
    <definedName name="_ALT_X" localSheetId="1">#REF!</definedName>
    <definedName name="_ALT_X" localSheetId="11">#REF!</definedName>
    <definedName name="_ALT_X">#REF!</definedName>
    <definedName name="_DAT1" localSheetId="0">#REF!</definedName>
    <definedName name="_DAT1" localSheetId="2">#REF!</definedName>
    <definedName name="_DAT1" localSheetId="10">#REF!</definedName>
    <definedName name="_DAT1" localSheetId="1">#REF!</definedName>
    <definedName name="_DAT1" localSheetId="11">#REF!</definedName>
    <definedName name="_DAT1">#REF!</definedName>
    <definedName name="_DAT10" localSheetId="0">#REF!</definedName>
    <definedName name="_DAT10" localSheetId="2">#REF!</definedName>
    <definedName name="_DAT10" localSheetId="10">#REF!</definedName>
    <definedName name="_DAT10" localSheetId="1">#REF!</definedName>
    <definedName name="_DAT10" localSheetId="11">#REF!</definedName>
    <definedName name="_DAT10">#REF!</definedName>
    <definedName name="_DAT11" localSheetId="0">#REF!</definedName>
    <definedName name="_DAT11" localSheetId="2">#REF!</definedName>
    <definedName name="_DAT11" localSheetId="10">#REF!</definedName>
    <definedName name="_DAT11" localSheetId="1">#REF!</definedName>
    <definedName name="_DAT11" localSheetId="11">#REF!</definedName>
    <definedName name="_DAT11">#REF!</definedName>
    <definedName name="_DAT12" localSheetId="0">#REF!</definedName>
    <definedName name="_DAT12" localSheetId="2">#REF!</definedName>
    <definedName name="_DAT12" localSheetId="10">#REF!</definedName>
    <definedName name="_DAT12" localSheetId="1">#REF!</definedName>
    <definedName name="_DAT12" localSheetId="11">#REF!</definedName>
    <definedName name="_DAT12">#REF!</definedName>
    <definedName name="_DAT13" localSheetId="0">#REF!</definedName>
    <definedName name="_DAT13" localSheetId="2">#REF!</definedName>
    <definedName name="_DAT13" localSheetId="10">#REF!</definedName>
    <definedName name="_DAT13" localSheetId="1">#REF!</definedName>
    <definedName name="_DAT13" localSheetId="11">#REF!</definedName>
    <definedName name="_DAT13">#REF!</definedName>
    <definedName name="_DAT2" localSheetId="0">#REF!</definedName>
    <definedName name="_DAT2" localSheetId="2">#REF!</definedName>
    <definedName name="_DAT2" localSheetId="10">#REF!</definedName>
    <definedName name="_DAT2" localSheetId="1">#REF!</definedName>
    <definedName name="_DAT2" localSheetId="11">#REF!</definedName>
    <definedName name="_DAT2">#REF!</definedName>
    <definedName name="_DAT3" localSheetId="0">#REF!</definedName>
    <definedName name="_DAT3" localSheetId="2">#REF!</definedName>
    <definedName name="_DAT3" localSheetId="10">#REF!</definedName>
    <definedName name="_DAT3" localSheetId="1">#REF!</definedName>
    <definedName name="_DAT3" localSheetId="11">#REF!</definedName>
    <definedName name="_DAT3">#REF!</definedName>
    <definedName name="_DAT4" localSheetId="0">#REF!</definedName>
    <definedName name="_DAT4" localSheetId="2">#REF!</definedName>
    <definedName name="_DAT4" localSheetId="10">#REF!</definedName>
    <definedName name="_DAT4" localSheetId="1">#REF!</definedName>
    <definedName name="_DAT4" localSheetId="11">#REF!</definedName>
    <definedName name="_DAT4">#REF!</definedName>
    <definedName name="_DAT5" localSheetId="0">#REF!</definedName>
    <definedName name="_DAT5" localSheetId="2">#REF!</definedName>
    <definedName name="_DAT5" localSheetId="10">#REF!</definedName>
    <definedName name="_DAT5" localSheetId="1">#REF!</definedName>
    <definedName name="_DAT5" localSheetId="11">#REF!</definedName>
    <definedName name="_DAT5">#REF!</definedName>
    <definedName name="_DAT6" localSheetId="0">#REF!</definedName>
    <definedName name="_DAT6" localSheetId="2">#REF!</definedName>
    <definedName name="_DAT6" localSheetId="10">#REF!</definedName>
    <definedName name="_DAT6" localSheetId="1">#REF!</definedName>
    <definedName name="_DAT6" localSheetId="11">#REF!</definedName>
    <definedName name="_DAT6">#REF!</definedName>
    <definedName name="_DAT7" localSheetId="0">#REF!</definedName>
    <definedName name="_DAT7" localSheetId="2">#REF!</definedName>
    <definedName name="_DAT7" localSheetId="10">#REF!</definedName>
    <definedName name="_DAT7" localSheetId="1">#REF!</definedName>
    <definedName name="_DAT7" localSheetId="11">#REF!</definedName>
    <definedName name="_DAT7">#REF!</definedName>
    <definedName name="_DAT8" localSheetId="0">#REF!</definedName>
    <definedName name="_DAT8" localSheetId="2">#REF!</definedName>
    <definedName name="_DAT8" localSheetId="10">#REF!</definedName>
    <definedName name="_DAT8" localSheetId="1">#REF!</definedName>
    <definedName name="_DAT8" localSheetId="11">#REF!</definedName>
    <definedName name="_DAT8">#REF!</definedName>
    <definedName name="_DAT9" localSheetId="0">#REF!</definedName>
    <definedName name="_DAT9" localSheetId="2">#REF!</definedName>
    <definedName name="_DAT9" localSheetId="10">#REF!</definedName>
    <definedName name="_DAT9" localSheetId="1">#REF!</definedName>
    <definedName name="_DAT9" localSheetId="11">#REF!</definedName>
    <definedName name="_DAT9">#REF!</definedName>
    <definedName name="_DIC02" localSheetId="0">#REF!</definedName>
    <definedName name="_DIC02" localSheetId="2">#REF!</definedName>
    <definedName name="_DIC02" localSheetId="10">#REF!</definedName>
    <definedName name="_DIC02" localSheetId="1">#REF!</definedName>
    <definedName name="_DIC02" localSheetId="11">#REF!</definedName>
    <definedName name="_DIC02">#REF!</definedName>
    <definedName name="_ING1" localSheetId="0">[2]CMRESU99!#REF!</definedName>
    <definedName name="_ING1" localSheetId="2">[2]CMRESU99!#REF!</definedName>
    <definedName name="_ING1" localSheetId="10">[2]CMRESU99!#REF!</definedName>
    <definedName name="_ING1" localSheetId="1">[2]CMRESU99!#REF!</definedName>
    <definedName name="_ING1" localSheetId="11">[2]CMRESU99!#REF!</definedName>
    <definedName name="_ING1">[2]CMRESU99!#REF!</definedName>
    <definedName name="_ING2" localSheetId="0">[2]CMRESU99!#REF!</definedName>
    <definedName name="_ING2" localSheetId="2">[2]CMRESU99!#REF!</definedName>
    <definedName name="_ING2" localSheetId="10">[2]CMRESU99!#REF!</definedName>
    <definedName name="_ING2" localSheetId="1">[2]CMRESU99!#REF!</definedName>
    <definedName name="_ING2" localSheetId="11">[2]CMRESU99!#REF!</definedName>
    <definedName name="_ING2">[2]CMRESU99!#REF!</definedName>
    <definedName name="_ING3" localSheetId="0">[2]CMRESU99!#REF!</definedName>
    <definedName name="_ING3" localSheetId="2">[2]CMRESU99!#REF!</definedName>
    <definedName name="_ING3" localSheetId="10">[2]CMRESU99!#REF!</definedName>
    <definedName name="_ING3" localSheetId="1">[2]CMRESU99!#REF!</definedName>
    <definedName name="_ING3" localSheetId="11">[2]CMRESU99!#REF!</definedName>
    <definedName name="_ING3">[2]CMRESU99!#REF!</definedName>
    <definedName name="_ING4" localSheetId="0">[2]CMRESU99!#REF!</definedName>
    <definedName name="_ING4" localSheetId="2">[2]CMRESU99!#REF!</definedName>
    <definedName name="_ING4" localSheetId="10">[2]CMRESU99!#REF!</definedName>
    <definedName name="_ING4" localSheetId="1">[2]CMRESU99!#REF!</definedName>
    <definedName name="_ING4" localSheetId="11">[2]CMRESU99!#REF!</definedName>
    <definedName name="_ING4">[2]CMRESU99!#REF!</definedName>
    <definedName name="_ING5" localSheetId="0">[2]CMRESU99!#REF!</definedName>
    <definedName name="_ING5" localSheetId="2">[2]CMRESU99!#REF!</definedName>
    <definedName name="_ING5" localSheetId="10">[2]CMRESU99!#REF!</definedName>
    <definedName name="_ING5" localSheetId="1">[2]CMRESU99!#REF!</definedName>
    <definedName name="_ING5" localSheetId="11">[2]CMRESU99!#REF!</definedName>
    <definedName name="_ING5">[2]CMRESU99!#REF!</definedName>
    <definedName name="_ING6" localSheetId="0">[2]CMRESU99!#REF!</definedName>
    <definedName name="_ING6" localSheetId="2">[2]CMRESU99!#REF!</definedName>
    <definedName name="_ING6" localSheetId="10">[2]CMRESU99!#REF!</definedName>
    <definedName name="_ING6" localSheetId="1">[2]CMRESU99!#REF!</definedName>
    <definedName name="_ING6" localSheetId="11">[2]CMRESU99!#REF!</definedName>
    <definedName name="_ING6">[2]CMRESU99!#REF!</definedName>
    <definedName name="_ING7" localSheetId="0">[2]CMRESU99!#REF!</definedName>
    <definedName name="_ING7" localSheetId="2">[2]CMRESU99!#REF!</definedName>
    <definedName name="_ING7" localSheetId="10">[2]CMRESU99!#REF!</definedName>
    <definedName name="_ING7" localSheetId="1">[2]CMRESU99!#REF!</definedName>
    <definedName name="_ING7" localSheetId="11">[2]CMRESU99!#REF!</definedName>
    <definedName name="_ING7">[2]CMRESU99!#REF!</definedName>
    <definedName name="_pas1" localSheetId="0">#REF!</definedName>
    <definedName name="_pas1" localSheetId="2">#REF!</definedName>
    <definedName name="_pas1" localSheetId="10">#REF!</definedName>
    <definedName name="_pas1" localSheetId="1">#REF!</definedName>
    <definedName name="_pas1" localSheetId="11">#REF!</definedName>
    <definedName name="_pas1">#REF!</definedName>
    <definedName name="_pas2" localSheetId="0">#REF!</definedName>
    <definedName name="_pas2" localSheetId="2">#REF!</definedName>
    <definedName name="_pas2" localSheetId="10">#REF!</definedName>
    <definedName name="_pas2" localSheetId="1">#REF!</definedName>
    <definedName name="_pas2" localSheetId="11">#REF!</definedName>
    <definedName name="_pas2">#REF!</definedName>
    <definedName name="_VPP1" localSheetId="0">#REF!</definedName>
    <definedName name="_VPP1" localSheetId="2">#REF!</definedName>
    <definedName name="_VPP1" localSheetId="10">#REF!</definedName>
    <definedName name="_VPP1" localSheetId="1">#REF!</definedName>
    <definedName name="_VPP1" localSheetId="11">#REF!</definedName>
    <definedName name="_VPP1">#REF!</definedName>
    <definedName name="_VPP2" localSheetId="0">#REF!</definedName>
    <definedName name="_VPP2" localSheetId="2">#REF!</definedName>
    <definedName name="_VPP2" localSheetId="10">#REF!</definedName>
    <definedName name="_VPP2" localSheetId="1">#REF!</definedName>
    <definedName name="_VPP2" localSheetId="11">#REF!</definedName>
    <definedName name="_VPP2">#REF!</definedName>
    <definedName name="_VPP3" localSheetId="0">#REF!</definedName>
    <definedName name="_VPP3" localSheetId="2">#REF!</definedName>
    <definedName name="_VPP3" localSheetId="10">#REF!</definedName>
    <definedName name="_VPP3" localSheetId="1">#REF!</definedName>
    <definedName name="_VPP3" localSheetId="11">#REF!</definedName>
    <definedName name="_VPP3">#REF!</definedName>
    <definedName name="A" localSheetId="0">[1]Acciones!#REF!</definedName>
    <definedName name="A" localSheetId="2">[1]Acciones!#REF!</definedName>
    <definedName name="A" localSheetId="10">[1]Acciones!#REF!</definedName>
    <definedName name="A" localSheetId="1">[1]Acciones!#REF!</definedName>
    <definedName name="A" localSheetId="11">[1]Acciones!#REF!</definedName>
    <definedName name="A">[1]Acciones!#REF!</definedName>
    <definedName name="AA" localSheetId="0">[1]Acciones!#REF!</definedName>
    <definedName name="AA" localSheetId="2">[1]Acciones!#REF!</definedName>
    <definedName name="AA" localSheetId="10">[1]Acciones!#REF!</definedName>
    <definedName name="AA" localSheetId="1">[1]Acciones!#REF!</definedName>
    <definedName name="AA" localSheetId="11">[1]Acciones!#REF!</definedName>
    <definedName name="AA">[1]Acciones!#REF!</definedName>
    <definedName name="aaaaaaaaaaaaaa" localSheetId="0">'[1]Otras inversiones'!#REF!</definedName>
    <definedName name="aaaaaaaaaaaaaa" localSheetId="2">'[1]Otras inversiones'!#REF!</definedName>
    <definedName name="aaaaaaaaaaaaaa" localSheetId="10">'[1]Otras inversiones'!#REF!</definedName>
    <definedName name="aaaaaaaaaaaaaa" localSheetId="1">'[1]Otras inversiones'!#REF!</definedName>
    <definedName name="aaaaaaaaaaaaaa" localSheetId="1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2">#REF!</definedName>
    <definedName name="ACTAGR" localSheetId="10">#REF!</definedName>
    <definedName name="ACTAGR" localSheetId="1">#REF!</definedName>
    <definedName name="ACTAGR" localSheetId="11">#REF!</definedName>
    <definedName name="ACTAGR">#REF!</definedName>
    <definedName name="ACTGAN" localSheetId="0">#REF!</definedName>
    <definedName name="ACTGAN" localSheetId="2">#REF!</definedName>
    <definedName name="ACTGAN" localSheetId="10">#REF!</definedName>
    <definedName name="ACTGAN" localSheetId="1">#REF!</definedName>
    <definedName name="ACTGAN" localSheetId="11">#REF!</definedName>
    <definedName name="ACTGAN">#REF!</definedName>
    <definedName name="AD_Ajuste_VPP" localSheetId="0">#REF!</definedName>
    <definedName name="AD_Ajuste_VPP" localSheetId="2">#REF!</definedName>
    <definedName name="AD_Ajuste_VPP" localSheetId="10">#REF!</definedName>
    <definedName name="AD_Ajuste_VPP" localSheetId="1">#REF!</definedName>
    <definedName name="AD_Ajuste_VPP" localSheetId="11">#REF!</definedName>
    <definedName name="AD_Ajuste_VPP">#REF!</definedName>
    <definedName name="AD_CM_Dividendos" localSheetId="0">#REF!</definedName>
    <definedName name="AD_CM_Dividendos" localSheetId="2">#REF!</definedName>
    <definedName name="AD_CM_Dividendos" localSheetId="10">#REF!</definedName>
    <definedName name="AD_CM_Dividendos" localSheetId="1">#REF!</definedName>
    <definedName name="AD_CM_Dividendos" localSheetId="11">#REF!</definedName>
    <definedName name="AD_CM_Dividendos">#REF!</definedName>
    <definedName name="AD_Corr_Mon_Inversion" localSheetId="0">#REF!</definedName>
    <definedName name="AD_Corr_Mon_Inversion" localSheetId="2">#REF!</definedName>
    <definedName name="AD_Corr_Mon_Inversion" localSheetId="10">#REF!</definedName>
    <definedName name="AD_Corr_Mon_Inversion" localSheetId="1">#REF!</definedName>
    <definedName name="AD_Corr_Mon_Inversion" localSheetId="11">#REF!</definedName>
    <definedName name="AD_Corr_Mon_Inversion">#REF!</definedName>
    <definedName name="AD_Patrim_Negativo" localSheetId="0">#REF!</definedName>
    <definedName name="AD_Patrim_Negativo" localSheetId="2">#REF!</definedName>
    <definedName name="AD_Patrim_Negativo" localSheetId="10">#REF!</definedName>
    <definedName name="AD_Patrim_Negativo" localSheetId="1">#REF!</definedName>
    <definedName name="AD_Patrim_Negativo" localSheetId="11">#REF!</definedName>
    <definedName name="AD_Patrim_Negativo">#REF!</definedName>
    <definedName name="AD_Reconc_Utilidad." localSheetId="0">#REF!</definedName>
    <definedName name="AD_Reconc_Utilidad." localSheetId="2">#REF!</definedName>
    <definedName name="AD_Reconc_Utilidad." localSheetId="10">#REF!</definedName>
    <definedName name="AD_Reconc_Utilidad." localSheetId="1">#REF!</definedName>
    <definedName name="AD_Reconc_Utilidad." localSheetId="11">#REF!</definedName>
    <definedName name="AD_Reconc_Utilidad.">#REF!</definedName>
    <definedName name="agc" localSheetId="0">#REF!</definedName>
    <definedName name="agc" localSheetId="2">#REF!</definedName>
    <definedName name="agc" localSheetId="10">#REF!</definedName>
    <definedName name="agc" localSheetId="1">#REF!</definedName>
    <definedName name="agc" localSheetId="11">#REF!</definedName>
    <definedName name="agc">#REF!</definedName>
    <definedName name="AJUSTE_PRICE">'[4]PRESUNTIVA- ANTICIPO- DESCUENTO'!$C$1</definedName>
    <definedName name="ANEXO02" localSheetId="0">#REF!</definedName>
    <definedName name="ANEXO02" localSheetId="2">#REF!</definedName>
    <definedName name="ANEXO02" localSheetId="10">#REF!</definedName>
    <definedName name="ANEXO02" localSheetId="1">#REF!</definedName>
    <definedName name="ANEXO02" localSheetId="11">#REF!</definedName>
    <definedName name="ANEXO02">#REF!</definedName>
    <definedName name="ANEXO29" localSheetId="0">#REF!</definedName>
    <definedName name="ANEXO29" localSheetId="2">#REF!</definedName>
    <definedName name="ANEXO29" localSheetId="10">#REF!</definedName>
    <definedName name="ANEXO29" localSheetId="1">#REF!</definedName>
    <definedName name="ANEXO29" localSheetId="11">#REF!</definedName>
    <definedName name="ANEXO29">#REF!</definedName>
    <definedName name="_xlnm.Print_Area" localSheetId="0">'ER Enero'!$A$1:$C$50</definedName>
    <definedName name="_xlnm.Print_Area" localSheetId="2">'ER Febrero'!$A$1:$C$50</definedName>
    <definedName name="_xlnm.Print_Area" localSheetId="1">'ESF Enero'!$A$1:$K$41</definedName>
    <definedName name="_xlnm.Print_Area">[5]PROVI!$B$2:$AN$120</definedName>
    <definedName name="AREA01" localSheetId="0">#REF!</definedName>
    <definedName name="AREA01" localSheetId="2">#REF!</definedName>
    <definedName name="AREA01" localSheetId="10">#REF!</definedName>
    <definedName name="AREA01" localSheetId="1">#REF!</definedName>
    <definedName name="AREA01" localSheetId="11">#REF!</definedName>
    <definedName name="AREA01">#REF!</definedName>
    <definedName name="AREA02" localSheetId="0">#REF!</definedName>
    <definedName name="AREA02" localSheetId="2">#REF!</definedName>
    <definedName name="AREA02" localSheetId="10">#REF!</definedName>
    <definedName name="AREA02" localSheetId="1">#REF!</definedName>
    <definedName name="AREA02" localSheetId="11">#REF!</definedName>
    <definedName name="AREA02">#REF!</definedName>
    <definedName name="AREA04" localSheetId="0">#REF!</definedName>
    <definedName name="AREA04" localSheetId="2">#REF!</definedName>
    <definedName name="AREA04" localSheetId="10">#REF!</definedName>
    <definedName name="AREA04" localSheetId="1">#REF!</definedName>
    <definedName name="AREA04" localSheetId="1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2">#REF!</definedName>
    <definedName name="area20" localSheetId="10">#REF!</definedName>
    <definedName name="area20" localSheetId="1">#REF!</definedName>
    <definedName name="area20" localSheetId="11">#REF!</definedName>
    <definedName name="area20">#REF!</definedName>
    <definedName name="AREA21">'[7]Datos estimado'!$A$37:$Y$74</definedName>
    <definedName name="AREA3" localSheetId="0">#REF!</definedName>
    <definedName name="AREA3" localSheetId="2">#REF!</definedName>
    <definedName name="AREA3" localSheetId="10">#REF!</definedName>
    <definedName name="AREA3" localSheetId="1">#REF!</definedName>
    <definedName name="AREA3" localSheetId="11">#REF!</definedName>
    <definedName name="AREA3">#REF!</definedName>
    <definedName name="AREA4" localSheetId="0">#REF!</definedName>
    <definedName name="AREA4" localSheetId="2">#REF!</definedName>
    <definedName name="AREA4" localSheetId="10">#REF!</definedName>
    <definedName name="AREA4" localSheetId="1">#REF!</definedName>
    <definedName name="AREA4" localSheetId="1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2">#REF!</definedName>
    <definedName name="BA_05" localSheetId="10">#REF!</definedName>
    <definedName name="BA_05" localSheetId="1">#REF!</definedName>
    <definedName name="BA_05" localSheetId="11">#REF!</definedName>
    <definedName name="BA_05">#REF!</definedName>
    <definedName name="BA_06A" localSheetId="0">#REF!</definedName>
    <definedName name="BA_06A" localSheetId="2">#REF!</definedName>
    <definedName name="BA_06A" localSheetId="10">#REF!</definedName>
    <definedName name="BA_06A" localSheetId="1">#REF!</definedName>
    <definedName name="BA_06A" localSheetId="11">#REF!</definedName>
    <definedName name="BA_06A">#REF!</definedName>
    <definedName name="BA_06B" localSheetId="0">#REF!</definedName>
    <definedName name="BA_06B" localSheetId="2">#REF!</definedName>
    <definedName name="BA_06B" localSheetId="10">#REF!</definedName>
    <definedName name="BA_06B" localSheetId="1">#REF!</definedName>
    <definedName name="BA_06B" localSheetId="11">#REF!</definedName>
    <definedName name="BA_06B">#REF!</definedName>
    <definedName name="BA_08" localSheetId="0">#REF!</definedName>
    <definedName name="BA_08" localSheetId="2">#REF!</definedName>
    <definedName name="BA_08" localSheetId="10">#REF!</definedName>
    <definedName name="BA_08" localSheetId="1">#REF!</definedName>
    <definedName name="BA_08" localSheetId="11">#REF!</definedName>
    <definedName name="BA_08">#REF!</definedName>
    <definedName name="BA_09" localSheetId="0">#REF!</definedName>
    <definedName name="BA_09" localSheetId="2">#REF!</definedName>
    <definedName name="BA_09" localSheetId="10">#REF!</definedName>
    <definedName name="BA_09" localSheetId="1">#REF!</definedName>
    <definedName name="BA_09" localSheetId="11">#REF!</definedName>
    <definedName name="BA_09">#REF!</definedName>
    <definedName name="BA_10" localSheetId="0">#REF!</definedName>
    <definedName name="BA_10" localSheetId="2">#REF!</definedName>
    <definedName name="BA_10" localSheetId="10">#REF!</definedName>
    <definedName name="BA_10" localSheetId="1">#REF!</definedName>
    <definedName name="BA_10" localSheetId="11">#REF!</definedName>
    <definedName name="BA_10">#REF!</definedName>
    <definedName name="BA_11" localSheetId="0">#REF!</definedName>
    <definedName name="BA_11" localSheetId="2">#REF!</definedName>
    <definedName name="BA_11" localSheetId="10">#REF!</definedName>
    <definedName name="BA_11" localSheetId="1">#REF!</definedName>
    <definedName name="BA_11" localSheetId="11">#REF!</definedName>
    <definedName name="BA_11">#REF!</definedName>
    <definedName name="BA_12" localSheetId="0">#REF!</definedName>
    <definedName name="BA_12" localSheetId="2">#REF!</definedName>
    <definedName name="BA_12" localSheetId="10">#REF!</definedName>
    <definedName name="BA_12" localSheetId="1">#REF!</definedName>
    <definedName name="BA_12" localSheetId="11">#REF!</definedName>
    <definedName name="BA_12">#REF!</definedName>
    <definedName name="BA_15" localSheetId="0">#REF!</definedName>
    <definedName name="BA_15" localSheetId="2">#REF!</definedName>
    <definedName name="BA_15" localSheetId="10">#REF!</definedName>
    <definedName name="BA_15" localSheetId="1">#REF!</definedName>
    <definedName name="BA_15" localSheetId="11">#REF!</definedName>
    <definedName name="BA_15">#REF!</definedName>
    <definedName name="BA_17" localSheetId="0">#REF!</definedName>
    <definedName name="BA_17" localSheetId="2">#REF!</definedName>
    <definedName name="BA_17" localSheetId="10">#REF!</definedName>
    <definedName name="BA_17" localSheetId="1">#REF!</definedName>
    <definedName name="BA_17" localSheetId="11">#REF!</definedName>
    <definedName name="BA_17">#REF!</definedName>
    <definedName name="BA_19A" localSheetId="0">[9]Provisones!#REF!</definedName>
    <definedName name="BA_19A" localSheetId="2">[9]Provisones!#REF!</definedName>
    <definedName name="BA_19A" localSheetId="10">[9]Provisones!#REF!</definedName>
    <definedName name="BA_19A" localSheetId="1">[9]Provisones!#REF!</definedName>
    <definedName name="BA_19A" localSheetId="11">[9]Provisones!#REF!</definedName>
    <definedName name="BA_19A">[9]Provisones!#REF!</definedName>
    <definedName name="BA_20" localSheetId="0">#REF!</definedName>
    <definedName name="BA_20" localSheetId="2">#REF!</definedName>
    <definedName name="BA_20" localSheetId="10">#REF!</definedName>
    <definedName name="BA_20" localSheetId="1">#REF!</definedName>
    <definedName name="BA_20" localSheetId="11">#REF!</definedName>
    <definedName name="BA_20">#REF!</definedName>
    <definedName name="BA_21" localSheetId="0">#REF!</definedName>
    <definedName name="BA_21" localSheetId="2">#REF!</definedName>
    <definedName name="BA_21" localSheetId="10">#REF!</definedName>
    <definedName name="BA_21" localSheetId="1">#REF!</definedName>
    <definedName name="BA_21" localSheetId="11">#REF!</definedName>
    <definedName name="BA_21">#REF!</definedName>
    <definedName name="BA_22" localSheetId="0">#REF!</definedName>
    <definedName name="BA_22" localSheetId="2">#REF!</definedName>
    <definedName name="BA_22" localSheetId="10">#REF!</definedName>
    <definedName name="BA_22" localSheetId="1">#REF!</definedName>
    <definedName name="BA_22" localSheetId="11">#REF!</definedName>
    <definedName name="BA_22">#REF!</definedName>
    <definedName name="BA_23" localSheetId="0">#REF!</definedName>
    <definedName name="BA_23" localSheetId="2">#REF!</definedName>
    <definedName name="BA_23" localSheetId="10">#REF!</definedName>
    <definedName name="BA_23" localSheetId="1">#REF!</definedName>
    <definedName name="BA_23" localSheetId="11">#REF!</definedName>
    <definedName name="BA_23">#REF!</definedName>
    <definedName name="BA_32" localSheetId="0">#REF!</definedName>
    <definedName name="BA_32" localSheetId="2">#REF!</definedName>
    <definedName name="BA_32" localSheetId="10">#REF!</definedName>
    <definedName name="BA_32" localSheetId="1">#REF!</definedName>
    <definedName name="BA_32" localSheetId="11">#REF!</definedName>
    <definedName name="BA_32">#REF!</definedName>
    <definedName name="BA_34" localSheetId="0">#REF!</definedName>
    <definedName name="BA_34" localSheetId="2">#REF!</definedName>
    <definedName name="BA_34" localSheetId="10">#REF!</definedName>
    <definedName name="BA_34" localSheetId="1">#REF!</definedName>
    <definedName name="BA_34" localSheetId="11">#REF!</definedName>
    <definedName name="BA_34">#REF!</definedName>
    <definedName name="BA_39" localSheetId="0">#REF!</definedName>
    <definedName name="BA_39" localSheetId="2">#REF!</definedName>
    <definedName name="BA_39" localSheetId="10">#REF!</definedName>
    <definedName name="BA_39" localSheetId="1">#REF!</definedName>
    <definedName name="BA_39" localSheetId="11">#REF!</definedName>
    <definedName name="BA_39">#REF!</definedName>
    <definedName name="BAL.OCT" localSheetId="0">#REF!</definedName>
    <definedName name="BAL.OCT" localSheetId="2">#REF!</definedName>
    <definedName name="BAL.OCT" localSheetId="10">#REF!</definedName>
    <definedName name="BAL.OCT" localSheetId="1">#REF!</definedName>
    <definedName name="BAL.OCT" localSheetId="1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2">#REF!</definedName>
    <definedName name="_xlnm.Database" localSheetId="10">#REF!</definedName>
    <definedName name="_xlnm.Database" localSheetId="1">#REF!</definedName>
    <definedName name="_xlnm.Database" localSheetId="11">#REF!</definedName>
    <definedName name="_xlnm.Database">#REF!</definedName>
    <definedName name="BCE" localSheetId="0">#REF!</definedName>
    <definedName name="BCE" localSheetId="2">#REF!</definedName>
    <definedName name="BCE" localSheetId="10">#REF!</definedName>
    <definedName name="BCE" localSheetId="1">#REF!</definedName>
    <definedName name="BCE" localSheetId="1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2">'[1]Otras inversiones'!#REF!</definedName>
    <definedName name="C_" localSheetId="10">'[1]Otras inversiones'!#REF!</definedName>
    <definedName name="C_" localSheetId="1">'[1]Otras inversiones'!#REF!</definedName>
    <definedName name="C_" localSheetId="1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2">'[1]Otras inversiones'!#REF!</definedName>
    <definedName name="CERO" localSheetId="10">'[1]Otras inversiones'!#REF!</definedName>
    <definedName name="CERO" localSheetId="1">'[1]Otras inversiones'!#REF!</definedName>
    <definedName name="CERO" localSheetId="1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2">#REF!</definedName>
    <definedName name="CHILECTRA" localSheetId="10">#REF!</definedName>
    <definedName name="CHILECTRA" localSheetId="1">#REF!</definedName>
    <definedName name="CHILECTRA" localSheetId="11">#REF!</definedName>
    <definedName name="CHILECTRA">#REF!</definedName>
    <definedName name="CINFI" localSheetId="0">#REF!</definedName>
    <definedName name="CINFI" localSheetId="2">#REF!</definedName>
    <definedName name="CINFI" localSheetId="10">#REF!</definedName>
    <definedName name="CINFI" localSheetId="1">#REF!</definedName>
    <definedName name="CINFI" localSheetId="1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2">#REF!</definedName>
    <definedName name="CONSTRUCTORA" localSheetId="10">#REF!</definedName>
    <definedName name="CONSTRUCTORA" localSheetId="1">#REF!</definedName>
    <definedName name="CONSTRUCTORA" localSheetId="11">#REF!</definedName>
    <definedName name="CONSTRUCTORA">#REF!</definedName>
    <definedName name="CONTRA" localSheetId="0">'[1]Otras inversiones'!#REF!</definedName>
    <definedName name="CONTRA" localSheetId="2">'[1]Otras inversiones'!#REF!</definedName>
    <definedName name="CONTRA" localSheetId="10">'[1]Otras inversiones'!#REF!</definedName>
    <definedName name="CONTRA" localSheetId="1">'[1]Otras inversiones'!#REF!</definedName>
    <definedName name="CONTRA" localSheetId="11">'[1]Otras inversiones'!#REF!</definedName>
    <definedName name="CONTRA">'[1]Otras inversiones'!#REF!</definedName>
    <definedName name="COPIA1" localSheetId="0">#REF!</definedName>
    <definedName name="COPIA1" localSheetId="2">#REF!</definedName>
    <definedName name="COPIA1" localSheetId="10">#REF!</definedName>
    <definedName name="COPIA1" localSheetId="1">#REF!</definedName>
    <definedName name="COPIA1" localSheetId="11">#REF!</definedName>
    <definedName name="COPIA1">#REF!</definedName>
    <definedName name="COPIA1A" localSheetId="0">#REF!</definedName>
    <definedName name="COPIA1A" localSheetId="2">#REF!</definedName>
    <definedName name="COPIA1A" localSheetId="10">#REF!</definedName>
    <definedName name="COPIA1A" localSheetId="1">#REF!</definedName>
    <definedName name="COPIA1A" localSheetId="11">#REF!</definedName>
    <definedName name="COPIA1A">#REF!</definedName>
    <definedName name="COPY" localSheetId="0">[1]Acciones!#REF!</definedName>
    <definedName name="COPY" localSheetId="2">[1]Acciones!#REF!</definedName>
    <definedName name="COPY" localSheetId="10">[1]Acciones!#REF!</definedName>
    <definedName name="COPY" localSheetId="1">[1]Acciones!#REF!</definedName>
    <definedName name="COPY" localSheetId="11">[1]Acciones!#REF!</definedName>
    <definedName name="COPY">[1]Acciones!#REF!</definedName>
    <definedName name="CORFIVALLE" localSheetId="0">#REF!</definedName>
    <definedName name="CORFIVALLE" localSheetId="2">#REF!</definedName>
    <definedName name="CORFIVALLE" localSheetId="10">#REF!</definedName>
    <definedName name="CORFIVALLE" localSheetId="1">#REF!</definedName>
    <definedName name="CORFIVALLE" localSheetId="1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2">#REF!</definedName>
    <definedName name="cua" localSheetId="10">#REF!</definedName>
    <definedName name="cua" localSheetId="1">#REF!</definedName>
    <definedName name="cua" localSheetId="11">#REF!</definedName>
    <definedName name="cua">#REF!</definedName>
    <definedName name="CUADRO13" localSheetId="0">#REF!</definedName>
    <definedName name="CUADRO13" localSheetId="2">#REF!</definedName>
    <definedName name="CUADRO13" localSheetId="10">#REF!</definedName>
    <definedName name="CUADRO13" localSheetId="1">#REF!</definedName>
    <definedName name="CUADRO13" localSheetId="11">#REF!</definedName>
    <definedName name="CUADRO13">#REF!</definedName>
    <definedName name="CUENTA" localSheetId="0">#REF!</definedName>
    <definedName name="CUENTA" localSheetId="2">#REF!</definedName>
    <definedName name="CUENTA" localSheetId="10">#REF!</definedName>
    <definedName name="CUENTA" localSheetId="1">#REF!</definedName>
    <definedName name="CUENTA" localSheetId="11">#REF!</definedName>
    <definedName name="CUENTA">#REF!</definedName>
    <definedName name="CuentaCase" localSheetId="0">#REF!</definedName>
    <definedName name="CuentaCase" localSheetId="2">#REF!</definedName>
    <definedName name="CuentaCase" localSheetId="10">#REF!</definedName>
    <definedName name="CuentaCase" localSheetId="1">#REF!</definedName>
    <definedName name="CuentaCase" localSheetId="11">#REF!</definedName>
    <definedName name="CuentaCase">#REF!</definedName>
    <definedName name="d" localSheetId="0">[1]Acciones!#REF!</definedName>
    <definedName name="d" localSheetId="2">[1]Acciones!#REF!</definedName>
    <definedName name="d" localSheetId="10">[1]Acciones!#REF!</definedName>
    <definedName name="d" localSheetId="1">[1]Acciones!#REF!</definedName>
    <definedName name="d" localSheetId="1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2">#REF!</definedName>
    <definedName name="dagnober" localSheetId="10">#REF!</definedName>
    <definedName name="dagnober" localSheetId="1">#REF!</definedName>
    <definedName name="dagnober" localSheetId="11">#REF!</definedName>
    <definedName name="dagnober">#REF!</definedName>
    <definedName name="DATOS0" localSheetId="0">'[1]Otras inversiones'!#REF!</definedName>
    <definedName name="DATOS0" localSheetId="2">'[1]Otras inversiones'!#REF!</definedName>
    <definedName name="DATOS0" localSheetId="10">'[1]Otras inversiones'!#REF!</definedName>
    <definedName name="DATOS0" localSheetId="1">'[1]Otras inversiones'!#REF!</definedName>
    <definedName name="DATOS0" localSheetId="11">'[1]Otras inversiones'!#REF!</definedName>
    <definedName name="DATOS0">'[1]Otras inversiones'!#REF!</definedName>
    <definedName name="DATOS0A" localSheetId="0">[1]Acciones!#REF!</definedName>
    <definedName name="DATOS0A" localSheetId="2">[1]Acciones!#REF!</definedName>
    <definedName name="DATOS0A" localSheetId="10">[1]Acciones!#REF!</definedName>
    <definedName name="DATOS0A" localSheetId="1">[1]Acciones!#REF!</definedName>
    <definedName name="DATOS0A" localSheetId="11">[1]Acciones!#REF!</definedName>
    <definedName name="DATOS0A">[1]Acciones!#REF!</definedName>
    <definedName name="DATOS0B" localSheetId="0">#REF!</definedName>
    <definedName name="DATOS0B" localSheetId="2">#REF!</definedName>
    <definedName name="DATOS0B" localSheetId="10">#REF!</definedName>
    <definedName name="DATOS0B" localSheetId="1">#REF!</definedName>
    <definedName name="DATOS0B" localSheetId="11">#REF!</definedName>
    <definedName name="DATOS0B">#REF!</definedName>
    <definedName name="DATOS0C" localSheetId="0">#REF!</definedName>
    <definedName name="DATOS0C" localSheetId="2">#REF!</definedName>
    <definedName name="DATOS0C" localSheetId="10">#REF!</definedName>
    <definedName name="DATOS0C" localSheetId="1">#REF!</definedName>
    <definedName name="DATOS0C" localSheetId="11">#REF!</definedName>
    <definedName name="DATOS0C">#REF!</definedName>
    <definedName name="DATOS1B" localSheetId="0">#REF!</definedName>
    <definedName name="DATOS1B" localSheetId="2">#REF!</definedName>
    <definedName name="DATOS1B" localSheetId="10">#REF!</definedName>
    <definedName name="DATOS1B" localSheetId="1">#REF!</definedName>
    <definedName name="DATOS1B" localSheetId="11">#REF!</definedName>
    <definedName name="DATOS1B">#REF!</definedName>
    <definedName name="DATOS1C" localSheetId="0">#REF!</definedName>
    <definedName name="DATOS1C" localSheetId="2">#REF!</definedName>
    <definedName name="DATOS1C" localSheetId="10">#REF!</definedName>
    <definedName name="DATOS1C" localSheetId="1">#REF!</definedName>
    <definedName name="DATOS1C" localSheetId="11">#REF!</definedName>
    <definedName name="DATOS1C">#REF!</definedName>
    <definedName name="DATOSE" localSheetId="0">#REF!</definedName>
    <definedName name="DATOSE" localSheetId="2">#REF!</definedName>
    <definedName name="DATOSE" localSheetId="10">#REF!</definedName>
    <definedName name="DATOSE" localSheetId="1">#REF!</definedName>
    <definedName name="DATOSE" localSheetId="11">#REF!</definedName>
    <definedName name="DATOSE">#REF!</definedName>
    <definedName name="DATOSI" localSheetId="0">#REF!</definedName>
    <definedName name="DATOSI" localSheetId="2">#REF!</definedName>
    <definedName name="DATOSI" localSheetId="10">#REF!</definedName>
    <definedName name="DATOSI" localSheetId="1">#REF!</definedName>
    <definedName name="DATOSI" localSheetId="11">#REF!</definedName>
    <definedName name="DATOSI">#REF!</definedName>
    <definedName name="DATOST" localSheetId="0">#REF!</definedName>
    <definedName name="DATOST" localSheetId="2">#REF!</definedName>
    <definedName name="DATOST" localSheetId="10">#REF!</definedName>
    <definedName name="DATOST" localSheetId="1">#REF!</definedName>
    <definedName name="DATOST" localSheetId="11">#REF!</definedName>
    <definedName name="DATOST">#REF!</definedName>
    <definedName name="ded">'[15]EMGESA '!$A:$F</definedName>
    <definedName name="DIPREL" localSheetId="0">#REF!</definedName>
    <definedName name="DIPREL" localSheetId="2">#REF!</definedName>
    <definedName name="DIPREL" localSheetId="10">#REF!</definedName>
    <definedName name="DIPREL" localSheetId="1">#REF!</definedName>
    <definedName name="DIPREL" localSheetId="11">#REF!</definedName>
    <definedName name="DIPREL">#REF!</definedName>
    <definedName name="DIVIPAR" localSheetId="0">#REF!</definedName>
    <definedName name="DIVIPAR" localSheetId="2">#REF!</definedName>
    <definedName name="DIVIPAR" localSheetId="10">#REF!</definedName>
    <definedName name="DIVIPAR" localSheetId="1">#REF!</definedName>
    <definedName name="DIVIPAR" localSheetId="11">#REF!</definedName>
    <definedName name="DIVIPAR">#REF!</definedName>
    <definedName name="DOLARES" localSheetId="0">#REF!</definedName>
    <definedName name="DOLARES" localSheetId="2">#REF!</definedName>
    <definedName name="DOLARES" localSheetId="10">#REF!</definedName>
    <definedName name="DOLARES" localSheetId="1">#REF!</definedName>
    <definedName name="DOLARES" localSheetId="11">#REF!</definedName>
    <definedName name="DOLARES">#REF!</definedName>
    <definedName name="E.RES.OCT" localSheetId="0">#REF!</definedName>
    <definedName name="E.RES.OCT" localSheetId="2">#REF!</definedName>
    <definedName name="E.RES.OCT" localSheetId="10">#REF!</definedName>
    <definedName name="E.RES.OCT" localSheetId="1">#REF!</definedName>
    <definedName name="E.RES.OCT" localSheetId="11">#REF!</definedName>
    <definedName name="E.RES.OCT">#REF!</definedName>
    <definedName name="ee" localSheetId="0">#REF!</definedName>
    <definedName name="ee" localSheetId="2">#REF!</definedName>
    <definedName name="ee" localSheetId="10">#REF!</definedName>
    <definedName name="ee" localSheetId="1">#REF!</definedName>
    <definedName name="ee" localSheetId="1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2">'[1]Otras inversiones'!#REF!</definedName>
    <definedName name="ENTER" localSheetId="10">'[1]Otras inversiones'!#REF!</definedName>
    <definedName name="ENTER" localSheetId="1">'[1]Otras inversiones'!#REF!</definedName>
    <definedName name="ENTER" localSheetId="11">'[1]Otras inversiones'!#REF!</definedName>
    <definedName name="ENTER">'[1]Otras inversiones'!#REF!</definedName>
    <definedName name="ENTER1" localSheetId="0">'[1]Otras inversiones'!#REF!</definedName>
    <definedName name="ENTER1" localSheetId="2">'[1]Otras inversiones'!#REF!</definedName>
    <definedName name="ENTER1" localSheetId="10">'[1]Otras inversiones'!#REF!</definedName>
    <definedName name="ENTER1" localSheetId="1">'[1]Otras inversiones'!#REF!</definedName>
    <definedName name="ENTER1" localSheetId="11">'[1]Otras inversiones'!#REF!</definedName>
    <definedName name="ENTER1">'[1]Otras inversiones'!#REF!</definedName>
    <definedName name="ENTRA" localSheetId="0">'[1]Otras inversiones'!#REF!</definedName>
    <definedName name="ENTRA" localSheetId="2">'[1]Otras inversiones'!#REF!</definedName>
    <definedName name="ENTRA" localSheetId="10">'[1]Otras inversiones'!#REF!</definedName>
    <definedName name="ENTRA" localSheetId="1">'[1]Otras inversiones'!#REF!</definedName>
    <definedName name="ENTRA" localSheetId="11">'[1]Otras inversiones'!#REF!</definedName>
    <definedName name="ENTRA">'[1]Otras inversiones'!#REF!</definedName>
    <definedName name="ERROR" localSheetId="0">'[1]Otras inversiones'!#REF!</definedName>
    <definedName name="ERROR" localSheetId="2">'[1]Otras inversiones'!#REF!</definedName>
    <definedName name="ERROR" localSheetId="10">'[1]Otras inversiones'!#REF!</definedName>
    <definedName name="ERROR" localSheetId="1">'[1]Otras inversiones'!#REF!</definedName>
    <definedName name="ERROR" localSheetId="1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2">#REF!</definedName>
    <definedName name="EXTRANJERA" localSheetId="10">#REF!</definedName>
    <definedName name="EXTRANJERA" localSheetId="1">#REF!</definedName>
    <definedName name="EXTRANJERA" localSheetId="11">#REF!</definedName>
    <definedName name="EXTRANJERA">#REF!</definedName>
    <definedName name="FechaAplica">[17]Resumen!$D$72</definedName>
    <definedName name="ff" localSheetId="0">#REF!</definedName>
    <definedName name="ff" localSheetId="2">#REF!</definedName>
    <definedName name="ff" localSheetId="10">#REF!</definedName>
    <definedName name="ff" localSheetId="1">#REF!</definedName>
    <definedName name="ff" localSheetId="11">#REF!</definedName>
    <definedName name="ff">#REF!</definedName>
    <definedName name="FILA" localSheetId="0">'[1]Otras inversiones'!#REF!</definedName>
    <definedName name="FILA" localSheetId="2">'[1]Otras inversiones'!#REF!</definedName>
    <definedName name="FILA" localSheetId="10">'[1]Otras inversiones'!#REF!</definedName>
    <definedName name="FILA" localSheetId="1">'[1]Otras inversiones'!#REF!</definedName>
    <definedName name="FILA" localSheetId="11">'[1]Otras inversiones'!#REF!</definedName>
    <definedName name="FILA">'[1]Otras inversiones'!#REF!</definedName>
    <definedName name="FlujoInicial" localSheetId="0">#REF!</definedName>
    <definedName name="FlujoInicial" localSheetId="2">#REF!</definedName>
    <definedName name="FlujoInicial" localSheetId="10">#REF!</definedName>
    <definedName name="FlujoInicial" localSheetId="1">#REF!</definedName>
    <definedName name="FlujoInicial" localSheetId="1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2">#REF!</definedName>
    <definedName name="formato3" localSheetId="10">#REF!</definedName>
    <definedName name="formato3" localSheetId="1">#REF!</definedName>
    <definedName name="formato3" localSheetId="11">#REF!</definedName>
    <definedName name="formato3">#REF!</definedName>
    <definedName name="formato4" localSheetId="0">#REF!</definedName>
    <definedName name="formato4" localSheetId="2">#REF!</definedName>
    <definedName name="formato4" localSheetId="10">#REF!</definedName>
    <definedName name="formato4" localSheetId="1">#REF!</definedName>
    <definedName name="formato4" localSheetId="11">#REF!</definedName>
    <definedName name="formato4">#REF!</definedName>
    <definedName name="FUENTES">[16]EFAF!$I$37:$J$96</definedName>
    <definedName name="GRABAR" localSheetId="0">'[1]Otras inversiones'!#REF!</definedName>
    <definedName name="GRABAR" localSheetId="2">'[1]Otras inversiones'!#REF!</definedName>
    <definedName name="GRABAR" localSheetId="10">'[1]Otras inversiones'!#REF!</definedName>
    <definedName name="GRABAR" localSheetId="1">'[1]Otras inversiones'!#REF!</definedName>
    <definedName name="GRABAR" localSheetId="11">'[1]Otras inversiones'!#REF!</definedName>
    <definedName name="GRABAR">'[1]Otras inversiones'!#REF!</definedName>
    <definedName name="HORA" localSheetId="0">'[1]Otras inversiones'!#REF!</definedName>
    <definedName name="HORA" localSheetId="2">'[1]Otras inversiones'!#REF!</definedName>
    <definedName name="HORA" localSheetId="10">'[1]Otras inversiones'!#REF!</definedName>
    <definedName name="HORA" localSheetId="1">'[1]Otras inversiones'!#REF!</definedName>
    <definedName name="HORA" localSheetId="11">'[1]Otras inversiones'!#REF!</definedName>
    <definedName name="HORA">'[1]Otras inversiones'!#REF!</definedName>
    <definedName name="I" localSheetId="0">[1]Acciones!#REF!</definedName>
    <definedName name="I" localSheetId="2">[1]Acciones!#REF!</definedName>
    <definedName name="I" localSheetId="10">[1]Acciones!#REF!</definedName>
    <definedName name="I" localSheetId="1">[1]Acciones!#REF!</definedName>
    <definedName name="I" localSheetId="11">[1]Acciones!#REF!</definedName>
    <definedName name="I">[1]Acciones!#REF!</definedName>
    <definedName name="iii" localSheetId="0">'[1]Otras inversiones'!#REF!</definedName>
    <definedName name="iii" localSheetId="2">'[1]Otras inversiones'!#REF!</definedName>
    <definedName name="iii" localSheetId="10">'[1]Otras inversiones'!#REF!</definedName>
    <definedName name="iii" localSheetId="1">'[1]Otras inversiones'!#REF!</definedName>
    <definedName name="iii" localSheetId="11">'[1]Otras inversiones'!#REF!</definedName>
    <definedName name="iii">'[1]Otras inversiones'!#REF!</definedName>
    <definedName name="IIMV" localSheetId="0">#REF!</definedName>
    <definedName name="IIMV" localSheetId="2">#REF!</definedName>
    <definedName name="IIMV" localSheetId="10">#REF!</definedName>
    <definedName name="IIMV" localSheetId="1">#REF!</definedName>
    <definedName name="IIMV" localSheetId="11">#REF!</definedName>
    <definedName name="IIMV">#REF!</definedName>
    <definedName name="IIMVCORACEROS__." localSheetId="0">#REF!</definedName>
    <definedName name="IIMVCORACEROS__." localSheetId="2">#REF!</definedName>
    <definedName name="IIMVCORACEROS__." localSheetId="10">#REF!</definedName>
    <definedName name="IIMVCORACEROS__." localSheetId="1">#REF!</definedName>
    <definedName name="IIMVCORACEROS__." localSheetId="11">#REF!</definedName>
    <definedName name="IIMVCORACEROS__.">#REF!</definedName>
    <definedName name="IMPRESION" localSheetId="0">'[1]Otras inversiones'!#REF!</definedName>
    <definedName name="IMPRESION" localSheetId="2">'[1]Otras inversiones'!#REF!</definedName>
    <definedName name="IMPRESION" localSheetId="10">'[1]Otras inversiones'!#REF!</definedName>
    <definedName name="IMPRESION" localSheetId="1">'[1]Otras inversiones'!#REF!</definedName>
    <definedName name="IMPRESION" localSheetId="11">'[1]Otras inversiones'!#REF!</definedName>
    <definedName name="IMPRESION">'[1]Otras inversiones'!#REF!</definedName>
    <definedName name="IMPRESION1" localSheetId="0">'[1]Otras inversiones'!#REF!</definedName>
    <definedName name="IMPRESION1" localSheetId="2">'[1]Otras inversiones'!#REF!</definedName>
    <definedName name="IMPRESION1" localSheetId="10">'[1]Otras inversiones'!#REF!</definedName>
    <definedName name="IMPRESION1" localSheetId="1">'[1]Otras inversiones'!#REF!</definedName>
    <definedName name="IMPRESION1" localSheetId="11">'[1]Otras inversiones'!#REF!</definedName>
    <definedName name="IMPRESION1">'[1]Otras inversiones'!#REF!</definedName>
    <definedName name="IMVLADEHESA" localSheetId="0">#REF!</definedName>
    <definedName name="IMVLADEHESA" localSheetId="2">#REF!</definedName>
    <definedName name="IMVLADEHESA" localSheetId="10">#REF!</definedName>
    <definedName name="IMVLADEHESA" localSheetId="1">#REF!</definedName>
    <definedName name="IMVLADEHESA" localSheetId="11">#REF!</definedName>
    <definedName name="IMVLADEHESA">#REF!</definedName>
    <definedName name="INDEM" localSheetId="0">#REF!</definedName>
    <definedName name="INDEM" localSheetId="2">#REF!</definedName>
    <definedName name="INDEM" localSheetId="10">#REF!</definedName>
    <definedName name="INDEM" localSheetId="1">#REF!</definedName>
    <definedName name="INDEM" localSheetId="11">#REF!</definedName>
    <definedName name="INDEM">#REF!</definedName>
    <definedName name="INDICADORES">[16]INDICADORES!$A$1:$R$79</definedName>
    <definedName name="INDYCOMDES" localSheetId="0">#REF!</definedName>
    <definedName name="INDYCOMDES" localSheetId="2">#REF!</definedName>
    <definedName name="INDYCOMDES" localSheetId="10">#REF!</definedName>
    <definedName name="INDYCOMDES" localSheetId="1">#REF!</definedName>
    <definedName name="INDYCOMDES" localSheetId="11">#REF!</definedName>
    <definedName name="INDYCOMDES">#REF!</definedName>
    <definedName name="INGRESOS" localSheetId="0">[2]CMRESU99!#REF!</definedName>
    <definedName name="INGRESOS" localSheetId="2">[2]CMRESU99!#REF!</definedName>
    <definedName name="INGRESOS" localSheetId="10">[2]CMRESU99!#REF!</definedName>
    <definedName name="INGRESOS" localSheetId="1">[2]CMRESU99!#REF!</definedName>
    <definedName name="INGRESOS" localSheetId="11">[2]CMRESU99!#REF!</definedName>
    <definedName name="INGRESOS">[2]CMRESU99!#REF!</definedName>
    <definedName name="INGRESOSNG" localSheetId="0">#REF!</definedName>
    <definedName name="INGRESOSNG" localSheetId="2">#REF!</definedName>
    <definedName name="INGRESOSNG" localSheetId="10">#REF!</definedName>
    <definedName name="INGRESOSNG" localSheetId="1">#REF!</definedName>
    <definedName name="INGRESOSNG" localSheetId="11">#REF!</definedName>
    <definedName name="INGRESOSNG">#REF!</definedName>
    <definedName name="INGRESOSNG1" localSheetId="0">#REF!</definedName>
    <definedName name="INGRESOSNG1" localSheetId="2">#REF!</definedName>
    <definedName name="INGRESOSNG1" localSheetId="10">#REF!</definedName>
    <definedName name="INGRESOSNG1" localSheetId="1">#REF!</definedName>
    <definedName name="INGRESOSNG1" localSheetId="11">#REF!</definedName>
    <definedName name="INGRESOSNG1">#REF!</definedName>
    <definedName name="INI" localSheetId="0">'[1]Otras inversiones'!#REF!</definedName>
    <definedName name="INI" localSheetId="2">'[1]Otras inversiones'!#REF!</definedName>
    <definedName name="INI" localSheetId="10">'[1]Otras inversiones'!#REF!</definedName>
    <definedName name="INI" localSheetId="1">'[1]Otras inversiones'!#REF!</definedName>
    <definedName name="INI" localSheetId="11">'[1]Otras inversiones'!#REF!</definedName>
    <definedName name="INI">'[1]Otras inversiones'!#REF!</definedName>
    <definedName name="INUECON" localSheetId="0">#REF!</definedName>
    <definedName name="INUECON" localSheetId="2">#REF!</definedName>
    <definedName name="INUECON" localSheetId="10">#REF!</definedName>
    <definedName name="INUECON" localSheetId="1">#REF!</definedName>
    <definedName name="INUECON" localSheetId="11">#REF!</definedName>
    <definedName name="INUECON">#REF!</definedName>
    <definedName name="irt" localSheetId="0">#REF!</definedName>
    <definedName name="irt" localSheetId="2">#REF!</definedName>
    <definedName name="irt" localSheetId="10">#REF!</definedName>
    <definedName name="irt" localSheetId="1">#REF!</definedName>
    <definedName name="irt" localSheetId="1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2">#REF!</definedName>
    <definedName name="LIQFUSTRA" localSheetId="10">#REF!</definedName>
    <definedName name="LIQFUSTRA" localSheetId="1">#REF!</definedName>
    <definedName name="LIQFUSTRA" localSheetId="11">#REF!</definedName>
    <definedName name="LIQFUSTRA">#REF!</definedName>
    <definedName name="MACRO" localSheetId="0">'[1]Otras inversiones'!#REF!</definedName>
    <definedName name="MACRO" localSheetId="2">'[1]Otras inversiones'!#REF!</definedName>
    <definedName name="MACRO" localSheetId="10">'[1]Otras inversiones'!#REF!</definedName>
    <definedName name="MACRO" localSheetId="1">'[1]Otras inversiones'!#REF!</definedName>
    <definedName name="MACRO" localSheetId="11">'[1]Otras inversiones'!#REF!</definedName>
    <definedName name="MACRO">'[1]Otras inversiones'!#REF!</definedName>
    <definedName name="MAY.NOV" localSheetId="0">#REF!</definedName>
    <definedName name="MAY.NOV" localSheetId="2">#REF!</definedName>
    <definedName name="MAY.NOV" localSheetId="10">#REF!</definedName>
    <definedName name="MAY.NOV" localSheetId="1">#REF!</definedName>
    <definedName name="MAY.NOV" localSheetId="11">#REF!</definedName>
    <definedName name="MAY.NOV">#REF!</definedName>
    <definedName name="MAYOR.OCT" localSheetId="0">#REF!</definedName>
    <definedName name="MAYOR.OCT" localSheetId="2">#REF!</definedName>
    <definedName name="MAYOR.OCT" localSheetId="10">#REF!</definedName>
    <definedName name="MAYOR.OCT" localSheetId="1">#REF!</definedName>
    <definedName name="MAYOR.OCT" localSheetId="11">#REF!</definedName>
    <definedName name="MAYOR.OCT">#REF!</definedName>
    <definedName name="MENSAJE" localSheetId="0">'[1]Otras inversiones'!#REF!</definedName>
    <definedName name="MENSAJE" localSheetId="2">'[1]Otras inversiones'!#REF!</definedName>
    <definedName name="MENSAJE" localSheetId="10">'[1]Otras inversiones'!#REF!</definedName>
    <definedName name="MENSAJE" localSheetId="1">'[1]Otras inversiones'!#REF!</definedName>
    <definedName name="MENSAJE" localSheetId="11">'[1]Otras inversiones'!#REF!</definedName>
    <definedName name="MENSAJE">'[1]Otras inversiones'!#REF!</definedName>
    <definedName name="MENU0" localSheetId="0">'[1]Otras inversiones'!#REF!</definedName>
    <definedName name="MENU0" localSheetId="2">'[1]Otras inversiones'!#REF!</definedName>
    <definedName name="MENU0" localSheetId="10">'[1]Otras inversiones'!#REF!</definedName>
    <definedName name="MENU0" localSheetId="1">'[1]Otras inversiones'!#REF!</definedName>
    <definedName name="MENU0" localSheetId="11">'[1]Otras inversiones'!#REF!</definedName>
    <definedName name="MENU0">'[1]Otras inversiones'!#REF!</definedName>
    <definedName name="MENU1" localSheetId="0">'[1]Otras inversiones'!#REF!</definedName>
    <definedName name="MENU1" localSheetId="2">'[1]Otras inversiones'!#REF!</definedName>
    <definedName name="MENU1" localSheetId="10">'[1]Otras inversiones'!#REF!</definedName>
    <definedName name="MENU1" localSheetId="1">'[1]Otras inversiones'!#REF!</definedName>
    <definedName name="MENU1" localSheetId="11">'[1]Otras inversiones'!#REF!</definedName>
    <definedName name="MENU1">'[1]Otras inversiones'!#REF!</definedName>
    <definedName name="MENU1A" localSheetId="0">#REF!</definedName>
    <definedName name="MENU1A" localSheetId="2">#REF!</definedName>
    <definedName name="MENU1A" localSheetId="10">#REF!</definedName>
    <definedName name="MENU1A" localSheetId="1">#REF!</definedName>
    <definedName name="MENU1A" localSheetId="11">#REF!</definedName>
    <definedName name="MENU1A">#REF!</definedName>
    <definedName name="MENU3" localSheetId="0">#REF!</definedName>
    <definedName name="MENU3" localSheetId="2">#REF!</definedName>
    <definedName name="MENU3" localSheetId="10">#REF!</definedName>
    <definedName name="MENU3" localSheetId="1">#REF!</definedName>
    <definedName name="MENU3" localSheetId="11">#REF!</definedName>
    <definedName name="MENU3">#REF!</definedName>
    <definedName name="MENU4" localSheetId="0">'[1]Otras inversiones'!#REF!</definedName>
    <definedName name="MENU4" localSheetId="2">'[1]Otras inversiones'!#REF!</definedName>
    <definedName name="MENU4" localSheetId="10">'[1]Otras inversiones'!#REF!</definedName>
    <definedName name="MENU4" localSheetId="1">'[1]Otras inversiones'!#REF!</definedName>
    <definedName name="MENU4" localSheetId="11">'[1]Otras inversiones'!#REF!</definedName>
    <definedName name="MENU4">'[1]Otras inversiones'!#REF!</definedName>
    <definedName name="MENU5" localSheetId="0">[1]Acciones!#REF!</definedName>
    <definedName name="MENU5" localSheetId="2">[1]Acciones!#REF!</definedName>
    <definedName name="MENU5" localSheetId="10">[1]Acciones!#REF!</definedName>
    <definedName name="MENU5" localSheetId="1">[1]Acciones!#REF!</definedName>
    <definedName name="MENU5" localSheetId="1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2">#REF!</definedName>
    <definedName name="NACIONAL" localSheetId="10">#REF!</definedName>
    <definedName name="NACIONAL" localSheetId="1">#REF!</definedName>
    <definedName name="NACIONAL" localSheetId="11">#REF!</definedName>
    <definedName name="NACIONAL">#REF!</definedName>
    <definedName name="NNNNN" localSheetId="0">'[1]Otras inversiones'!#REF!</definedName>
    <definedName name="NNNNN" localSheetId="2">'[1]Otras inversiones'!#REF!</definedName>
    <definedName name="NNNNN" localSheetId="10">'[1]Otras inversiones'!#REF!</definedName>
    <definedName name="NNNNN" localSheetId="1">'[1]Otras inversiones'!#REF!</definedName>
    <definedName name="NNNNN" localSheetId="11">'[1]Otras inversiones'!#REF!</definedName>
    <definedName name="NNNNN">'[1]Otras inversiones'!#REF!</definedName>
    <definedName name="Nombre" localSheetId="0">#REF!</definedName>
    <definedName name="Nombre" localSheetId="2">#REF!</definedName>
    <definedName name="Nombre" localSheetId="10">#REF!</definedName>
    <definedName name="Nombre" localSheetId="1">#REF!</definedName>
    <definedName name="Nombre" localSheetId="1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2">#REF!</definedName>
    <definedName name="OTROSING" localSheetId="10">#REF!</definedName>
    <definedName name="OTROSING" localSheetId="1">#REF!</definedName>
    <definedName name="OTROSING" localSheetId="1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2">#REF!</definedName>
    <definedName name="PESOS" localSheetId="10">#REF!</definedName>
    <definedName name="PESOS" localSheetId="1">#REF!</definedName>
    <definedName name="PESOS" localSheetId="11">#REF!</definedName>
    <definedName name="PESOS">#REF!</definedName>
    <definedName name="PORTADA" localSheetId="0">'[1]Otras inversiones'!#REF!</definedName>
    <definedName name="PORTADA" localSheetId="2">'[1]Otras inversiones'!#REF!</definedName>
    <definedName name="PORTADA" localSheetId="10">'[1]Otras inversiones'!#REF!</definedName>
    <definedName name="PORTADA" localSheetId="1">'[1]Otras inversiones'!#REF!</definedName>
    <definedName name="PORTADA" localSheetId="1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2">'[1]Otras inversiones'!#REF!</definedName>
    <definedName name="PREGUNTA" localSheetId="10">'[1]Otras inversiones'!#REF!</definedName>
    <definedName name="PREGUNTA" localSheetId="1">'[1]Otras inversiones'!#REF!</definedName>
    <definedName name="PREGUNTA" localSheetId="11">'[1]Otras inversiones'!#REF!</definedName>
    <definedName name="PREGUNTA">'[1]Otras inversiones'!#REF!</definedName>
    <definedName name="PRIMER" localSheetId="0">#REF!</definedName>
    <definedName name="PRIMER" localSheetId="2">#REF!</definedName>
    <definedName name="PRIMER" localSheetId="10">#REF!</definedName>
    <definedName name="PRIMER" localSheetId="1">#REF!</definedName>
    <definedName name="PRIMER" localSheetId="11">#REF!</definedName>
    <definedName name="PRIMER">#REF!</definedName>
    <definedName name="PROBLEMA" localSheetId="0">'[1]Otras inversiones'!#REF!</definedName>
    <definedName name="PROBLEMA" localSheetId="2">'[1]Otras inversiones'!#REF!</definedName>
    <definedName name="PROBLEMA" localSheetId="10">'[1]Otras inversiones'!#REF!</definedName>
    <definedName name="PROBLEMA" localSheetId="1">'[1]Otras inversiones'!#REF!</definedName>
    <definedName name="PROBLEMA" localSheetId="11">'[1]Otras inversiones'!#REF!</definedName>
    <definedName name="PROBLEMA">'[1]Otras inversiones'!#REF!</definedName>
    <definedName name="pRUEBA" localSheetId="0">#REF!</definedName>
    <definedName name="pRUEBA" localSheetId="2">#REF!</definedName>
    <definedName name="pRUEBA" localSheetId="10">#REF!</definedName>
    <definedName name="pRUEBA" localSheetId="1">#REF!</definedName>
    <definedName name="pRUEBA" localSheetId="1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2">#REF!</definedName>
    <definedName name="RENTA_EXENTA" localSheetId="10">#REF!</definedName>
    <definedName name="RENTA_EXENTA" localSheetId="1">#REF!</definedName>
    <definedName name="RENTA_EXENTA" localSheetId="11">#REF!</definedName>
    <definedName name="RENTA_EXENTA">#REF!</definedName>
    <definedName name="RERE">[11]PROVI!$B$2:$AN$210</definedName>
    <definedName name="RESUMEN" localSheetId="0">[21]EMGESA!#REF!</definedName>
    <definedName name="RESUMEN" localSheetId="2">[21]EMGESA!#REF!</definedName>
    <definedName name="RESUMEN" localSheetId="10">[21]EMGESA!#REF!</definedName>
    <definedName name="RESUMEN" localSheetId="1">[21]EMGESA!#REF!</definedName>
    <definedName name="RESUMEN" localSheetId="11">[21]EMGESA!#REF!</definedName>
    <definedName name="RESUMEN">[21]EMGESA!#REF!</definedName>
    <definedName name="RIOMAIPO" localSheetId="0">#REF!</definedName>
    <definedName name="RIOMAIPO" localSheetId="2">#REF!</definedName>
    <definedName name="RIOMAIPO" localSheetId="10">#REF!</definedName>
    <definedName name="RIOMAIPO" localSheetId="1">#REF!</definedName>
    <definedName name="RIOMAIPO" localSheetId="11">#REF!</definedName>
    <definedName name="RIOMAIPO">#REF!</definedName>
    <definedName name="rocio" localSheetId="0">#REF!</definedName>
    <definedName name="rocio" localSheetId="2">#REF!</definedName>
    <definedName name="rocio" localSheetId="10">#REF!</definedName>
    <definedName name="rocio" localSheetId="1">#REF!</definedName>
    <definedName name="rocio" localSheetId="11">#REF!</definedName>
    <definedName name="rocio">#REF!</definedName>
    <definedName name="rocio2" localSheetId="0">#REF!</definedName>
    <definedName name="rocio2" localSheetId="2">#REF!</definedName>
    <definedName name="rocio2" localSheetId="10">#REF!</definedName>
    <definedName name="rocio2" localSheetId="1">#REF!</definedName>
    <definedName name="rocio2" localSheetId="11">#REF!</definedName>
    <definedName name="rocio2">#REF!</definedName>
    <definedName name="ROCIOB" localSheetId="0">#REF!</definedName>
    <definedName name="ROCIOB" localSheetId="2">#REF!</definedName>
    <definedName name="ROCIOB" localSheetId="10">#REF!</definedName>
    <definedName name="ROCIOB" localSheetId="1">#REF!</definedName>
    <definedName name="ROCIOB" localSheetId="11">#REF!</definedName>
    <definedName name="ROCIOB">#REF!</definedName>
    <definedName name="SALECONTRA" localSheetId="0">'[1]Otras inversiones'!#REF!</definedName>
    <definedName name="SALECONTRA" localSheetId="2">'[1]Otras inversiones'!#REF!</definedName>
    <definedName name="SALECONTRA" localSheetId="10">'[1]Otras inversiones'!#REF!</definedName>
    <definedName name="SALECONTRA" localSheetId="1">'[1]Otras inversiones'!#REF!</definedName>
    <definedName name="SALECONTRA" localSheetId="1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2">#REF!</definedName>
    <definedName name="SEGUNDO" localSheetId="10">#REF!</definedName>
    <definedName name="SEGUNDO" localSheetId="1">#REF!</definedName>
    <definedName name="SEGUNDO" localSheetId="11">#REF!</definedName>
    <definedName name="SEGUNDO">#REF!</definedName>
    <definedName name="SETUP" localSheetId="0">'[1]Otras inversiones'!#REF!</definedName>
    <definedName name="SETUP" localSheetId="2">'[1]Otras inversiones'!#REF!</definedName>
    <definedName name="SETUP" localSheetId="10">'[1]Otras inversiones'!#REF!</definedName>
    <definedName name="SETUP" localSheetId="1">'[1]Otras inversiones'!#REF!</definedName>
    <definedName name="SETUP" localSheetId="1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2">#REF!</definedName>
    <definedName name="SYNAPSIS" localSheetId="10">#REF!</definedName>
    <definedName name="SYNAPSIS" localSheetId="1">#REF!</definedName>
    <definedName name="SYNAPSIS" localSheetId="11">#REF!</definedName>
    <definedName name="SYNAPSIS">#REF!</definedName>
    <definedName name="TCRM">[17]Resumen!$B$68</definedName>
    <definedName name="TERCER" localSheetId="0">#REF!</definedName>
    <definedName name="TERCER" localSheetId="2">#REF!</definedName>
    <definedName name="TERCER" localSheetId="10">#REF!</definedName>
    <definedName name="TERCER" localSheetId="1">#REF!</definedName>
    <definedName name="TERCER" localSheetId="11">#REF!</definedName>
    <definedName name="TERCER">#REF!</definedName>
    <definedName name="TEST0" localSheetId="0">#REF!</definedName>
    <definedName name="TEST0" localSheetId="2">#REF!</definedName>
    <definedName name="TEST0" localSheetId="10">#REF!</definedName>
    <definedName name="TEST0" localSheetId="1">#REF!</definedName>
    <definedName name="TEST0" localSheetId="11">#REF!</definedName>
    <definedName name="TEST0">#REF!</definedName>
    <definedName name="TEST1" localSheetId="0">#REF!</definedName>
    <definedName name="TEST1" localSheetId="2">#REF!</definedName>
    <definedName name="TEST1" localSheetId="10">#REF!</definedName>
    <definedName name="TEST1" localSheetId="1">#REF!</definedName>
    <definedName name="TEST1" localSheetId="11">#REF!</definedName>
    <definedName name="TEST1">#REF!</definedName>
    <definedName name="TEST2" localSheetId="0">#REF!</definedName>
    <definedName name="TEST2" localSheetId="2">#REF!</definedName>
    <definedName name="TEST2" localSheetId="10">#REF!</definedName>
    <definedName name="TEST2" localSheetId="1">#REF!</definedName>
    <definedName name="TEST2" localSheetId="11">#REF!</definedName>
    <definedName name="TEST2">#REF!</definedName>
    <definedName name="TEST3" localSheetId="0">#REF!</definedName>
    <definedName name="TEST3" localSheetId="2">#REF!</definedName>
    <definedName name="TEST3" localSheetId="10">#REF!</definedName>
    <definedName name="TEST3" localSheetId="1">#REF!</definedName>
    <definedName name="TEST3" localSheetId="11">#REF!</definedName>
    <definedName name="TEST3">#REF!</definedName>
    <definedName name="TESTHKEY" localSheetId="0">#REF!</definedName>
    <definedName name="TESTHKEY" localSheetId="2">#REF!</definedName>
    <definedName name="TESTHKEY" localSheetId="10">#REF!</definedName>
    <definedName name="TESTHKEY" localSheetId="1">#REF!</definedName>
    <definedName name="TESTHKEY" localSheetId="11">#REF!</definedName>
    <definedName name="TESTHKEY">#REF!</definedName>
    <definedName name="TESTKEYS" localSheetId="0">#REF!</definedName>
    <definedName name="TESTKEYS" localSheetId="2">#REF!</definedName>
    <definedName name="TESTKEYS" localSheetId="10">#REF!</definedName>
    <definedName name="TESTKEYS" localSheetId="1">#REF!</definedName>
    <definedName name="TESTKEYS" localSheetId="11">#REF!</definedName>
    <definedName name="TESTKEYS">#REF!</definedName>
    <definedName name="TESTVKEY" localSheetId="0">#REF!</definedName>
    <definedName name="TESTVKEY" localSheetId="2">#REF!</definedName>
    <definedName name="TESTVKEY" localSheetId="10">#REF!</definedName>
    <definedName name="TESTVKEY" localSheetId="1">#REF!</definedName>
    <definedName name="TESTVKEY" localSheetId="11">#REF!</definedName>
    <definedName name="TESTVKEY">#REF!</definedName>
    <definedName name="TextRefCopy1" localSheetId="0">#REF!</definedName>
    <definedName name="TextRefCopy1" localSheetId="2">#REF!</definedName>
    <definedName name="TextRefCopy1" localSheetId="10">#REF!</definedName>
    <definedName name="TextRefCopy1" localSheetId="1">#REF!</definedName>
    <definedName name="TextRefCopy1" localSheetId="11">#REF!</definedName>
    <definedName name="TextRefCopy1">#REF!</definedName>
    <definedName name="TextRefCopy10" localSheetId="0">#REF!</definedName>
    <definedName name="TextRefCopy10" localSheetId="2">#REF!</definedName>
    <definedName name="TextRefCopy10" localSheetId="10">#REF!</definedName>
    <definedName name="TextRefCopy10" localSheetId="1">#REF!</definedName>
    <definedName name="TextRefCopy10" localSheetId="11">#REF!</definedName>
    <definedName name="TextRefCopy10">#REF!</definedName>
    <definedName name="TextRefCopy15" localSheetId="0">#REF!</definedName>
    <definedName name="TextRefCopy15" localSheetId="2">#REF!</definedName>
    <definedName name="TextRefCopy15" localSheetId="10">#REF!</definedName>
    <definedName name="TextRefCopy15" localSheetId="1">#REF!</definedName>
    <definedName name="TextRefCopy15" localSheetId="11">#REF!</definedName>
    <definedName name="TextRefCopy15">#REF!</definedName>
    <definedName name="TextRefCopy17" localSheetId="0">#REF!</definedName>
    <definedName name="TextRefCopy17" localSheetId="2">#REF!</definedName>
    <definedName name="TextRefCopy17" localSheetId="10">#REF!</definedName>
    <definedName name="TextRefCopy17" localSheetId="1">#REF!</definedName>
    <definedName name="TextRefCopy17" localSheetId="11">#REF!</definedName>
    <definedName name="TextRefCopy17">#REF!</definedName>
    <definedName name="TextRefCopy18" localSheetId="0">#REF!</definedName>
    <definedName name="TextRefCopy18" localSheetId="2">#REF!</definedName>
    <definedName name="TextRefCopy18" localSheetId="10">#REF!</definedName>
    <definedName name="TextRefCopy18" localSheetId="1">#REF!</definedName>
    <definedName name="TextRefCopy18" localSheetId="11">#REF!</definedName>
    <definedName name="TextRefCopy18">#REF!</definedName>
    <definedName name="TextRefCopy19" localSheetId="0">#REF!</definedName>
    <definedName name="TextRefCopy19" localSheetId="2">#REF!</definedName>
    <definedName name="TextRefCopy19" localSheetId="10">#REF!</definedName>
    <definedName name="TextRefCopy19" localSheetId="1">#REF!</definedName>
    <definedName name="TextRefCopy19" localSheetId="11">#REF!</definedName>
    <definedName name="TextRefCopy19">#REF!</definedName>
    <definedName name="TextRefCopy2" localSheetId="0">#REF!</definedName>
    <definedName name="TextRefCopy2" localSheetId="2">#REF!</definedName>
    <definedName name="TextRefCopy2" localSheetId="10">#REF!</definedName>
    <definedName name="TextRefCopy2" localSheetId="1">#REF!</definedName>
    <definedName name="TextRefCopy2" localSheetId="11">#REF!</definedName>
    <definedName name="TextRefCopy2">#REF!</definedName>
    <definedName name="TextRefCopy21" localSheetId="0">#REF!</definedName>
    <definedName name="TextRefCopy21" localSheetId="2">#REF!</definedName>
    <definedName name="TextRefCopy21" localSheetId="10">#REF!</definedName>
    <definedName name="TextRefCopy21" localSheetId="1">#REF!</definedName>
    <definedName name="TextRefCopy21" localSheetId="11">#REF!</definedName>
    <definedName name="TextRefCopy21">#REF!</definedName>
    <definedName name="TextRefCopy22" localSheetId="0">#REF!</definedName>
    <definedName name="TextRefCopy22" localSheetId="2">#REF!</definedName>
    <definedName name="TextRefCopy22" localSheetId="10">#REF!</definedName>
    <definedName name="TextRefCopy22" localSheetId="1">#REF!</definedName>
    <definedName name="TextRefCopy22" localSheetId="11">#REF!</definedName>
    <definedName name="TextRefCopy22">#REF!</definedName>
    <definedName name="TextRefCopy23" localSheetId="0">#REF!</definedName>
    <definedName name="TextRefCopy23" localSheetId="2">#REF!</definedName>
    <definedName name="TextRefCopy23" localSheetId="10">#REF!</definedName>
    <definedName name="TextRefCopy23" localSheetId="1">#REF!</definedName>
    <definedName name="TextRefCopy23" localSheetId="11">#REF!</definedName>
    <definedName name="TextRefCopy23">#REF!</definedName>
    <definedName name="TextRefCopy24" localSheetId="0">#REF!</definedName>
    <definedName name="TextRefCopy24" localSheetId="2">#REF!</definedName>
    <definedName name="TextRefCopy24" localSheetId="10">#REF!</definedName>
    <definedName name="TextRefCopy24" localSheetId="1">#REF!</definedName>
    <definedName name="TextRefCopy24" localSheetId="11">#REF!</definedName>
    <definedName name="TextRefCopy24">#REF!</definedName>
    <definedName name="TextRefCopy3" localSheetId="0">#REF!</definedName>
    <definedName name="TextRefCopy3" localSheetId="2">#REF!</definedName>
    <definedName name="TextRefCopy3" localSheetId="10">#REF!</definedName>
    <definedName name="TextRefCopy3" localSheetId="1">#REF!</definedName>
    <definedName name="TextRefCopy3" localSheetId="11">#REF!</definedName>
    <definedName name="TextRefCopy3">#REF!</definedName>
    <definedName name="TextRefCopy32" localSheetId="0">#REF!</definedName>
    <definedName name="TextRefCopy32" localSheetId="2">#REF!</definedName>
    <definedName name="TextRefCopy32" localSheetId="10">#REF!</definedName>
    <definedName name="TextRefCopy32" localSheetId="1">#REF!</definedName>
    <definedName name="TextRefCopy32" localSheetId="11">#REF!</definedName>
    <definedName name="TextRefCopy32">#REF!</definedName>
    <definedName name="TextRefCopy34" localSheetId="0">#REF!</definedName>
    <definedName name="TextRefCopy34" localSheetId="2">#REF!</definedName>
    <definedName name="TextRefCopy34" localSheetId="10">#REF!</definedName>
    <definedName name="TextRefCopy34" localSheetId="1">#REF!</definedName>
    <definedName name="TextRefCopy34" localSheetId="11">#REF!</definedName>
    <definedName name="TextRefCopy34">#REF!</definedName>
    <definedName name="TextRefCopy35" localSheetId="0">'[24]Bonos 2004'!#REF!</definedName>
    <definedName name="TextRefCopy35" localSheetId="2">'[24]Bonos 2004'!#REF!</definedName>
    <definedName name="TextRefCopy35" localSheetId="10">'[24]Bonos 2004'!#REF!</definedName>
    <definedName name="TextRefCopy35" localSheetId="1">'[24]Bonos 2004'!#REF!</definedName>
    <definedName name="TextRefCopy35" localSheetId="11">'[24]Bonos 2004'!#REF!</definedName>
    <definedName name="TextRefCopy35">'[24]Bonos 2004'!#REF!</definedName>
    <definedName name="TextRefCopy38" localSheetId="0">'[25]CxC y CxP Vinculados'!#REF!</definedName>
    <definedName name="TextRefCopy38" localSheetId="2">'[25]CxC y CxP Vinculados'!#REF!</definedName>
    <definedName name="TextRefCopy38" localSheetId="10">'[25]CxC y CxP Vinculados'!#REF!</definedName>
    <definedName name="TextRefCopy38" localSheetId="1">'[25]CxC y CxP Vinculados'!#REF!</definedName>
    <definedName name="TextRefCopy38" localSheetId="1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2">'[25]CxC y CxP Vinculados'!#REF!</definedName>
    <definedName name="TextRefCopy39" localSheetId="10">'[25]CxC y CxP Vinculados'!#REF!</definedName>
    <definedName name="TextRefCopy39" localSheetId="1">'[25]CxC y CxP Vinculados'!#REF!</definedName>
    <definedName name="TextRefCopy39" localSheetId="11">'[25]CxC y CxP Vinculados'!#REF!</definedName>
    <definedName name="TextRefCopy39">'[25]CxC y CxP Vinculados'!#REF!</definedName>
    <definedName name="TextRefCopy4" localSheetId="0">#REF!</definedName>
    <definedName name="TextRefCopy4" localSheetId="2">#REF!</definedName>
    <definedName name="TextRefCopy4" localSheetId="10">#REF!</definedName>
    <definedName name="TextRefCopy4" localSheetId="1">#REF!</definedName>
    <definedName name="TextRefCopy4" localSheetId="11">#REF!</definedName>
    <definedName name="TextRefCopy4">#REF!</definedName>
    <definedName name="TextRefCopy5" localSheetId="0">#REF!</definedName>
    <definedName name="TextRefCopy5" localSheetId="2">#REF!</definedName>
    <definedName name="TextRefCopy5" localSheetId="10">#REF!</definedName>
    <definedName name="TextRefCopy5" localSheetId="1">#REF!</definedName>
    <definedName name="TextRefCopy5" localSheetId="11">#REF!</definedName>
    <definedName name="TextRefCopy5">#REF!</definedName>
    <definedName name="TextRefCopy6" localSheetId="0">'[26]Time-Deposit'!#REF!</definedName>
    <definedName name="TextRefCopy6" localSheetId="2">'[26]Time-Deposit'!#REF!</definedName>
    <definedName name="TextRefCopy6" localSheetId="10">'[26]Time-Deposit'!#REF!</definedName>
    <definedName name="TextRefCopy6" localSheetId="1">'[26]Time-Deposit'!#REF!</definedName>
    <definedName name="TextRefCopy6" localSheetId="11">'[26]Time-Deposit'!#REF!</definedName>
    <definedName name="TextRefCopy6">'[26]Time-Deposit'!#REF!</definedName>
    <definedName name="TextRefCopy7" localSheetId="0">'[26]Time-Deposit'!#REF!</definedName>
    <definedName name="TextRefCopy7" localSheetId="2">'[26]Time-Deposit'!#REF!</definedName>
    <definedName name="TextRefCopy7" localSheetId="10">'[26]Time-Deposit'!#REF!</definedName>
    <definedName name="TextRefCopy7" localSheetId="1">'[26]Time-Deposit'!#REF!</definedName>
    <definedName name="TextRefCopy7" localSheetId="11">'[26]Time-Deposit'!#REF!</definedName>
    <definedName name="TextRefCopy7">'[26]Time-Deposit'!#REF!</definedName>
    <definedName name="TextRefCopy8" localSheetId="0">#REF!</definedName>
    <definedName name="TextRefCopy8" localSheetId="2">#REF!</definedName>
    <definedName name="TextRefCopy8" localSheetId="10">#REF!</definedName>
    <definedName name="TextRefCopy8" localSheetId="1">#REF!</definedName>
    <definedName name="TextRefCopy8" localSheetId="1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 localSheetId="2">'ER Febrero'!$8:$10</definedName>
    <definedName name="_xlnm.Print_Titles">[5]PROVI!$2:$12</definedName>
    <definedName name="TOTAL" localSheetId="0">#REF!</definedName>
    <definedName name="TOTAL" localSheetId="2">#REF!</definedName>
    <definedName name="TOTAL" localSheetId="10">#REF!</definedName>
    <definedName name="TOTAL" localSheetId="1">#REF!</definedName>
    <definedName name="TOTAL" localSheetId="11">#REF!</definedName>
    <definedName name="TOTAL">#REF!</definedName>
    <definedName name="TRANSINM" localSheetId="0">#REF!</definedName>
    <definedName name="TRANSINM" localSheetId="2">#REF!</definedName>
    <definedName name="TRANSINM" localSheetId="10">#REF!</definedName>
    <definedName name="TRANSINM" localSheetId="1">#REF!</definedName>
    <definedName name="TRANSINM" localSheetId="1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2">'[1]Otras inversiones'!#REF!</definedName>
    <definedName name="UNO" localSheetId="10">'[1]Otras inversiones'!#REF!</definedName>
    <definedName name="UNO" localSheetId="1">'[1]Otras inversiones'!#REF!</definedName>
    <definedName name="UNO" localSheetId="1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2">[1]Acciones!#REF!</definedName>
    <definedName name="VALACCIONES" localSheetId="10">[1]Acciones!#REF!</definedName>
    <definedName name="VALACCIONES" localSheetId="1">[1]Acciones!#REF!</definedName>
    <definedName name="VALACCIONES" localSheetId="11">[1]Acciones!#REF!</definedName>
    <definedName name="VALACCIONES">[1]Acciones!#REF!</definedName>
    <definedName name="VALACCIONESA" localSheetId="0">[1]Acciones!#REF!</definedName>
    <definedName name="VALACCIONESA" localSheetId="2">[1]Acciones!#REF!</definedName>
    <definedName name="VALACCIONESA" localSheetId="10">[1]Acciones!#REF!</definedName>
    <definedName name="VALACCIONESA" localSheetId="1">[1]Acciones!#REF!</definedName>
    <definedName name="VALACCIONESA" localSheetId="11">[1]Acciones!#REF!</definedName>
    <definedName name="VALACCIONESA">[1]Acciones!#REF!</definedName>
    <definedName name="VALOR" localSheetId="0">#REF!</definedName>
    <definedName name="VALOR" localSheetId="2">#REF!</definedName>
    <definedName name="VALOR" localSheetId="10">#REF!</definedName>
    <definedName name="VALOR" localSheetId="1">#REF!</definedName>
    <definedName name="VALOR" localSheetId="11">#REF!</definedName>
    <definedName name="VALOR">#REF!</definedName>
    <definedName name="ValorEnLetras">[17]Resumen!$B$81</definedName>
    <definedName name="VENTA_AF" localSheetId="0">#REF!</definedName>
    <definedName name="VENTA_AF" localSheetId="2">#REF!</definedName>
    <definedName name="VENTA_AF" localSheetId="10">#REF!</definedName>
    <definedName name="VENTA_AF" localSheetId="1">#REF!</definedName>
    <definedName name="VENTA_AF" localSheetId="11">#REF!</definedName>
    <definedName name="VENTA_AF">#REF!</definedName>
    <definedName name="vivian" localSheetId="2">[1]Acciones!#REF!</definedName>
    <definedName name="vivian" localSheetId="10">[1]Acciones!#REF!</definedName>
    <definedName name="vivian" localSheetId="11">[1]Acciones!#REF!</definedName>
    <definedName name="vivian">[1]Acciones!#REF!</definedName>
    <definedName name="Volatilidad">[17]Resumen!$H$69</definedName>
    <definedName name="VPP" localSheetId="0">#REF!</definedName>
    <definedName name="VPP" localSheetId="2">#REF!</definedName>
    <definedName name="VPP" localSheetId="10">#REF!</definedName>
    <definedName name="VPP" localSheetId="1">#REF!</definedName>
    <definedName name="VPP" localSheetId="11">#REF!</definedName>
    <definedName name="VPP">#REF!</definedName>
    <definedName name="VVV" localSheetId="0">'[24]Bonos 2004'!#REF!</definedName>
    <definedName name="VVV" localSheetId="2">'[24]Bonos 2004'!#REF!</definedName>
    <definedName name="VVV" localSheetId="10">'[24]Bonos 2004'!#REF!</definedName>
    <definedName name="VVV" localSheetId="1">'[24]Bonos 2004'!#REF!</definedName>
    <definedName name="VVV" localSheetId="11">'[24]Bonos 2004'!#REF!</definedName>
    <definedName name="VVV">'[24]Bonos 2004'!#REF!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2">[1]Acciones!#REF!</definedName>
    <definedName name="xxxxxxxxx" localSheetId="10">[1]Acciones!#REF!</definedName>
    <definedName name="xxxxxxxxx" localSheetId="1">[1]Acciones!#REF!</definedName>
    <definedName name="xxxxxxxxx" localSheetId="11">[1]Acciones!#REF!</definedName>
    <definedName name="xxxxxxxxx">[1]Acciones!#REF!</definedName>
    <definedName name="Z" localSheetId="0">[1]Acciones!#REF!</definedName>
    <definedName name="Z" localSheetId="2">[1]Acciones!#REF!</definedName>
    <definedName name="Z" localSheetId="10">[1]Acciones!#REF!</definedName>
    <definedName name="Z" localSheetId="1">[1]Acciones!#REF!</definedName>
    <definedName name="Z" localSheetId="11">[1]Acciones!#REF!</definedName>
    <definedName name="Z">[1]Acciones!#REF!</definedName>
    <definedName name="zzzzzzzzz" localSheetId="0">[1]Acciones!#REF!</definedName>
    <definedName name="zzzzzzzzz" localSheetId="2">[1]Acciones!#REF!</definedName>
    <definedName name="zzzzzzzzz" localSheetId="10">[1]Acciones!#REF!</definedName>
    <definedName name="zzzzzzzzz" localSheetId="1">[1]Acciones!#REF!</definedName>
    <definedName name="zzzzzzzzz" localSheetId="1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1" i="1" l="1"/>
  <c r="C40" i="1"/>
  <c r="C39" i="1"/>
  <c r="C38" i="1"/>
  <c r="C35" i="1"/>
  <c r="C33" i="1"/>
  <c r="C32" i="1"/>
  <c r="C26" i="1"/>
  <c r="C19" i="1"/>
  <c r="C15" i="1"/>
  <c r="C14" i="1"/>
  <c r="C13" i="1"/>
  <c r="C12" i="1"/>
  <c r="D14" i="23"/>
  <c r="D40" i="23" s="1"/>
  <c r="K39" i="23"/>
  <c r="J38" i="23"/>
  <c r="I38" i="23"/>
  <c r="E36" i="23"/>
  <c r="K35" i="23"/>
  <c r="K34" i="23"/>
  <c r="E34" i="23"/>
  <c r="K33" i="23"/>
  <c r="K32" i="23"/>
  <c r="E32" i="23"/>
  <c r="K31" i="23"/>
  <c r="K30" i="23"/>
  <c r="E30" i="23"/>
  <c r="J27" i="23"/>
  <c r="J40" i="23" s="1"/>
  <c r="I27" i="23"/>
  <c r="E27" i="23"/>
  <c r="K25" i="23"/>
  <c r="E25" i="23"/>
  <c r="K23" i="23"/>
  <c r="E23" i="23"/>
  <c r="K21" i="23"/>
  <c r="D21" i="23"/>
  <c r="C21" i="23"/>
  <c r="E19" i="23"/>
  <c r="K18" i="23"/>
  <c r="E18" i="23"/>
  <c r="E17" i="23"/>
  <c r="K16" i="23"/>
  <c r="E16" i="23"/>
  <c r="K14" i="23"/>
  <c r="C14" i="23"/>
  <c r="E14" i="23" s="1"/>
  <c r="E12" i="23"/>
  <c r="I40" i="23" l="1"/>
  <c r="K40" i="23" s="1"/>
  <c r="K38" i="23"/>
  <c r="C40" i="23"/>
  <c r="E40" i="23" s="1"/>
  <c r="K27" i="23"/>
  <c r="E21" i="23"/>
  <c r="C42" i="22"/>
  <c r="C21" i="22"/>
  <c r="C16" i="22"/>
  <c r="C23" i="22" s="1"/>
  <c r="C28" i="22" s="1"/>
  <c r="C44" i="22" l="1"/>
  <c r="C49" i="22" s="1"/>
  <c r="K39" i="21"/>
  <c r="J38" i="21"/>
  <c r="I38" i="21"/>
  <c r="E36" i="21"/>
  <c r="K35" i="21"/>
  <c r="K34" i="21"/>
  <c r="E34" i="21"/>
  <c r="K33" i="21"/>
  <c r="K32" i="21"/>
  <c r="E32" i="21"/>
  <c r="K31" i="21"/>
  <c r="K30" i="21"/>
  <c r="E30" i="21"/>
  <c r="J27" i="21"/>
  <c r="I27" i="21"/>
  <c r="E27" i="21"/>
  <c r="K25" i="21"/>
  <c r="E25" i="21"/>
  <c r="K23" i="21"/>
  <c r="E23" i="21"/>
  <c r="K21" i="21"/>
  <c r="D21" i="21"/>
  <c r="C21" i="21"/>
  <c r="E19" i="21"/>
  <c r="K18" i="21"/>
  <c r="E18" i="21"/>
  <c r="E17" i="21"/>
  <c r="K16" i="21"/>
  <c r="E16" i="21"/>
  <c r="K14" i="21"/>
  <c r="C14" i="21"/>
  <c r="E14" i="21" s="1"/>
  <c r="E12" i="21"/>
  <c r="C42" i="20"/>
  <c r="C21" i="20"/>
  <c r="C16" i="20"/>
  <c r="I40" i="21" l="1"/>
  <c r="K38" i="21"/>
  <c r="K27" i="21"/>
  <c r="C40" i="21"/>
  <c r="J40" i="21"/>
  <c r="K40" i="21" s="1"/>
  <c r="D40" i="21"/>
  <c r="E21" i="21"/>
  <c r="C23" i="20"/>
  <c r="C28" i="20" s="1"/>
  <c r="C44" i="20" s="1"/>
  <c r="C49" i="20" s="1"/>
  <c r="E40" i="21" l="1"/>
  <c r="K39" i="19"/>
  <c r="J38" i="19"/>
  <c r="I38" i="19"/>
  <c r="K38" i="19" s="1"/>
  <c r="E36" i="19"/>
  <c r="K35" i="19"/>
  <c r="K34" i="19"/>
  <c r="E34" i="19"/>
  <c r="K33" i="19"/>
  <c r="K32" i="19"/>
  <c r="E32" i="19"/>
  <c r="K31" i="19"/>
  <c r="K30" i="19"/>
  <c r="E30" i="19"/>
  <c r="J27" i="19"/>
  <c r="J40" i="19" s="1"/>
  <c r="I27" i="19"/>
  <c r="E27" i="19"/>
  <c r="K25" i="19"/>
  <c r="E25" i="19"/>
  <c r="K23" i="19"/>
  <c r="E23" i="19"/>
  <c r="K21" i="19"/>
  <c r="D21" i="19"/>
  <c r="C21" i="19"/>
  <c r="E19" i="19"/>
  <c r="K18" i="19"/>
  <c r="E18" i="19"/>
  <c r="E17" i="19"/>
  <c r="K16" i="19"/>
  <c r="E16" i="19"/>
  <c r="K14" i="19"/>
  <c r="D14" i="19"/>
  <c r="D40" i="19" s="1"/>
  <c r="C14" i="19"/>
  <c r="E12" i="19"/>
  <c r="C42" i="18"/>
  <c r="C21" i="18"/>
  <c r="C16" i="18"/>
  <c r="C23" i="18" l="1"/>
  <c r="C28" i="18" s="1"/>
  <c r="C44" i="18" s="1"/>
  <c r="C49" i="18" s="1"/>
  <c r="E14" i="19"/>
  <c r="I40" i="19"/>
  <c r="K40" i="19" s="1"/>
  <c r="K27" i="19"/>
  <c r="E21" i="19"/>
  <c r="C40" i="19"/>
  <c r="E40" i="19" s="1"/>
  <c r="K39" i="17"/>
  <c r="J38" i="17"/>
  <c r="I38" i="17"/>
  <c r="K38" i="17" s="1"/>
  <c r="E36" i="17"/>
  <c r="K35" i="17"/>
  <c r="K34" i="17"/>
  <c r="E34" i="17"/>
  <c r="K33" i="17"/>
  <c r="K32" i="17"/>
  <c r="E32" i="17"/>
  <c r="K31" i="17"/>
  <c r="K30" i="17"/>
  <c r="E30" i="17"/>
  <c r="J27" i="17"/>
  <c r="J40" i="17" s="1"/>
  <c r="I27" i="17"/>
  <c r="E27" i="17"/>
  <c r="K25" i="17"/>
  <c r="E25" i="17"/>
  <c r="K23" i="17"/>
  <c r="E23" i="17"/>
  <c r="K21" i="17"/>
  <c r="D21" i="17"/>
  <c r="C21" i="17"/>
  <c r="E19" i="17"/>
  <c r="K18" i="17"/>
  <c r="E18" i="17"/>
  <c r="E17" i="17"/>
  <c r="K16" i="17"/>
  <c r="E16" i="17"/>
  <c r="K14" i="17"/>
  <c r="D14" i="17"/>
  <c r="C14" i="17"/>
  <c r="E12" i="17"/>
  <c r="C42" i="16"/>
  <c r="C21" i="16"/>
  <c r="C16" i="16"/>
  <c r="E14" i="17" l="1"/>
  <c r="K27" i="17"/>
  <c r="D40" i="17"/>
  <c r="I40" i="17"/>
  <c r="K40" i="17" s="1"/>
  <c r="C40" i="17"/>
  <c r="E21" i="17"/>
  <c r="C23" i="16"/>
  <c r="C28" i="16" s="1"/>
  <c r="C44" i="16" s="1"/>
  <c r="C49" i="16" s="1"/>
  <c r="E40" i="17" l="1"/>
  <c r="K39" i="15"/>
  <c r="J38" i="15"/>
  <c r="I38" i="15"/>
  <c r="E36" i="15"/>
  <c r="K35" i="15"/>
  <c r="K34" i="15"/>
  <c r="E34" i="15"/>
  <c r="K33" i="15"/>
  <c r="K32" i="15"/>
  <c r="E32" i="15"/>
  <c r="K31" i="15"/>
  <c r="K30" i="15"/>
  <c r="E30" i="15"/>
  <c r="J27" i="15"/>
  <c r="I27" i="15"/>
  <c r="K27" i="15" s="1"/>
  <c r="E27" i="15"/>
  <c r="K25" i="15"/>
  <c r="E25" i="15"/>
  <c r="K23" i="15"/>
  <c r="E23" i="15"/>
  <c r="K21" i="15"/>
  <c r="D21" i="15"/>
  <c r="C21" i="15"/>
  <c r="E19" i="15"/>
  <c r="K18" i="15"/>
  <c r="E18" i="15"/>
  <c r="E17" i="15"/>
  <c r="K16" i="15"/>
  <c r="E16" i="15"/>
  <c r="K14" i="15"/>
  <c r="D14" i="15"/>
  <c r="C14" i="15"/>
  <c r="E12" i="15"/>
  <c r="C42" i="14"/>
  <c r="C21" i="14"/>
  <c r="C16" i="14"/>
  <c r="E14" i="15" l="1"/>
  <c r="C40" i="15"/>
  <c r="C23" i="14"/>
  <c r="C28" i="14" s="1"/>
  <c r="C44" i="14" s="1"/>
  <c r="C49" i="14" s="1"/>
  <c r="J40" i="15"/>
  <c r="K38" i="15"/>
  <c r="D40" i="15"/>
  <c r="I40" i="15"/>
  <c r="E21" i="15"/>
  <c r="C20" i="1"/>
  <c r="K40" i="15" l="1"/>
  <c r="E40" i="15"/>
  <c r="C42" i="12"/>
  <c r="K39" i="13"/>
  <c r="J38" i="13"/>
  <c r="I38" i="13"/>
  <c r="E36" i="13"/>
  <c r="K35" i="13"/>
  <c r="K34" i="13"/>
  <c r="E34" i="13"/>
  <c r="K33" i="13"/>
  <c r="K32" i="13"/>
  <c r="E32" i="13"/>
  <c r="K31" i="13"/>
  <c r="K30" i="13"/>
  <c r="E30" i="13"/>
  <c r="J27" i="13"/>
  <c r="J40" i="13" s="1"/>
  <c r="I27" i="13"/>
  <c r="E27" i="13"/>
  <c r="K25" i="13"/>
  <c r="E25" i="13"/>
  <c r="K23" i="13"/>
  <c r="E23" i="13"/>
  <c r="K21" i="13"/>
  <c r="D21" i="13"/>
  <c r="C21" i="13"/>
  <c r="E19" i="13"/>
  <c r="K18" i="13"/>
  <c r="E18" i="13"/>
  <c r="E17" i="13"/>
  <c r="K16" i="13"/>
  <c r="E16" i="13"/>
  <c r="K14" i="13"/>
  <c r="D14" i="13"/>
  <c r="C14" i="13"/>
  <c r="E12" i="13"/>
  <c r="C21" i="12"/>
  <c r="C16" i="12"/>
  <c r="C40" i="13" l="1"/>
  <c r="C23" i="12"/>
  <c r="I40" i="13"/>
  <c r="K40" i="13" s="1"/>
  <c r="K38" i="13"/>
  <c r="E21" i="13"/>
  <c r="E14" i="13"/>
  <c r="K27" i="13"/>
  <c r="D40" i="13"/>
  <c r="E40" i="13" s="1"/>
  <c r="C28" i="12" l="1"/>
  <c r="C44" i="12" s="1"/>
  <c r="C49" i="12" s="1"/>
  <c r="K39" i="11" l="1"/>
  <c r="J38" i="11"/>
  <c r="I38" i="11"/>
  <c r="E36" i="11"/>
  <c r="K35" i="11"/>
  <c r="K34" i="11"/>
  <c r="E34" i="11"/>
  <c r="K33" i="11"/>
  <c r="K32" i="11"/>
  <c r="E32" i="11"/>
  <c r="K31" i="11"/>
  <c r="K30" i="11"/>
  <c r="E30" i="11"/>
  <c r="J27" i="11"/>
  <c r="J40" i="11" s="1"/>
  <c r="I27" i="11"/>
  <c r="E27" i="11"/>
  <c r="K25" i="11"/>
  <c r="E25" i="11"/>
  <c r="K23" i="11"/>
  <c r="E23" i="11"/>
  <c r="K21" i="11"/>
  <c r="D21" i="11"/>
  <c r="C21" i="11"/>
  <c r="E19" i="11"/>
  <c r="K18" i="11"/>
  <c r="E18" i="11"/>
  <c r="E17" i="11"/>
  <c r="K16" i="11"/>
  <c r="E16" i="11"/>
  <c r="K14" i="11"/>
  <c r="D14" i="11"/>
  <c r="C14" i="11"/>
  <c r="E12" i="11"/>
  <c r="C42" i="10"/>
  <c r="C21" i="10"/>
  <c r="C16" i="10"/>
  <c r="C23" i="10" s="1"/>
  <c r="C28" i="10" s="1"/>
  <c r="C44" i="10" l="1"/>
  <c r="K27" i="11"/>
  <c r="K38" i="11"/>
  <c r="C40" i="11"/>
  <c r="E14" i="11"/>
  <c r="D40" i="11"/>
  <c r="I40" i="11"/>
  <c r="K40" i="11" s="1"/>
  <c r="E21" i="11"/>
  <c r="C49" i="10"/>
  <c r="E40" i="11" l="1"/>
  <c r="K39" i="8" l="1"/>
  <c r="J38" i="8"/>
  <c r="I38" i="8"/>
  <c r="E36" i="8"/>
  <c r="K35" i="8"/>
  <c r="K34" i="8"/>
  <c r="E34" i="8"/>
  <c r="K33" i="8"/>
  <c r="K32" i="8"/>
  <c r="E32" i="8"/>
  <c r="K31" i="8"/>
  <c r="K30" i="8"/>
  <c r="E30" i="8"/>
  <c r="J27" i="8"/>
  <c r="J40" i="8" s="1"/>
  <c r="I27" i="8"/>
  <c r="E27" i="8"/>
  <c r="K25" i="8"/>
  <c r="E25" i="8"/>
  <c r="K23" i="8"/>
  <c r="E23" i="8"/>
  <c r="K21" i="8"/>
  <c r="D21" i="8"/>
  <c r="C21" i="8"/>
  <c r="E19" i="8"/>
  <c r="K18" i="8"/>
  <c r="E18" i="8"/>
  <c r="E17" i="8"/>
  <c r="K16" i="8"/>
  <c r="E16" i="8"/>
  <c r="K14" i="8"/>
  <c r="D14" i="8"/>
  <c r="C14" i="8"/>
  <c r="E12" i="8"/>
  <c r="C42" i="9"/>
  <c r="C21" i="9"/>
  <c r="C16" i="9"/>
  <c r="K27" i="8" l="1"/>
  <c r="K38" i="8"/>
  <c r="E14" i="8"/>
  <c r="C40" i="8"/>
  <c r="D40" i="8"/>
  <c r="I40" i="8"/>
  <c r="K40" i="8" s="1"/>
  <c r="E21" i="8"/>
  <c r="C23" i="9"/>
  <c r="C28" i="9" l="1"/>
  <c r="C44" i="9" s="1"/>
  <c r="C49" i="9" s="1"/>
  <c r="E40" i="8"/>
  <c r="J38" i="6"/>
  <c r="J27" i="6"/>
  <c r="D21" i="6"/>
  <c r="D14" i="6"/>
  <c r="K39" i="6"/>
  <c r="I38" i="6"/>
  <c r="E36" i="6"/>
  <c r="K35" i="6"/>
  <c r="K34" i="6"/>
  <c r="E34" i="6"/>
  <c r="K33" i="6"/>
  <c r="K32" i="6"/>
  <c r="E32" i="6"/>
  <c r="K31" i="6"/>
  <c r="K30" i="6"/>
  <c r="E30" i="6"/>
  <c r="I27" i="6"/>
  <c r="E27" i="6"/>
  <c r="K25" i="6"/>
  <c r="E25" i="6"/>
  <c r="K23" i="6"/>
  <c r="E23" i="6"/>
  <c r="K21" i="6"/>
  <c r="C21" i="6"/>
  <c r="E21" i="6" s="1"/>
  <c r="E19" i="6"/>
  <c r="K18" i="6"/>
  <c r="E18" i="6"/>
  <c r="E17" i="6"/>
  <c r="K16" i="6"/>
  <c r="E16" i="6"/>
  <c r="K14" i="6"/>
  <c r="C14" i="6"/>
  <c r="C40" i="6" s="1"/>
  <c r="E12" i="6"/>
  <c r="C42" i="7"/>
  <c r="C21" i="7"/>
  <c r="C16" i="7"/>
  <c r="J40" i="6" l="1"/>
  <c r="D40" i="6"/>
  <c r="E40" i="6" s="1"/>
  <c r="K38" i="6"/>
  <c r="I40" i="6"/>
  <c r="E14" i="6"/>
  <c r="K27" i="6"/>
  <c r="C23" i="7"/>
  <c r="C28" i="7" s="1"/>
  <c r="C44" i="7" s="1"/>
  <c r="C49" i="7" s="1"/>
  <c r="K40" i="6" l="1"/>
  <c r="K39" i="5"/>
  <c r="I38" i="5"/>
  <c r="K38" i="5" s="1"/>
  <c r="E36" i="5"/>
  <c r="K35" i="5"/>
  <c r="K34" i="5"/>
  <c r="E34" i="5"/>
  <c r="K33" i="5"/>
  <c r="K32" i="5"/>
  <c r="E32" i="5"/>
  <c r="K31" i="5"/>
  <c r="K30" i="5"/>
  <c r="E30" i="5"/>
  <c r="I27" i="5"/>
  <c r="E27" i="5"/>
  <c r="K25" i="5"/>
  <c r="E25" i="5"/>
  <c r="K23" i="5"/>
  <c r="E23" i="5"/>
  <c r="K21" i="5"/>
  <c r="C21" i="5"/>
  <c r="E21" i="5" s="1"/>
  <c r="E19" i="5"/>
  <c r="K18" i="5"/>
  <c r="E18" i="5"/>
  <c r="E17" i="5"/>
  <c r="K16" i="5"/>
  <c r="E16" i="5"/>
  <c r="K14" i="5"/>
  <c r="C14" i="5"/>
  <c r="E14" i="5" s="1"/>
  <c r="E12" i="5"/>
  <c r="C42" i="4"/>
  <c r="C21" i="4"/>
  <c r="C16" i="4"/>
  <c r="I40" i="5" l="1"/>
  <c r="K40" i="5" s="1"/>
  <c r="C23" i="4"/>
  <c r="C28" i="4" s="1"/>
  <c r="C44" i="4" s="1"/>
  <c r="C49" i="4" s="1"/>
  <c r="A48" i="4" s="1"/>
  <c r="C40" i="5"/>
  <c r="E40" i="5" s="1"/>
  <c r="K27" i="5"/>
  <c r="C21" i="2"/>
  <c r="D21" i="3"/>
  <c r="D14" i="3"/>
  <c r="D40" i="3" l="1"/>
  <c r="C21" i="1"/>
  <c r="C42" i="1"/>
  <c r="C16" i="1"/>
  <c r="C23" i="1" l="1"/>
  <c r="C28" i="1" s="1"/>
  <c r="K39" i="3" l="1"/>
  <c r="I38" i="3"/>
  <c r="E36" i="3"/>
  <c r="K35" i="3"/>
  <c r="K34" i="3"/>
  <c r="E34" i="3"/>
  <c r="K33" i="3"/>
  <c r="K32" i="3"/>
  <c r="E32" i="3"/>
  <c r="K31" i="3"/>
  <c r="K30" i="3"/>
  <c r="E30" i="3"/>
  <c r="I27" i="3"/>
  <c r="E27" i="3"/>
  <c r="K25" i="3"/>
  <c r="E25" i="3"/>
  <c r="K23" i="3"/>
  <c r="E23" i="3"/>
  <c r="K21" i="3"/>
  <c r="C21" i="3"/>
  <c r="E21" i="3" s="1"/>
  <c r="E19" i="3"/>
  <c r="K18" i="3"/>
  <c r="E18" i="3"/>
  <c r="E17" i="3"/>
  <c r="K16" i="3"/>
  <c r="E16" i="3"/>
  <c r="K14" i="3"/>
  <c r="C14" i="3"/>
  <c r="E14" i="3" s="1"/>
  <c r="E12" i="3"/>
  <c r="C42" i="2"/>
  <c r="C16" i="2"/>
  <c r="C23" i="2" s="1"/>
  <c r="I40" i="3" l="1"/>
  <c r="C28" i="2"/>
  <c r="C44" i="2" s="1"/>
  <c r="C49" i="2" s="1"/>
  <c r="A48" i="2" s="1"/>
  <c r="C44" i="1"/>
  <c r="K27" i="3"/>
  <c r="C40" i="3"/>
  <c r="K38" i="3"/>
  <c r="J40" i="3"/>
  <c r="K40" i="3" s="1"/>
  <c r="E40" i="3" l="1"/>
  <c r="C49" i="1"/>
</calcChain>
</file>

<file path=xl/sharedStrings.xml><?xml version="1.0" encoding="utf-8"?>
<sst xmlns="http://schemas.openxmlformats.org/spreadsheetml/2006/main" count="854" uniqueCount="100">
  <si>
    <t>INSTITUTO COLOMBIANO DE CRÉDITO EDUCATIVO Y ESTUDIOS TÉCNICOS EN EL EXTERIOR</t>
  </si>
  <si>
    <t>"MARIANO OSPINA PÉREZ" - ICETEX</t>
  </si>
  <si>
    <t>ESTADO DE RESULTADOS Y OTRO RESULTADO INTEGRAL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</si>
  <si>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</si>
  <si>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</si>
  <si>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</si>
  <si>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</si>
  <si>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</si>
  <si>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</si>
  <si>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</si>
  <si>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</si>
  <si>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</si>
  <si>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</si>
  <si>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</si>
  <si>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</si>
  <si>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</si>
  <si>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</si>
  <si>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</si>
  <si>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</si>
  <si>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</si>
  <si>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</si>
  <si>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</si>
  <si>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</si>
  <si>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</si>
  <si>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</si>
  <si>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</si>
  <si>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</si>
  <si>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</si>
  <si>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</si>
  <si>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</si>
  <si>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</si>
  <si>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</si>
  <si>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</si>
  <si>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</si>
  <si>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Entidades del exterior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</si>
  <si>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</si>
  <si>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</si>
  <si>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</si>
  <si>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</si>
  <si>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</si>
  <si>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</si>
  <si>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</si>
  <si>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>TÍTULOS DE INVERSIÓN EN CIRCULACIÓN A LARGO PLAZO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</si>
  <si>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</si>
  <si>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</si>
  <si>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</si>
  <si>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</si>
  <si>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</si>
  <si>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</si>
  <si>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</si>
  <si>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</si>
  <si>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Capital fiscal</t>
  </si>
  <si>
    <t xml:space="preserve">Reservas legales </t>
  </si>
  <si>
    <t>PROPIEDADES DE INVERSION, NETO</t>
  </si>
  <si>
    <t>Ajustes en la aplicacion por primera vez</t>
  </si>
  <si>
    <t>Otro resultado integral</t>
  </si>
  <si>
    <t>ACTIVOS INTANGIBLES</t>
  </si>
  <si>
    <t>Resultados de ejercicios anteriores</t>
  </si>
  <si>
    <t>Resultados del ejercicio</t>
  </si>
  <si>
    <t>OTROS ACTIVOS, NETO</t>
  </si>
  <si>
    <t>Total patrimonio</t>
  </si>
  <si>
    <t>Total de activos</t>
  </si>
  <si>
    <t>Total pasivo y patrimonio</t>
  </si>
  <si>
    <t>Diciembre 31
de  2017</t>
  </si>
  <si>
    <t>DEL 01 AL 31 DE ENERO DE 2018</t>
  </si>
  <si>
    <t>(Cifras expresadas en millones de pesos colombianos)</t>
  </si>
  <si>
    <t xml:space="preserve">ESTADOS DE SITUACIÓN FINANCIERA AL 31 DE ENERO DE  2018 Y 31 DE DICIEMBRE DE 2017 </t>
  </si>
  <si>
    <t>Enero 31
de  2018</t>
  </si>
  <si>
    <t>DEL 01 AL 28 DE FEBRERO DE 2018</t>
  </si>
  <si>
    <t xml:space="preserve">ESTADOS DE SITUACIÓN FINANCIERA AL 28 DE FEBRERO Y 31 DE ENERO DE  2018 </t>
  </si>
  <si>
    <t>Febrero 28
de  2018</t>
  </si>
  <si>
    <t>DEL 01 AL 31 DE MARZO DE 2018</t>
  </si>
  <si>
    <t xml:space="preserve">ESTADOS DE SITUACIÓN FINANCIERA AL 31 DE MARZO Y 28 DE FEBRERO DE  2018 </t>
  </si>
  <si>
    <t>Marzo 31
de  2018</t>
  </si>
  <si>
    <t>DEL 01 AL 30 DE ABRIL DE 2018</t>
  </si>
  <si>
    <t xml:space="preserve">ESTADOS DE SITUACIÓN FINANCIERA AL 30 DE ABRIL Y 31 DE MARZO DE  2018 </t>
  </si>
  <si>
    <t>Abril 30
de  2018</t>
  </si>
  <si>
    <t>DEL 01 AL 31 DE MAYO DE 2018</t>
  </si>
  <si>
    <t xml:space="preserve">ESTADOS DE SITUACIÓN FINANCIERA AL 31 DE MAYO Y 30 DE ABRIL DE  2018 </t>
  </si>
  <si>
    <t>Mayo 31
de  2018</t>
  </si>
  <si>
    <t>Junio 30
de  2018</t>
  </si>
  <si>
    <t xml:space="preserve">ESTADOS DE SITUACIÓN FINANCIERA AL 30 DE JUNIO Y 31 DE MAYO DE  2018 </t>
  </si>
  <si>
    <t>DEL 01 AL 30 DE JUNIO DE 2018</t>
  </si>
  <si>
    <t>DEL 01 AL 31 DE JULIO DE 2018</t>
  </si>
  <si>
    <t xml:space="preserve">ESTADOS DE SITUACIÓN FINANCIERA AL 31 DE JULIO Y 30 DE JUNIO DE 2018 </t>
  </si>
  <si>
    <t>Julio 30
de  2018</t>
  </si>
  <si>
    <t>Julio 31
de  2018</t>
  </si>
  <si>
    <t>DEL 01 AL 31 DE AGOSTO DE 2018</t>
  </si>
  <si>
    <t xml:space="preserve">ESTADOS DE SITUACIÓN FINANCIERA AL 31 DE AGOSTO Y 31 DE JULIO DE 2018 </t>
  </si>
  <si>
    <t>Agosto 31
de  2018</t>
  </si>
  <si>
    <t>DEL 01 AL 30 DE SEPTIEMBRE DE 2018</t>
  </si>
  <si>
    <t xml:space="preserve">ESTADOS DE SITUACIÓN FINANCIERA AL 30 DE SEPTIEMBRE Y 31 DE AGOSTO DE 2018 </t>
  </si>
  <si>
    <t>Septiembre 30
de  2018</t>
  </si>
  <si>
    <t>DEL 01 AL 31 DE OCTUBRE DE 2018</t>
  </si>
  <si>
    <t xml:space="preserve">ESTADOS DE SITUACIÓN FINANCIERA AL 31 DE OCTUBRE Y 30 DE SEPTIEMBRE DE 2018 </t>
  </si>
  <si>
    <t>Octubre 31
de  2018</t>
  </si>
  <si>
    <t>DEL 01 AL 30 DE NOVIEMBRE DE 2018</t>
  </si>
  <si>
    <t xml:space="preserve">ESTADOS DE SITUACIÓN FINANCIERA AL 30 DE NOVIEMBRE Y 31 DE OCTUBRE DE 2018 </t>
  </si>
  <si>
    <t>Noviembre 30
de  2018</t>
  </si>
  <si>
    <t>DEL 01 ENERO AL 30 DE NOVIEMBRE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</si>
</sst>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._.* #,##0_)_%;_._.* \(#,##0\)_%;_._.* \ _)_%"/>
    <numFmt numFmtId="165" formatCode="_._.* #,##0.0_)_%;_._.* \(#,##0.0\)_%;_._.* \ _)_%"/>
    <numFmt numFmtId="166" formatCode="_._.&quot;$&quot;* #,##0_)_%;_._.&quot;$&quot;* \(#,##0\)_%;_._.&quot;$&quot;* \ _)_%"/>
    <numFmt numFmtId="167" formatCode="_._.&quot;$&quot;* #,##0.0_)_%;_._.&quot;$&quot;* \(#,##0.0\)_%;_._.&quot;$&quot;* \ _)_%"/>
    <numFmt numFmtId="168" formatCode="_(* #,##0.0_);_(* \(#,##0.0\);_(* &quot;-&quot;?_);_(@_)"/>
    <numFmt numFmtId="169" formatCode="_-* #,##0.0_-;\-* #,##0.0_-;_-* &quot;-&quot;?_-;_-@_-"/>
    <numFmt numFmtId="170" formatCode="&quot;$&quot;#,##0.00;[Red]\-&quot;$&quot;#,##0.00"/>
    <numFmt numFmtId="171" formatCode="_._.* #,##0_)_%;_._.* \(#,##0\)_%;_._.* 0_)_%;_._.@_)_%"/>
    <numFmt numFmtId="172" formatCode="_._.* #,###\-_)_%;_._.* \(#,###\-\)_%;_._.* \-_)_%;_._.@_)_%"/>
    <numFmt numFmtId="173" formatCode="_._.* #,###\-_)_%;_._.* \(#,###\-\)_%;_._.* \-\ \ \ \ \ \ \ \ _)_%;_._.@_)_%"/>
    <numFmt numFmtId="174" formatCode="_(* #,##0.0_);_(* \(#,##0.0\);_(* &quot;-&quot;??_);_(@_)"/>
    <numFmt numFmtId="175" formatCode="_(&quot;$&quot;\ * #,##0.0_);_(&quot;$&quot;\ * \(#,##0.0\);_(&quot;$&quot;\ * &quot;-&quot;?_);_(@_)"/>
  </numFmts>
  <fonts count="21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1" fontId="15" fillId="0" borderId="0"/>
    <xf numFmtId="172" fontId="18" fillId="0" borderId="0"/>
    <xf numFmtId="43" fontId="20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1" applyFont="1" applyBorder="1" applyAlignment="1" applyProtection="1"/>
    <xf numFmtId="0" fontId="3" fillId="0" borderId="0" xfId="1" applyFont="1" applyBorder="1" applyAlignment="1" applyProtection="1"/>
    <xf numFmtId="0" fontId="3" fillId="0" borderId="0" xfId="1" applyFont="1" applyFill="1" applyBorder="1" applyAlignment="1" applyProtection="1"/>
    <xf numFmtId="0" fontId="4" fillId="0" borderId="0" xfId="1" applyFont="1" applyProtection="1"/>
    <xf numFmtId="0" fontId="2" fillId="0" borderId="0" xfId="1" applyFont="1" applyFill="1" applyBorder="1" applyAlignment="1" applyProtection="1"/>
    <xf numFmtId="0" fontId="5" fillId="0" borderId="0" xfId="1" applyFont="1" applyProtection="1"/>
    <xf numFmtId="0" fontId="6" fillId="0" borderId="0" xfId="1" applyFont="1" applyBorder="1" applyAlignment="1" applyProtection="1"/>
    <xf numFmtId="0" fontId="6" fillId="0" borderId="0" xfId="1" applyFont="1" applyFill="1" applyBorder="1" applyAlignment="1" applyProtection="1"/>
    <xf numFmtId="0" fontId="7" fillId="0" borderId="0" xfId="1" applyFont="1" applyProtection="1"/>
    <xf numFmtId="0" fontId="2" fillId="0" borderId="1" xfId="1" applyFont="1" applyBorder="1" applyAlignment="1" applyProtection="1"/>
    <xf numFmtId="0" fontId="6" fillId="0" borderId="1" xfId="1" applyFont="1" applyBorder="1" applyAlignment="1" applyProtection="1"/>
    <xf numFmtId="0" fontId="6" fillId="0" borderId="1" xfId="1" applyFont="1" applyFill="1" applyBorder="1" applyAlignment="1" applyProtection="1"/>
    <xf numFmtId="0" fontId="6" fillId="0" borderId="0" xfId="1" applyFont="1" applyProtection="1"/>
    <xf numFmtId="0" fontId="2" fillId="0" borderId="0" xfId="1" applyFont="1" applyBorder="1" applyProtection="1"/>
    <xf numFmtId="0" fontId="2" fillId="0" borderId="0" xfId="1" applyFont="1" applyBorder="1" applyAlignment="1" applyProtection="1">
      <alignment horizontal="center"/>
    </xf>
    <xf numFmtId="0" fontId="2" fillId="0" borderId="0" xfId="1" applyFont="1" applyFill="1" applyBorder="1" applyProtection="1"/>
    <xf numFmtId="0" fontId="2" fillId="0" borderId="0" xfId="1" applyFont="1" applyProtection="1"/>
    <xf numFmtId="0" fontId="5" fillId="0" borderId="0" xfId="1" applyFont="1" applyBorder="1" applyProtection="1"/>
    <xf numFmtId="0" fontId="2" fillId="0" borderId="0" xfId="1" applyFont="1" applyFill="1" applyBorder="1" applyAlignment="1" applyProtection="1">
      <alignment horizontal="center" vertical="center"/>
    </xf>
    <xf numFmtId="17" fontId="2" fillId="0" borderId="0" xfId="1" applyNumberFormat="1" applyFont="1" applyFill="1" applyBorder="1" applyAlignment="1" applyProtection="1">
      <alignment horizontal="center" vertical="center" wrapText="1"/>
    </xf>
    <xf numFmtId="0" fontId="5" fillId="0" borderId="0" xfId="1" applyFont="1" applyBorder="1" applyAlignment="1" applyProtection="1">
      <alignment horizontal="center"/>
    </xf>
    <xf numFmtId="0" fontId="5" fillId="0" borderId="0" xfId="1" applyFont="1" applyFill="1" applyBorder="1" applyProtection="1"/>
    <xf numFmtId="0" fontId="5" fillId="0" borderId="0" xfId="1" applyFont="1" applyFill="1" applyProtection="1"/>
    <xf numFmtId="0" fontId="5" fillId="0" borderId="0" xfId="1" applyFont="1" applyBorder="1" applyAlignment="1" applyProtection="1">
      <alignment horizontal="left" indent="1"/>
    </xf>
    <xf numFmtId="165" fontId="5" fillId="0" borderId="0" xfId="2" applyNumberFormat="1" applyFont="1" applyFill="1" applyAlignment="1"/>
    <xf numFmtId="2" fontId="5" fillId="0" borderId="0" xfId="1" applyNumberFormat="1" applyFont="1" applyProtection="1"/>
    <xf numFmtId="0" fontId="5" fillId="0" borderId="0" xfId="1" applyFont="1" applyAlignment="1" applyProtection="1">
      <alignment wrapText="1"/>
    </xf>
    <xf numFmtId="165" fontId="9" fillId="0" borderId="0" xfId="2" applyNumberFormat="1" applyFont="1" applyFill="1" applyAlignment="1"/>
    <xf numFmtId="165" fontId="5" fillId="0" borderId="0" xfId="1" applyNumberFormat="1" applyFont="1" applyBorder="1" applyAlignment="1" applyProtection="1">
      <alignment horizontal="left" indent="1"/>
    </xf>
    <xf numFmtId="167" fontId="5" fillId="0" borderId="0" xfId="3" applyNumberFormat="1" applyFont="1" applyFill="1" applyProtection="1">
      <protection locked="0"/>
    </xf>
    <xf numFmtId="168" fontId="5" fillId="0" borderId="0" xfId="1" applyNumberFormat="1" applyFont="1" applyBorder="1" applyAlignment="1" applyProtection="1">
      <alignment horizontal="left"/>
    </xf>
    <xf numFmtId="0" fontId="5" fillId="0" borderId="0" xfId="1" applyFont="1" applyBorder="1" applyAlignment="1" applyProtection="1">
      <alignment horizontal="left"/>
    </xf>
    <xf numFmtId="0" fontId="5" fillId="0" borderId="0" xfId="1" applyFont="1" applyBorder="1" applyAlignment="1" applyProtection="1">
      <alignment horizontal="left" indent="2"/>
    </xf>
    <xf numFmtId="0" fontId="5" fillId="0" borderId="0" xfId="1" applyFont="1" applyBorder="1" applyAlignment="1" applyProtection="1">
      <alignment horizontal="left" indent="4"/>
    </xf>
    <xf numFmtId="169" fontId="5" fillId="0" borderId="0" xfId="1" applyNumberFormat="1" applyFont="1" applyProtection="1"/>
    <xf numFmtId="0" fontId="5" fillId="0" borderId="0" xfId="1" applyFont="1" applyBorder="1" applyAlignment="1" applyProtection="1">
      <alignment horizontal="left" vertical="center"/>
    </xf>
    <xf numFmtId="166" fontId="5" fillId="0" borderId="0" xfId="3" applyFont="1" applyProtection="1"/>
    <xf numFmtId="166" fontId="5" fillId="0" borderId="0" xfId="1" applyNumberFormat="1" applyFont="1" applyProtection="1"/>
    <xf numFmtId="0" fontId="5" fillId="0" borderId="0" xfId="1" applyFont="1" applyFill="1" applyBorder="1" applyAlignment="1" applyProtection="1">
      <alignment horizontal="left"/>
    </xf>
    <xf numFmtId="0" fontId="5" fillId="0" borderId="0" xfId="1" applyFont="1" applyFill="1" applyBorder="1" applyAlignment="1" applyProtection="1">
      <alignment horizontal="center"/>
    </xf>
    <xf numFmtId="0" fontId="10" fillId="2" borderId="0" xfId="1" applyFont="1" applyFill="1" applyAlignment="1" applyProtection="1">
      <alignment horizontal="justify" vertical="center"/>
    </xf>
    <xf numFmtId="170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170" fontId="13" fillId="3" borderId="0" xfId="1" applyNumberFormat="1" applyFont="1" applyFill="1" applyAlignment="1" applyProtection="1">
      <alignment horizontal="right" vertical="center"/>
    </xf>
    <xf numFmtId="165" fontId="10" fillId="3" borderId="0" xfId="1" applyNumberFormat="1" applyFont="1" applyFill="1" applyAlignment="1" applyProtection="1">
      <alignment horizontal="justify" vertical="center" wrapText="1"/>
    </xf>
    <xf numFmtId="0" fontId="5" fillId="0" borderId="0" xfId="1" applyFont="1" applyAlignment="1" applyProtection="1">
      <alignment horizontal="left" indent="1"/>
    </xf>
    <xf numFmtId="169" fontId="5" fillId="0" borderId="0" xfId="1" applyNumberFormat="1" applyFont="1" applyAlignment="1" applyProtection="1">
      <alignment horizontal="left" indent="1"/>
    </xf>
    <xf numFmtId="4" fontId="5" fillId="0" borderId="0" xfId="1" applyNumberFormat="1" applyFont="1" applyAlignment="1" applyProtection="1">
      <alignment horizontal="left" indent="1"/>
    </xf>
    <xf numFmtId="167" fontId="14" fillId="0" borderId="0" xfId="3" applyNumberFormat="1" applyFont="1" applyFill="1" applyProtection="1">
      <protection locked="0"/>
    </xf>
    <xf numFmtId="0" fontId="5" fillId="0" borderId="0" xfId="1" applyFont="1" applyAlignment="1" applyProtection="1">
      <alignment horizontal="center"/>
    </xf>
    <xf numFmtId="171" fontId="5" fillId="0" borderId="0" xfId="4" applyFont="1" applyFill="1"/>
    <xf numFmtId="0" fontId="5" fillId="0" borderId="0" xfId="1" applyFont="1" applyAlignment="1" applyProtection="1">
      <alignment horizontal="left" indent="5"/>
    </xf>
    <xf numFmtId="0" fontId="6" fillId="0" borderId="0" xfId="1" quotePrefix="1" applyFont="1" applyBorder="1" applyAlignment="1" applyProtection="1"/>
    <xf numFmtId="0" fontId="2" fillId="0" borderId="0" xfId="1" applyFont="1" applyBorder="1" applyAlignment="1" applyProtection="1">
      <alignment horizontal="left"/>
    </xf>
    <xf numFmtId="0" fontId="2" fillId="0" borderId="0" xfId="1" applyFont="1" applyFill="1" applyAlignment="1" applyProtection="1">
      <alignment horizontal="center"/>
    </xf>
    <xf numFmtId="0" fontId="2" fillId="0" borderId="0" xfId="1" applyFont="1" applyFill="1" applyAlignment="1" applyProtection="1">
      <alignment horizontal="center" wrapText="1"/>
    </xf>
    <xf numFmtId="0" fontId="2" fillId="0" borderId="0" xfId="1" applyFont="1" applyFill="1" applyAlignment="1" applyProtection="1">
      <alignment horizontal="center" vertical="center" wrapText="1"/>
    </xf>
    <xf numFmtId="0" fontId="2" fillId="0" borderId="0" xfId="1" applyFont="1" applyFill="1" applyAlignment="1" applyProtection="1"/>
    <xf numFmtId="0" fontId="2" fillId="0" borderId="0" xfId="1" applyFont="1" applyFill="1" applyBorder="1" applyAlignment="1" applyProtection="1">
      <alignment horizontal="left"/>
    </xf>
    <xf numFmtId="165" fontId="5" fillId="0" borderId="0" xfId="2" applyNumberFormat="1" applyFont="1" applyFill="1" applyProtection="1"/>
    <xf numFmtId="0" fontId="5" fillId="0" borderId="0" xfId="1" applyFont="1" applyFill="1" applyAlignment="1" applyProtection="1">
      <alignment horizontal="center"/>
    </xf>
    <xf numFmtId="167" fontId="5" fillId="0" borderId="0" xfId="3" applyNumberFormat="1" applyFont="1" applyProtection="1">
      <protection locked="0"/>
    </xf>
    <xf numFmtId="0" fontId="5" fillId="0" borderId="0" xfId="1" applyFont="1" applyFill="1" applyBorder="1" applyAlignment="1" applyProtection="1">
      <alignment horizontal="left" indent="4"/>
    </xf>
    <xf numFmtId="0" fontId="5" fillId="0" borderId="0" xfId="1" applyFont="1" applyFill="1" applyAlignment="1" applyProtection="1">
      <alignment horizontal="center" vertical="center"/>
    </xf>
    <xf numFmtId="164" fontId="5" fillId="0" borderId="0" xfId="2" applyFont="1" applyFill="1" applyAlignment="1">
      <alignment horizontal="right"/>
    </xf>
    <xf numFmtId="0" fontId="5" fillId="0" borderId="0" xfId="1" applyFont="1" applyFill="1" applyBorder="1" applyAlignment="1" applyProtection="1">
      <alignment horizontal="left" indent="2"/>
    </xf>
    <xf numFmtId="165" fontId="5" fillId="0" borderId="0" xfId="2" applyNumberFormat="1" applyFont="1" applyFill="1" applyAlignment="1">
      <alignment horizontal="right"/>
    </xf>
    <xf numFmtId="165" fontId="5" fillId="0" borderId="0" xfId="3" applyNumberFormat="1" applyFont="1" applyFill="1" applyAlignment="1"/>
    <xf numFmtId="165" fontId="5" fillId="0" borderId="0" xfId="3" applyNumberFormat="1" applyFont="1" applyProtection="1">
      <protection locked="0"/>
    </xf>
    <xf numFmtId="0" fontId="5" fillId="0" borderId="0" xfId="1" applyFont="1" applyFill="1" applyBorder="1" applyAlignment="1" applyProtection="1"/>
    <xf numFmtId="164" fontId="16" fillId="0" borderId="0" xfId="1" applyNumberFormat="1" applyFont="1" applyFill="1" applyProtection="1"/>
    <xf numFmtId="165" fontId="16" fillId="0" borderId="0" xfId="2" applyNumberFormat="1" applyFont="1" applyFill="1" applyAlignment="1"/>
    <xf numFmtId="165" fontId="5" fillId="0" borderId="0" xfId="2" applyNumberFormat="1" applyFont="1" applyFill="1"/>
    <xf numFmtId="165" fontId="5" fillId="0" borderId="0" xfId="2" applyNumberFormat="1" applyFont="1" applyAlignment="1" applyProtection="1"/>
    <xf numFmtId="165" fontId="9" fillId="0" borderId="0" xfId="2" applyNumberFormat="1" applyFont="1" applyFill="1" applyAlignment="1">
      <alignment horizontal="right"/>
    </xf>
    <xf numFmtId="165" fontId="9" fillId="0" borderId="0" xfId="2" applyNumberFormat="1" applyFont="1" applyFill="1" applyProtection="1"/>
    <xf numFmtId="165" fontId="5" fillId="0" borderId="0" xfId="1" applyNumberFormat="1" applyFont="1" applyFill="1" applyProtection="1"/>
    <xf numFmtId="165" fontId="17" fillId="0" borderId="0" xfId="2" applyNumberFormat="1" applyFont="1" applyFill="1" applyBorder="1" applyAlignment="1"/>
    <xf numFmtId="0" fontId="5" fillId="0" borderId="0" xfId="1" applyFont="1" applyBorder="1" applyAlignment="1" applyProtection="1">
      <alignment horizontal="left" indent="5"/>
    </xf>
    <xf numFmtId="0" fontId="5" fillId="0" borderId="0" xfId="1" applyFont="1" applyFill="1" applyBorder="1" applyAlignment="1" applyProtection="1">
      <alignment horizontal="left" vertical="center" indent="2"/>
    </xf>
    <xf numFmtId="44" fontId="5" fillId="0" borderId="0" xfId="1" applyNumberFormat="1" applyFont="1" applyFill="1" applyProtection="1"/>
    <xf numFmtId="164" fontId="5" fillId="0" borderId="0" xfId="2" applyFont="1" applyFill="1" applyProtection="1"/>
    <xf numFmtId="0" fontId="5" fillId="0" borderId="0" xfId="1" applyFont="1" applyBorder="1" applyAlignment="1" applyProtection="1">
      <alignment horizontal="left" vertical="center" indent="1"/>
    </xf>
    <xf numFmtId="173" fontId="5" fillId="0" borderId="0" xfId="5" applyNumberFormat="1" applyFont="1" applyAlignment="1">
      <alignment vertical="center"/>
    </xf>
    <xf numFmtId="165" fontId="9" fillId="0" borderId="0" xfId="2" applyNumberFormat="1" applyFont="1" applyFill="1" applyAlignment="1">
      <alignment horizontal="right" vertical="center"/>
    </xf>
    <xf numFmtId="165" fontId="19" fillId="0" borderId="0" xfId="2" applyNumberFormat="1" applyFont="1" applyFill="1" applyBorder="1" applyAlignment="1"/>
    <xf numFmtId="0" fontId="5" fillId="0" borderId="0" xfId="1" applyFont="1" applyBorder="1" applyAlignment="1" applyProtection="1">
      <alignment horizontal="left" vertical="center" indent="4"/>
    </xf>
    <xf numFmtId="167" fontId="14" fillId="0" borderId="0" xfId="3" applyNumberFormat="1" applyFont="1" applyProtection="1">
      <protection locked="0"/>
    </xf>
    <xf numFmtId="0" fontId="5" fillId="0" borderId="0" xfId="1" applyFont="1" applyBorder="1" applyAlignment="1" applyProtection="1">
      <alignment horizontal="left" vertical="center" indent="5"/>
    </xf>
    <xf numFmtId="166" fontId="5" fillId="0" borderId="0" xfId="3" applyFont="1" applyFill="1" applyProtection="1"/>
    <xf numFmtId="0" fontId="5" fillId="0" borderId="0" xfId="0" applyFont="1" applyFill="1" applyProtection="1"/>
    <xf numFmtId="168" fontId="5" fillId="0" borderId="0" xfId="1" applyNumberFormat="1" applyFont="1" applyProtection="1"/>
    <xf numFmtId="0" fontId="5" fillId="0" borderId="0" xfId="1" applyFont="1" applyAlignment="1" applyProtection="1">
      <alignment horizontal="center"/>
    </xf>
    <xf numFmtId="174" fontId="5" fillId="0" borderId="0" xfId="6" applyNumberFormat="1" applyFont="1" applyProtection="1"/>
    <xf numFmtId="167" fontId="5" fillId="0" borderId="0" xfId="1" applyNumberFormat="1" applyFont="1" applyBorder="1" applyAlignment="1" applyProtection="1">
      <alignment horizontal="left"/>
    </xf>
    <xf numFmtId="0" fontId="5" fillId="0" borderId="0" xfId="1" applyFont="1" applyAlignment="1" applyProtection="1">
      <alignment horizontal="center"/>
    </xf>
    <xf numFmtId="0" fontId="5" fillId="0" borderId="0" xfId="1" applyFont="1" applyAlignment="1" applyProtection="1">
      <alignment horizontal="center"/>
    </xf>
    <xf numFmtId="0" fontId="4" fillId="0" borderId="0" xfId="1" applyFont="1" applyFill="1" applyProtection="1"/>
    <xf numFmtId="0" fontId="7" fillId="0" borderId="0" xfId="1" applyFont="1" applyFill="1" applyProtection="1"/>
    <xf numFmtId="0" fontId="6" fillId="0" borderId="0" xfId="1" applyFont="1" applyFill="1" applyProtection="1"/>
    <xf numFmtId="0" fontId="2" fillId="0" borderId="0" xfId="1" applyFont="1" applyFill="1" applyProtection="1"/>
    <xf numFmtId="2" fontId="5" fillId="0" borderId="0" xfId="1" applyNumberFormat="1" applyFont="1" applyFill="1" applyProtection="1"/>
    <xf numFmtId="0" fontId="5" fillId="0" borderId="0" xfId="1" applyFont="1" applyFill="1" applyAlignment="1" applyProtection="1">
      <alignment horizontal="center"/>
    </xf>
    <xf numFmtId="166" fontId="5" fillId="0" borderId="0" xfId="1" applyNumberFormat="1" applyFont="1" applyFill="1" applyProtection="1"/>
    <xf numFmtId="0" fontId="10" fillId="0" borderId="0" xfId="1" applyFont="1" applyFill="1" applyAlignment="1" applyProtection="1">
      <alignment horizontal="justify" vertical="center"/>
    </xf>
    <xf numFmtId="170" fontId="11" fillId="0" borderId="0" xfId="1" applyNumberFormat="1" applyFont="1" applyFill="1" applyAlignment="1" applyProtection="1">
      <alignment horizontal="right" vertical="center"/>
    </xf>
    <xf numFmtId="4" fontId="11" fillId="0" borderId="0" xfId="1" applyNumberFormat="1" applyFont="1" applyFill="1" applyAlignment="1" applyProtection="1">
      <alignment horizontal="right" vertical="center"/>
    </xf>
    <xf numFmtId="0" fontId="11" fillId="0" borderId="0" xfId="1" applyFont="1" applyFill="1" applyAlignment="1" applyProtection="1">
      <alignment horizontal="right" vertical="center"/>
    </xf>
    <xf numFmtId="4" fontId="12" fillId="0" borderId="0" xfId="1" applyNumberFormat="1" applyFont="1" applyFill="1" applyAlignment="1" applyProtection="1">
      <alignment horizontal="right" vertical="center"/>
    </xf>
    <xf numFmtId="0" fontId="10" fillId="0" borderId="0" xfId="1" applyFont="1" applyFill="1" applyAlignment="1" applyProtection="1">
      <alignment horizontal="justify" vertical="center" wrapText="1"/>
    </xf>
    <xf numFmtId="170" fontId="13" fillId="0" borderId="0" xfId="1" applyNumberFormat="1" applyFont="1" applyFill="1" applyAlignment="1" applyProtection="1">
      <alignment horizontal="right" vertical="center"/>
    </xf>
    <xf numFmtId="165" fontId="10" fillId="0" borderId="0" xfId="1" applyNumberFormat="1" applyFont="1" applyFill="1" applyAlignment="1" applyProtection="1">
      <alignment horizontal="justify" vertical="center" wrapText="1"/>
    </xf>
    <xf numFmtId="169" fontId="5" fillId="0" borderId="0" xfId="1" applyNumberFormat="1" applyFont="1" applyFill="1" applyAlignment="1" applyProtection="1">
      <alignment horizontal="left" indent="1"/>
    </xf>
    <xf numFmtId="4" fontId="5" fillId="0" borderId="0" xfId="1" applyNumberFormat="1" applyFont="1" applyFill="1" applyAlignment="1" applyProtection="1">
      <alignment horizontal="left" indent="1"/>
    </xf>
    <xf numFmtId="0" fontId="5" fillId="0" borderId="0" xfId="1" applyFont="1" applyFill="1" applyAlignment="1" applyProtection="1">
      <alignment horizontal="left" indent="1"/>
    </xf>
    <xf numFmtId="0" fontId="5" fillId="0" borderId="0" xfId="1" applyFont="1" applyFill="1" applyAlignment="1" applyProtection="1">
      <alignment horizontal="left" indent="5"/>
    </xf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175" fontId="5" fillId="0" borderId="0" xfId="1" applyNumberFormat="1" applyFont="1" applyFill="1" applyProtection="1"/>
    <xf numFmtId="165" fontId="5" fillId="0" borderId="0" xfId="1" applyNumberFormat="1" applyFont="1" applyProtection="1"/>
    <xf numFmtId="168" fontId="5" fillId="0" borderId="0" xfId="1" applyNumberFormat="1" applyFont="1" applyFill="1" applyProtection="1"/>
    <xf numFmtId="167" fontId="5" fillId="0" borderId="0" xfId="1" applyNumberFormat="1" applyFont="1" applyFill="1" applyProtection="1"/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175" fontId="5" fillId="0" borderId="0" xfId="1" applyNumberFormat="1" applyFont="1" applyProtection="1"/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0" fontId="5" fillId="0" borderId="0" xfId="1" applyFont="1" applyAlignment="1" applyProtection="1">
      <alignment horizontal="center"/>
    </xf>
    <xf numFmtId="0" fontId="5" fillId="0" borderId="0" xfId="1" applyFont="1" applyFill="1" applyAlignment="1" applyProtection="1">
      <alignment horizontal="center"/>
    </xf>
    <xf numFmtId="0" fontId="5" fillId="0" borderId="0" xfId="1" applyFont="1" applyAlignment="1" applyProtection="1">
      <alignment horizontal="center"/>
    </xf>
    <xf numFmtId="0" fontId="2" fillId="0" borderId="1" xfId="1" applyFont="1" applyBorder="1" applyAlignment="1" applyProtection="1">
      <alignment horizontal="center"/>
    </xf>
    <xf numFmtId="0" fontId="5" fillId="0" borderId="0" xfId="1" applyFont="1" applyFill="1" applyAlignment="1" applyProtection="1">
      <alignment horizont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externalLink" Target="externalLinks/externalLink1.xml"/>
  <Relationship Id="rId25" Type="http://schemas.openxmlformats.org/officeDocument/2006/relationships/externalLink" Target="externalLinks/externalLink2.xml"/>
  <Relationship Id="rId26" Type="http://schemas.openxmlformats.org/officeDocument/2006/relationships/externalLink" Target="externalLinks/externalLink3.xml"/>
  <Relationship Id="rId27" Type="http://schemas.openxmlformats.org/officeDocument/2006/relationships/externalLink" Target="externalLinks/externalLink4.xml"/>
  <Relationship Id="rId28" Type="http://schemas.openxmlformats.org/officeDocument/2006/relationships/externalLink" Target="externalLinks/externalLink5.xml"/>
  <Relationship Id="rId29" Type="http://schemas.openxmlformats.org/officeDocument/2006/relationships/externalLink" Target="externalLinks/externalLink6.xml"/>
  <Relationship Id="rId3" Type="http://schemas.openxmlformats.org/officeDocument/2006/relationships/worksheet" Target="worksheets/sheet3.xml"/>
  <Relationship Id="rId30" Type="http://schemas.openxmlformats.org/officeDocument/2006/relationships/externalLink" Target="externalLinks/externalLink7.xml"/>
  <Relationship Id="rId31" Type="http://schemas.openxmlformats.org/officeDocument/2006/relationships/externalLink" Target="externalLinks/externalLink8.xml"/>
  <Relationship Id="rId32" Type="http://schemas.openxmlformats.org/officeDocument/2006/relationships/externalLink" Target="externalLinks/externalLink9.xml"/>
  <Relationship Id="rId33" Type="http://schemas.openxmlformats.org/officeDocument/2006/relationships/externalLink" Target="externalLinks/externalLink10.xml"/>
  <Relationship Id="rId34" Type="http://schemas.openxmlformats.org/officeDocument/2006/relationships/externalLink" Target="externalLinks/externalLink11.xml"/>
  <Relationship Id="rId35" Type="http://schemas.openxmlformats.org/officeDocument/2006/relationships/externalLink" Target="externalLinks/externalLink12.xml"/>
  <Relationship Id="rId36" Type="http://schemas.openxmlformats.org/officeDocument/2006/relationships/externalLink" Target="externalLinks/externalLink13.xml"/>
  <Relationship Id="rId37" Type="http://schemas.openxmlformats.org/officeDocument/2006/relationships/externalLink" Target="externalLinks/externalLink14.xml"/>
  <Relationship Id="rId38" Type="http://schemas.openxmlformats.org/officeDocument/2006/relationships/externalLink" Target="externalLinks/externalLink15.xml"/>
  <Relationship Id="rId39" Type="http://schemas.openxmlformats.org/officeDocument/2006/relationships/externalLink" Target="externalLinks/externalLink16.xml"/>
  <Relationship Id="rId4" Type="http://schemas.openxmlformats.org/officeDocument/2006/relationships/worksheet" Target="worksheets/sheet4.xml"/>
  <Relationship Id="rId40" Type="http://schemas.openxmlformats.org/officeDocument/2006/relationships/externalLink" Target="externalLinks/externalLink17.xml"/>
  <Relationship Id="rId41" Type="http://schemas.openxmlformats.org/officeDocument/2006/relationships/externalLink" Target="externalLinks/externalLink18.xml"/>
  <Relationship Id="rId42" Type="http://schemas.openxmlformats.org/officeDocument/2006/relationships/externalLink" Target="externalLinks/externalLink19.xml"/>
  <Relationship Id="rId43" Type="http://schemas.openxmlformats.org/officeDocument/2006/relationships/externalLink" Target="externalLinks/externalLink20.xml"/>
  <Relationship Id="rId44" Type="http://schemas.openxmlformats.org/officeDocument/2006/relationships/externalLink" Target="externalLinks/externalLink21.xml"/>
  <Relationship Id="rId45" Type="http://schemas.openxmlformats.org/officeDocument/2006/relationships/externalLink" Target="externalLinks/externalLink22.xml"/>
  <Relationship Id="rId46" Type="http://schemas.openxmlformats.org/officeDocument/2006/relationships/externalLink" Target="externalLinks/externalLink23.xml"/>
  <Relationship Id="rId47" Type="http://schemas.openxmlformats.org/officeDocument/2006/relationships/externalLink" Target="externalLinks/externalLink24.xml"/>
  <Relationship Id="rId48" Type="http://schemas.openxmlformats.org/officeDocument/2006/relationships/externalLink" Target="externalLinks/externalLink25.xml"/>
  <Relationship Id="rId49" Type="http://schemas.openxmlformats.org/officeDocument/2006/relationships/externalLink" Target="externalLinks/externalLink26.xml"/>
  <Relationship Id="rId5" Type="http://schemas.openxmlformats.org/officeDocument/2006/relationships/worksheet" Target="worksheets/sheet5.xml"/>
  <Relationship Id="rId50" Type="http://schemas.openxmlformats.org/officeDocument/2006/relationships/theme" Target="theme/theme1.xml"/>
  <Relationship Id="rId51" Type="http://schemas.openxmlformats.org/officeDocument/2006/relationships/styles" Target="styles.xml"/>
  <Relationship Id="rId52" Type="http://schemas.openxmlformats.org/officeDocument/2006/relationships/sharedStrings" Target="sharedStrings.xml"/>
  <Relationship Id="rId53" Type="http://schemas.openxmlformats.org/officeDocument/2006/relationships/calcChain" Target="calcChain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drawings/_rels/drawing1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0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1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2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3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4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5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6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7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8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19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2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20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21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22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23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3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4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5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6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7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8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_rels/drawing9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9E1DBE22-76C5-43FD-9FE4-839EA7599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F23DD59-4FDF-4FC7-B141-5153B7D0B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38100</xdr:rowOff>
    </xdr:from>
    <xdr:to>
      <xdr:col>10</xdr:col>
      <xdr:colOff>781050</xdr:colOff>
      <xdr:row>3</xdr:row>
      <xdr:rowOff>152400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0" y="38100"/>
          <a:ext cx="2066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432719</xdr:colOff>
      <xdr:row>1</xdr:row>
      <xdr:rowOff>33131</xdr:rowOff>
    </xdr:from>
    <xdr:to>
      <xdr:col>2</xdr:col>
      <xdr:colOff>1678653</xdr:colOff>
      <xdr:row>3</xdr:row>
      <xdr:rowOff>135238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444" y="233156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Documents%20and%20Settings/co52032737/Configuraci&#243;n%20local/Archivos%20temporales%20de%20Internet/OLK21/Solicitud%20de%20informaci&#243;n%202005.xls"/>
</Relationships>

</file>

<file path=xl/externalLinks/_rels/externalLink10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https://cobogshprd01.atrame.deloitte.com/creacion/IFRS/BALANCES%20MENSUALES/BANCO%20-%20001.xlsx"/>
</Relationships>

</file>

<file path=xl/externalLinks/_rels/externalLink11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Colcodf312256/BeneficiosTributarios2006/winnt/perfiles/co80066276/Escritorio/agosto/Usuarios/Alexander/Informes%20de%20avance/directorio%20agosto/control%20perdoidas/informe_junio/PPROV91-2.xls"/>
</Relationships>

</file>

<file path=xl/externalLinks/_rels/externalLink12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A:/PPROV131.xls"/>
</Relationships>

</file>

<file path=xl/externalLinks/_rels/externalLink13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CODENSA%20S.A.%20ESP/CIERRE%20CONTABLE/A&#241;o%202009/Noviembre/CODENSA%20S.A.%20ESP/CIERRE%20CONTABLE/A&#241;o%202009/Octubre/EDUARD/PRESENT.%20RETEF/PRESENT.%20RETEF/archivos/excel/PLANTA-98.xls"/>
</Relationships>

</file>

<file path=xl/externalLinks/_rels/externalLink14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WINNT/perfiles/co80417414/Configuraci&#243;n%20local/Archivos%20temporales%20de%20Internet/OLK7/RentabilidadMenoresEMGestdic.xls"/>
</Relationships>

</file>

<file path=xl/externalLinks/_rels/externalLink15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https://cobogshprd01.atrame.deloitte.com/Users/CO1020754194/Documents/BACKUP%20PAOLA%20LOZANO%20SEPTIEMBRE%2009/PAOLA/DIRECTORIO/2014/5.%20MAYO/05_Emgesa%20cierre%20MAYO%202014.xlsx"/>
</Relationships>

</file>

<file path=xl/externalLinks/_rels/externalLink16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E:/Documents%20and%20Settings/co52032737/Configuraci&#243;n%20local/Archivos%20temporales%20de%20Internet/OLK21/codens%20ene-06.xls"/>
</Relationships>

</file>

<file path=xl/externalLinks/_rels/externalLink17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http://www.superfinanciera.gov.co/Cifras/informacion/diarios/tcrm/tcrm-2010-09-30.xls"/>
</Relationships>

</file>

<file path=xl/externalLinks/_rels/externalLink18.xml.rels><?xml version="1.0" encoding="UTF-8"?>

<Relationships xmlns="http://schemas.openxmlformats.org/package/2006/relationships">
  <Relationship Id="rId1" Type="http://schemas.microsoft.com/office/2006/relationships/xlExternalLinkPath/xlPathMissing" TargetMode="External" Target="Hoja%20de%20c&#225;lculo%20en%20Febrero_99%20de%20pi&#241;ot.obd%202"/>
</Relationships>

</file>

<file path=xl/externalLinks/_rels/externalLink19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Colcodf312256/BeneficiosTributarios2006/winnt/perfiles/co80066276/Escritorio/agosto/karla/INFORMES/PPROV22.xls"/>
</Relationships>

</file>

<file path=xl/externalLinks/_rels/externalLink2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Fernando/fgc/respaldo/respaldo/FGC/CONTABILIDAD$EMP.EXT/(5)Enersis%20Investment/1999/(5)CMRES99.xls"/>
</Relationships>

</file>

<file path=xl/externalLinks/_rels/externalLink20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Documents%20and%20Settings/co52017010/Configuraci&#243;n%20local/Archivos%20temporales%20de%20Internet/OLK9D6/Plantilla%20Reporte%20Emgesa%20octubre%202007.xls"/>
</Relationships>

</file>

<file path=xl/externalLinks/_rels/externalLink21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ROCIO/A&#209;O%202005/DIRECTORIO/ABRIL%202005/EMGESA%20ABRIL%202005.xls"/>
</Relationships>

</file>

<file path=xl/externalLinks/_rels/externalLink22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https://cobogshprd01.atrame.deloitte.com/PAOLA/DIRECTORIO/2014/MAYO/05_Emgesa%20cierre%20MAYO%202014p.xls"/>
</Relationships>

</file>

<file path=xl/externalLinks/_rels/externalLink23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Pc1575/c/karla/INFORMES/PPROV18.xls"/>
</Relationships>

</file>

<file path=xl/externalLinks/_rels/externalLink24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Documents%20and%20Settings/co43220109/Mis%20documentos/Auditor&#237;a/2007/Deuda/6%20Deuda%20Jun-07.xls"/>
</Relationships>

</file>

<file path=xl/externalLinks/_rels/externalLink25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Cobogfsr01/publico/Archivos%20Procter.%20Juan%20Alberto%20JH/A&#209;O%202001/Declaraci&#243;n%20de%20Renta%20C&#237;a.295/Archivos%20Revisados%20Renta%20C&#237;a%20295%20A&#241;o%202001/An&#225;lisisCxCyCxPVinculadosCia295A&#241;o2001.xls"/>
</Relationships>

</file>

<file path=xl/externalLinks/_rels/externalLink26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WINNT/perfiles/co43220109/Configuraci&#243;n%20local/Archivos%20temporales%20de%20Internet/OLK2/winnt/perfiles/co43220109/Mis%20documentos/Auditor&#237;a/2004/andrea.xls"/>
</Relationships>

</file>

<file path=xl/externalLinks/_rels/externalLink3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Documents%20and%20Settings/co52032737/Configuraci&#243;n%20local/Archivos%20temporales%20de%20Internet/OLK6E/MAR-07.xls"/>
</Relationships>

</file>

<file path=xl/externalLinks/_rels/externalLink4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WINNT/perfiles/CO52412571/Configuraci&#243;n%20local/Archivos%20temporales%20de%20Internet/OLK12/Rentas%202002/Emgesa/MODELO%20RENTA%202000.xls"/>
</Relationships>

</file>

<file path=xl/externalLinks/_rels/externalLink5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Colcodf312256/BeneficiosTributarios2006/winnt/perfiles/co80066276/Escritorio/agosto/Usuarios/Alexander/Informes%20de%20avance/directorio%20agosto/A_JAIL/INFORME/PPROV51.xls"/>
</Relationships>

</file>

<file path=xl/externalLinks/_rels/externalLink6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Colcodf312256/BeneficiosTributarios2006/winnt/perfiles/co80066276/Escritorio/agosto/Usuarios/Alexander/INDICE%20DE%20PERDIDAS/tam%20de%20ventas/Series%20de%20balances.xls"/>
</Relationships>

</file>

<file path=xl/externalLinks/_rels/externalLink7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//Pc1268/entrada/Usuarios/Alexander/INDICE%20DE%20PERDIDAS/balance%20Rovira/Balance%20El&#233;ctrico.xls"/>
</Relationships>

</file>

<file path=xl/externalLinks/_rels/externalLink8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https://cobogshprd01.atrame.deloitte.com/LUZ%20DARY/ESTADOS%20FINANCIEROS/DIRECTORIOS/A&#209;O%202014/06_JUNIO/06_Emgesa%20cierre%20JUNIO%202014.xlsx"/>
</Relationships>

</file>

<file path=xl/externalLinks/_rels/externalLink9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file:///F:/Documents%20and%20Settings/co79684562/Configuraci&#243;n%20local/Archivos%20temporales%20de%20Internet/OLK2A/Renta/Codensa%202007/Provision%20a%20diciembre/FINAL/Copia%20de%20Provision%20cierre-%207%20enero-07.xls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.bin"/>
  <Relationship Id="rId2" Type="http://schemas.openxmlformats.org/officeDocument/2006/relationships/drawing" Target="../drawings/drawing1.xml"/>
</Relationships>

</file>

<file path=xl/worksheets/_rels/sheet10.xml.rels><?xml version="1.0" encoding="UTF-8"?>

<Relationships xmlns="http://schemas.openxmlformats.org/package/2006/relationships">
  <Relationship Id="rId1" Type="http://schemas.openxmlformats.org/officeDocument/2006/relationships/drawing" Target="../drawings/drawing10.xml"/>
</Relationships>

</file>

<file path=xl/worksheets/_rels/sheet1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6.bin"/>
  <Relationship Id="rId2" Type="http://schemas.openxmlformats.org/officeDocument/2006/relationships/drawing" Target="../drawings/drawing11.xml"/>
</Relationships>

</file>

<file path=xl/worksheets/_rels/sheet12.xml.rels><?xml version="1.0" encoding="UTF-8"?>

<Relationships xmlns="http://schemas.openxmlformats.org/package/2006/relationships">
  <Relationship Id="rId1" Type="http://schemas.openxmlformats.org/officeDocument/2006/relationships/drawing" Target="../drawings/drawing12.xml"/>
</Relationships>

</file>

<file path=xl/worksheets/_rels/sheet13.xml.rels><?xml version="1.0" encoding="UTF-8"?>

<Relationships xmlns="http://schemas.openxmlformats.org/package/2006/relationships">
  <Relationship Id="rId1" Type="http://schemas.openxmlformats.org/officeDocument/2006/relationships/drawing" Target="../drawings/drawing13.xml"/>
</Relationships>

</file>

<file path=xl/worksheets/_rels/sheet14.xml.rels><?xml version="1.0" encoding="UTF-8"?>

<Relationships xmlns="http://schemas.openxmlformats.org/package/2006/relationships">
  <Relationship Id="rId1" Type="http://schemas.openxmlformats.org/officeDocument/2006/relationships/drawing" Target="../drawings/drawing14.xml"/>
</Relationships>

</file>

<file path=xl/worksheets/_rels/sheet15.xml.rels><?xml version="1.0" encoding="UTF-8"?>

<Relationships xmlns="http://schemas.openxmlformats.org/package/2006/relationships">
  <Relationship Id="rId1" Type="http://schemas.openxmlformats.org/officeDocument/2006/relationships/drawing" Target="../drawings/drawing15.xml"/>
</Relationships>

</file>

<file path=xl/worksheets/_rels/sheet16.xml.rels><?xml version="1.0" encoding="UTF-8"?>

<Relationships xmlns="http://schemas.openxmlformats.org/package/2006/relationships">
  <Relationship Id="rId1" Type="http://schemas.openxmlformats.org/officeDocument/2006/relationships/drawing" Target="../drawings/drawing16.xml"/>
</Relationships>

</file>

<file path=xl/worksheets/_rels/sheet17.xml.rels><?xml version="1.0" encoding="UTF-8"?>

<Relationships xmlns="http://schemas.openxmlformats.org/package/2006/relationships">
  <Relationship Id="rId1" Type="http://schemas.openxmlformats.org/officeDocument/2006/relationships/drawing" Target="../drawings/drawing17.xml"/>
</Relationships>

</file>

<file path=xl/worksheets/_rels/sheet18.xml.rels><?xml version="1.0" encoding="UTF-8"?>

<Relationships xmlns="http://schemas.openxmlformats.org/package/2006/relationships">
  <Relationship Id="rId1" Type="http://schemas.openxmlformats.org/officeDocument/2006/relationships/drawing" Target="../drawings/drawing18.xml"/>
</Relationships>

</file>

<file path=xl/worksheets/_rels/sheet19.xml.rels><?xml version="1.0" encoding="UTF-8"?>

<Relationships xmlns="http://schemas.openxmlformats.org/package/2006/relationships">
  <Relationship Id="rId1" Type="http://schemas.openxmlformats.org/officeDocument/2006/relationships/drawing" Target="../drawings/drawing19.xml"/>
</Relationships>

</file>

<file path=xl/worksheets/_rels/sheet2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2.bin"/>
  <Relationship Id="rId2" Type="http://schemas.openxmlformats.org/officeDocument/2006/relationships/drawing" Target="../drawings/drawing2.xml"/>
</Relationships>

</file>

<file path=xl/worksheets/_rels/sheet20.xml.rels><?xml version="1.0" encoding="UTF-8"?>

<Relationships xmlns="http://schemas.openxmlformats.org/package/2006/relationships">
  <Relationship Id="rId1" Type="http://schemas.openxmlformats.org/officeDocument/2006/relationships/drawing" Target="../drawings/drawing20.xml"/>
</Relationships>

</file>

<file path=xl/worksheets/_rels/sheet21.xml.rels><?xml version="1.0" encoding="UTF-8"?>

<Relationships xmlns="http://schemas.openxmlformats.org/package/2006/relationships">
  <Relationship Id="rId1" Type="http://schemas.openxmlformats.org/officeDocument/2006/relationships/drawing" Target="../drawings/drawing21.xml"/>
</Relationships>

</file>

<file path=xl/worksheets/_rels/sheet22.xml.rels><?xml version="1.0" encoding="UTF-8"?>

<Relationships xmlns="http://schemas.openxmlformats.org/package/2006/relationships">
  <Relationship Id="rId1" Type="http://schemas.openxmlformats.org/officeDocument/2006/relationships/drawing" Target="../drawings/drawing22.xml"/>
</Relationships>

</file>

<file path=xl/worksheets/_rels/sheet23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7.bin"/>
  <Relationship Id="rId2" Type="http://schemas.openxmlformats.org/officeDocument/2006/relationships/drawing" Target="../drawings/drawing23.xml"/>
</Relationships>

</file>

<file path=xl/worksheets/_rels/sheet3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3.bin"/>
  <Relationship Id="rId2" Type="http://schemas.openxmlformats.org/officeDocument/2006/relationships/drawing" Target="../drawings/drawing3.xml"/>
</Relationships>

</file>

<file path=xl/worksheets/_rels/sheet4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4.bin"/>
  <Relationship Id="rId2" Type="http://schemas.openxmlformats.org/officeDocument/2006/relationships/drawing" Target="../drawings/drawing4.xml"/>
</Relationships>

</file>

<file path=xl/worksheets/_rels/sheet5.xml.rels><?xml version="1.0" encoding="UTF-8"?>

<Relationships xmlns="http://schemas.openxmlformats.org/package/2006/relationships">
  <Relationship Id="rId1" Type="http://schemas.openxmlformats.org/officeDocument/2006/relationships/drawing" Target="../drawings/drawing5.xml"/>
</Relationships>

</file>

<file path=xl/worksheets/_rels/sheet6.xml.rels><?xml version="1.0" encoding="UTF-8"?>

<Relationships xmlns="http://schemas.openxmlformats.org/package/2006/relationships">
  <Relationship Id="rId1" Type="http://schemas.openxmlformats.org/officeDocument/2006/relationships/drawing" Target="../drawings/drawing6.xml"/>
</Relationships>

</file>

<file path=xl/worksheets/_rels/sheet7.xml.rels><?xml version="1.0" encoding="UTF-8"?>

<Relationships xmlns="http://schemas.openxmlformats.org/package/2006/relationships">
  <Relationship Id="rId1" Type="http://schemas.openxmlformats.org/officeDocument/2006/relationships/drawing" Target="../drawings/drawing7.xml"/>
</Relationships>

</file>

<file path=xl/worksheets/_rels/sheet8.xml.rels><?xml version="1.0" encoding="UTF-8"?>

<Relationships xmlns="http://schemas.openxmlformats.org/package/2006/relationships">
  <Relationship Id="rId1" Type="http://schemas.openxmlformats.org/officeDocument/2006/relationships/drawing" Target="../drawings/drawing8.xml"/>
</Relationships>

</file>

<file path=xl/worksheets/_rels/sheet9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5.bin"/>
  <Relationship Id="rId2" Type="http://schemas.openxmlformats.org/officeDocument/2006/relationships/drawing" Target="../drawings/drawing9.xml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zoomScaleNormal="90" zoomScaleSheetLayoutView="100" workbookViewId="0">
      <selection activeCell="C14" sqref="C14"/>
    </sheetView>
  </sheetViews>
  <sheetFormatPr baseColWidth="10" defaultColWidth="8" defaultRowHeight="12.75" x14ac:dyDescent="0.2"/>
  <cols>
    <col min="1" max="1" width="87" style="6" customWidth="1"/>
    <col min="2" max="2" width="6.7109375" style="54" customWidth="1"/>
    <col min="3" max="3" width="25.28515625" style="23" bestFit="1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</row>
    <row r="2" spans="1:9" s="4" customFormat="1" ht="15.75" x14ac:dyDescent="0.2">
      <c r="A2" s="1" t="s">
        <v>1</v>
      </c>
      <c r="B2" s="2"/>
      <c r="C2" s="3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</row>
    <row r="5" spans="1:9" s="9" customFormat="1" ht="14.25" x14ac:dyDescent="0.2">
      <c r="A5" s="1" t="s">
        <v>64</v>
      </c>
      <c r="B5" s="7"/>
      <c r="C5" s="8"/>
    </row>
    <row r="6" spans="1:9" s="13" customFormat="1" ht="14.25" x14ac:dyDescent="0.2">
      <c r="A6" s="10" t="s">
        <v>65</v>
      </c>
      <c r="B6" s="11"/>
      <c r="C6" s="12"/>
    </row>
    <row r="7" spans="1:9" s="17" customFormat="1" x14ac:dyDescent="0.2">
      <c r="A7" s="14"/>
      <c r="B7" s="15"/>
      <c r="C7" s="16"/>
    </row>
    <row r="8" spans="1:9" s="17" customFormat="1" x14ac:dyDescent="0.2">
      <c r="A8" s="14"/>
      <c r="B8" s="15"/>
      <c r="C8" s="16"/>
    </row>
    <row r="9" spans="1:9" x14ac:dyDescent="0.2">
      <c r="A9" s="18"/>
      <c r="B9" s="19"/>
      <c r="C9" s="20">
        <v>43101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44572.9</v>
      </c>
    </row>
    <row r="13" spans="1:9" x14ac:dyDescent="0.2">
      <c r="A13" s="24" t="s">
        <v>5</v>
      </c>
      <c r="B13" s="21"/>
      <c r="C13" s="25">
        <v>356.6</v>
      </c>
      <c r="G13" s="26"/>
      <c r="I13" s="27"/>
    </row>
    <row r="14" spans="1:9" x14ac:dyDescent="0.2">
      <c r="A14" s="24" t="s">
        <v>6</v>
      </c>
      <c r="B14" s="21"/>
      <c r="C14" s="25">
        <v>928.8</v>
      </c>
    </row>
    <row r="15" spans="1:9" ht="13.5" customHeight="1" x14ac:dyDescent="0.35">
      <c r="A15" s="24" t="s">
        <v>7</v>
      </c>
      <c r="B15" s="21"/>
      <c r="C15" s="28">
        <v>664</v>
      </c>
      <c r="G15" s="26"/>
    </row>
    <row r="16" spans="1:9" ht="13.5" customHeight="1" x14ac:dyDescent="0.2">
      <c r="A16" s="29"/>
      <c r="B16" s="21"/>
      <c r="C16" s="30">
        <f>SUM(C12:C15)</f>
        <v>46522.3</v>
      </c>
      <c r="G16" s="2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26"/>
    </row>
    <row r="19" spans="1:7" x14ac:dyDescent="0.2">
      <c r="A19" s="24" t="s">
        <v>9</v>
      </c>
      <c r="B19" s="21"/>
      <c r="C19" s="25">
        <v>8174.2</v>
      </c>
    </row>
    <row r="20" spans="1:7" ht="15" x14ac:dyDescent="0.35">
      <c r="A20" s="24" t="s">
        <v>10</v>
      </c>
      <c r="B20" s="21"/>
      <c r="C20" s="28">
        <v>0</v>
      </c>
      <c r="G20" s="26"/>
    </row>
    <row r="21" spans="1:7" x14ac:dyDescent="0.2">
      <c r="A21" s="24"/>
      <c r="B21" s="21"/>
      <c r="C21" s="25">
        <f>+C19+C20</f>
        <v>8174.2</v>
      </c>
      <c r="G21" s="2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SUM(C16-C21)</f>
        <v>38348.100000000006</v>
      </c>
      <c r="D23" s="35"/>
    </row>
    <row r="24" spans="1:7" x14ac:dyDescent="0.2">
      <c r="A24" s="33"/>
      <c r="B24" s="21"/>
      <c r="C24" s="25"/>
      <c r="G24" s="140"/>
    </row>
    <row r="25" spans="1:7" x14ac:dyDescent="0.2">
      <c r="A25" s="36" t="s">
        <v>12</v>
      </c>
      <c r="B25" s="21"/>
      <c r="C25" s="25"/>
      <c r="G25" s="140"/>
    </row>
    <row r="26" spans="1:7" ht="15" x14ac:dyDescent="0.35">
      <c r="A26" s="24" t="s">
        <v>13</v>
      </c>
      <c r="B26" s="21"/>
      <c r="C26" s="28">
        <v>8254.5</v>
      </c>
      <c r="E26" s="37"/>
    </row>
    <row r="27" spans="1:7" x14ac:dyDescent="0.2">
      <c r="A27" s="32"/>
      <c r="B27" s="21"/>
      <c r="C27" s="25"/>
      <c r="E27" s="37"/>
    </row>
    <row r="28" spans="1:7" x14ac:dyDescent="0.2">
      <c r="A28" s="34" t="s">
        <v>14</v>
      </c>
      <c r="B28" s="21"/>
      <c r="C28" s="25">
        <f>+C23-C26</f>
        <v>30093.600000000006</v>
      </c>
      <c r="E28" s="3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41"/>
      <c r="F31" s="42"/>
      <c r="G31" s="42"/>
    </row>
    <row r="32" spans="1:7" x14ac:dyDescent="0.2">
      <c r="A32" s="39" t="s">
        <v>15</v>
      </c>
      <c r="B32" s="40"/>
      <c r="C32" s="25">
        <v>7108.4</v>
      </c>
      <c r="E32" s="43"/>
      <c r="F32" s="44"/>
      <c r="G32" s="44"/>
    </row>
    <row r="33" spans="1:7" x14ac:dyDescent="0.2">
      <c r="A33" s="32" t="s">
        <v>16</v>
      </c>
      <c r="B33" s="21"/>
      <c r="C33" s="25">
        <v>-60.7</v>
      </c>
      <c r="E33" s="43"/>
      <c r="F33" s="44"/>
      <c r="G33" s="44"/>
    </row>
    <row r="34" spans="1:7" x14ac:dyDescent="0.2">
      <c r="A34" s="32"/>
      <c r="B34" s="21"/>
      <c r="C34" s="25"/>
      <c r="E34" s="43"/>
      <c r="F34" s="44"/>
      <c r="G34" s="44"/>
    </row>
    <row r="35" spans="1:7" x14ac:dyDescent="0.2">
      <c r="A35" s="32" t="s">
        <v>17</v>
      </c>
      <c r="B35" s="21"/>
      <c r="C35" s="25">
        <v>3235.1</v>
      </c>
      <c r="E35" s="43"/>
      <c r="F35" s="45"/>
      <c r="G35" s="45"/>
    </row>
    <row r="36" spans="1:7" x14ac:dyDescent="0.2">
      <c r="A36" s="24"/>
      <c r="B36" s="21"/>
      <c r="C36" s="25"/>
      <c r="E36" s="43"/>
      <c r="F36" s="44"/>
      <c r="G36" s="44"/>
    </row>
    <row r="37" spans="1:7" x14ac:dyDescent="0.2">
      <c r="A37" s="32" t="s">
        <v>18</v>
      </c>
      <c r="B37" s="21"/>
      <c r="E37" s="43"/>
      <c r="F37" s="45"/>
      <c r="G37" s="45"/>
    </row>
    <row r="38" spans="1:7" x14ac:dyDescent="0.2">
      <c r="A38" s="24" t="s">
        <v>19</v>
      </c>
      <c r="B38" s="21"/>
      <c r="C38" s="25">
        <v>1521.3</v>
      </c>
      <c r="E38" s="43"/>
      <c r="F38" s="45"/>
      <c r="G38" s="45"/>
    </row>
    <row r="39" spans="1:7" x14ac:dyDescent="0.2">
      <c r="A39" s="24" t="s">
        <v>20</v>
      </c>
      <c r="B39" s="21"/>
      <c r="C39" s="25">
        <v>459.4</v>
      </c>
      <c r="E39" s="43"/>
      <c r="F39" s="44"/>
      <c r="G39" s="45"/>
    </row>
    <row r="40" spans="1:7" x14ac:dyDescent="0.2">
      <c r="A40" s="24" t="s">
        <v>21</v>
      </c>
      <c r="B40" s="21"/>
      <c r="C40" s="25">
        <v>4419.6000000000004</v>
      </c>
      <c r="E40" s="43"/>
      <c r="F40" s="44"/>
      <c r="G40" s="44"/>
    </row>
    <row r="41" spans="1:7" ht="15" x14ac:dyDescent="0.35">
      <c r="A41" s="24" t="s">
        <v>22</v>
      </c>
      <c r="B41" s="21"/>
      <c r="C41" s="28">
        <v>1689.8</v>
      </c>
      <c r="E41" s="43"/>
      <c r="F41" s="46"/>
      <c r="G41" s="46"/>
    </row>
    <row r="42" spans="1:7" x14ac:dyDescent="0.2">
      <c r="A42" s="24"/>
      <c r="B42" s="21"/>
      <c r="C42" s="25">
        <f>SUM(C38:C41)</f>
        <v>8090.1</v>
      </c>
      <c r="E42" s="43"/>
      <c r="F42" s="45"/>
      <c r="G42" s="45"/>
    </row>
    <row r="43" spans="1:7" x14ac:dyDescent="0.2">
      <c r="A43" s="32"/>
      <c r="B43" s="21"/>
      <c r="C43" s="25"/>
      <c r="E43" s="47"/>
      <c r="F43" s="48"/>
      <c r="G43" s="48"/>
    </row>
    <row r="44" spans="1:7" x14ac:dyDescent="0.2">
      <c r="A44" s="32" t="s">
        <v>23</v>
      </c>
      <c r="B44" s="21"/>
      <c r="C44" s="25">
        <f>+C28+C32+C33+C35-C42</f>
        <v>32286.30000000001</v>
      </c>
      <c r="E44" s="49"/>
      <c r="F44" s="45"/>
      <c r="G44" s="45"/>
    </row>
    <row r="45" spans="1:7" s="50" customFormat="1" x14ac:dyDescent="0.2">
      <c r="A45" s="32"/>
      <c r="B45" s="21"/>
      <c r="C45" s="25"/>
      <c r="E45" s="51"/>
      <c r="F45" s="52"/>
    </row>
    <row r="46" spans="1:7" s="50" customFormat="1" x14ac:dyDescent="0.2">
      <c r="A46" s="32" t="s">
        <v>24</v>
      </c>
      <c r="B46" s="21"/>
      <c r="C46" s="25"/>
    </row>
    <row r="47" spans="1:7" s="50" customFormat="1" ht="15" x14ac:dyDescent="0.35">
      <c r="A47" s="24" t="s">
        <v>25</v>
      </c>
      <c r="B47" s="21"/>
      <c r="C47" s="28">
        <v>0</v>
      </c>
      <c r="E47" s="51"/>
    </row>
    <row r="48" spans="1:7" s="50" customFormat="1" x14ac:dyDescent="0.2">
      <c r="A48" s="99">
        <f>+C49-32286.3</f>
        <v>0</v>
      </c>
      <c r="B48" s="21"/>
      <c r="C48" s="25"/>
    </row>
    <row r="49" spans="1:3" s="50" customFormat="1" ht="15" x14ac:dyDescent="0.35">
      <c r="A49" s="32" t="s">
        <v>26</v>
      </c>
      <c r="B49" s="15"/>
      <c r="C49" s="53">
        <f>+C44+C47</f>
        <v>32286.30000000001</v>
      </c>
    </row>
    <row r="50" spans="1:3" s="50" customFormat="1" x14ac:dyDescent="0.2">
      <c r="A50" s="32"/>
      <c r="B50" s="21"/>
      <c r="C50" s="25"/>
    </row>
    <row r="60" spans="1:3" x14ac:dyDescent="0.2">
      <c r="C60" s="55"/>
    </row>
    <row r="61" spans="1:3" x14ac:dyDescent="0.2">
      <c r="C61" s="55"/>
    </row>
    <row r="62" spans="1:3" x14ac:dyDescent="0.2">
      <c r="C62" s="55"/>
    </row>
    <row r="63" spans="1:3" x14ac:dyDescent="0.2">
      <c r="C63" s="55"/>
    </row>
    <row r="64" spans="1:3" x14ac:dyDescent="0.2">
      <c r="C64" s="55"/>
    </row>
    <row r="65" spans="1:3" x14ac:dyDescent="0.2">
      <c r="C65" s="55"/>
    </row>
    <row r="66" spans="1:3" s="56" customFormat="1" x14ac:dyDescent="0.2">
      <c r="A66" s="6"/>
      <c r="B66" s="54"/>
      <c r="C66" s="55"/>
    </row>
    <row r="67" spans="1:3" x14ac:dyDescent="0.2">
      <c r="C67" s="55"/>
    </row>
    <row r="68" spans="1:3" x14ac:dyDescent="0.2">
      <c r="C68" s="55"/>
    </row>
    <row r="69" spans="1:3" x14ac:dyDescent="0.2">
      <c r="C69" s="55"/>
    </row>
    <row r="70" spans="1:3" x14ac:dyDescent="0.2">
      <c r="C70" s="55"/>
    </row>
    <row r="71" spans="1:3" x14ac:dyDescent="0.2">
      <c r="C71" s="55"/>
    </row>
    <row r="72" spans="1:3" x14ac:dyDescent="0.2">
      <c r="C72" s="55"/>
    </row>
    <row r="73" spans="1:3" x14ac:dyDescent="0.2">
      <c r="C73" s="55"/>
    </row>
    <row r="74" spans="1:3" x14ac:dyDescent="0.2">
      <c r="C74" s="55"/>
    </row>
    <row r="75" spans="1:3" x14ac:dyDescent="0.2">
      <c r="C75" s="55"/>
    </row>
    <row r="76" spans="1:3" x14ac:dyDescent="0.2">
      <c r="C76" s="55"/>
    </row>
    <row r="77" spans="1:3" x14ac:dyDescent="0.2">
      <c r="C77" s="55"/>
    </row>
    <row r="78" spans="1:3" x14ac:dyDescent="0.2">
      <c r="C78" s="55"/>
    </row>
    <row r="79" spans="1:3" x14ac:dyDescent="0.2">
      <c r="C79" s="55"/>
    </row>
    <row r="80" spans="1:3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60" firstPageNumber="4" orientation="portrait" useFirstPageNumber="1" r:id="rId1"/>
  <headerFooter>
    <oddFooter>&amp;C&amp;"Verdana,Normal"- &amp;P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43"/>
  <sheetViews>
    <sheetView topLeftCell="E1" workbookViewId="0">
      <selection activeCell="K16" sqref="K1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78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79</v>
      </c>
      <c r="D10" s="60" t="s">
        <v>76</v>
      </c>
      <c r="E10" s="61" t="s">
        <v>29</v>
      </c>
      <c r="F10" s="62"/>
      <c r="G10" s="63" t="s">
        <v>30</v>
      </c>
      <c r="H10" s="59"/>
      <c r="I10" s="60" t="s">
        <v>79</v>
      </c>
      <c r="J10" s="60" t="s">
        <v>76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22"/>
      <c r="C12" s="66">
        <v>343905.4</v>
      </c>
      <c r="D12" s="66">
        <v>253103.2</v>
      </c>
      <c r="E12" s="66">
        <f>+C12-D12</f>
        <v>90802.200000000012</v>
      </c>
      <c r="G12" s="67"/>
      <c r="H12" s="68"/>
      <c r="I12" s="69"/>
      <c r="J12" s="69"/>
    </row>
    <row r="13" spans="1:11" s="23" customFormat="1" x14ac:dyDescent="0.2">
      <c r="A13" s="70"/>
      <c r="B13" s="122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22"/>
      <c r="C14" s="72">
        <f>SUM(C16:C19)</f>
        <v>257771.7</v>
      </c>
      <c r="D14" s="72">
        <f>SUM(D16:D19)</f>
        <v>247204.80000000002</v>
      </c>
      <c r="E14" s="72">
        <f>+C14-D14</f>
        <v>10566.899999999994</v>
      </c>
      <c r="G14" s="24" t="s">
        <v>34</v>
      </c>
      <c r="H14" s="68"/>
      <c r="I14" s="66">
        <v>1356465.5</v>
      </c>
      <c r="J14" s="66">
        <v>1345789.4</v>
      </c>
      <c r="K14" s="66">
        <f>+I14-J14</f>
        <v>10676.100000000093</v>
      </c>
    </row>
    <row r="15" spans="1:11" s="23" customFormat="1" x14ac:dyDescent="0.2">
      <c r="A15" s="32"/>
      <c r="B15" s="122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22"/>
      <c r="C16" s="25">
        <v>92778</v>
      </c>
      <c r="D16" s="25">
        <v>67431.100000000006</v>
      </c>
      <c r="E16" s="25">
        <f t="shared" ref="E16:E19" si="0">+C16-D16</f>
        <v>25346.899999999994</v>
      </c>
      <c r="F16" s="55"/>
      <c r="G16" s="32" t="s">
        <v>36</v>
      </c>
      <c r="H16" s="68"/>
      <c r="I16" s="64">
        <v>31059.8</v>
      </c>
      <c r="J16" s="64">
        <v>22875.3</v>
      </c>
      <c r="K16" s="64">
        <f>+I16-J16</f>
        <v>8184.5</v>
      </c>
    </row>
    <row r="17" spans="1:11" s="23" customFormat="1" x14ac:dyDescent="0.2">
      <c r="A17" s="32" t="s">
        <v>37</v>
      </c>
      <c r="B17" s="122"/>
      <c r="C17" s="25">
        <v>164993.70000000001</v>
      </c>
      <c r="D17" s="25">
        <v>179773.7</v>
      </c>
      <c r="E17" s="25">
        <f t="shared" si="0"/>
        <v>-14780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22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2900.4</v>
      </c>
      <c r="J18" s="71">
        <v>2668.4</v>
      </c>
      <c r="K18" s="64">
        <f>+I18-J18</f>
        <v>232</v>
      </c>
    </row>
    <row r="19" spans="1:11" s="23" customFormat="1" ht="15" x14ac:dyDescent="0.35">
      <c r="A19" s="32" t="s">
        <v>40</v>
      </c>
      <c r="B19" s="122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22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22"/>
      <c r="C21" s="25">
        <f>+C23+C25</f>
        <v>4260754.5</v>
      </c>
      <c r="D21" s="25">
        <f>+D23+D25</f>
        <v>4315019.0999999996</v>
      </c>
      <c r="E21" s="25">
        <f>+C21-D21</f>
        <v>-54264.599999999627</v>
      </c>
      <c r="G21" s="32" t="s">
        <v>42</v>
      </c>
      <c r="H21" s="68"/>
      <c r="I21" s="71">
        <v>1568.5</v>
      </c>
      <c r="J21" s="71">
        <v>1568.4</v>
      </c>
      <c r="K21" s="64">
        <f>+I21-J21</f>
        <v>9.9999999999909051E-2</v>
      </c>
    </row>
    <row r="22" spans="1:11" s="23" customFormat="1" x14ac:dyDescent="0.2">
      <c r="A22" s="67"/>
      <c r="B22" s="122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22"/>
      <c r="C23" s="78">
        <v>5051249.2</v>
      </c>
      <c r="D23" s="78">
        <v>5112976.3</v>
      </c>
      <c r="E23" s="25">
        <f>+C23-D23</f>
        <v>-61727.099999999627</v>
      </c>
      <c r="G23" s="32" t="s">
        <v>44</v>
      </c>
      <c r="H23" s="68"/>
      <c r="I23" s="77">
        <v>580449.80000000005</v>
      </c>
      <c r="J23" s="77">
        <v>607644.6</v>
      </c>
      <c r="K23" s="64">
        <f>+I23-J23</f>
        <v>-27194.79999999993</v>
      </c>
    </row>
    <row r="24" spans="1:11" s="23" customFormat="1" x14ac:dyDescent="0.2">
      <c r="A24" s="32"/>
      <c r="B24" s="122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22"/>
      <c r="C25" s="78">
        <v>-790494.7</v>
      </c>
      <c r="D25" s="78">
        <v>-797957.2</v>
      </c>
      <c r="E25" s="25">
        <f>+C25-D25</f>
        <v>7462.5</v>
      </c>
      <c r="G25" s="32" t="s">
        <v>46</v>
      </c>
      <c r="H25" s="68"/>
      <c r="I25" s="79">
        <v>1370.5</v>
      </c>
      <c r="J25" s="79">
        <v>1433.6</v>
      </c>
      <c r="K25" s="80">
        <f>+I25-J25</f>
        <v>-63.099999999999909</v>
      </c>
    </row>
    <row r="26" spans="1:11" s="23" customFormat="1" x14ac:dyDescent="0.2">
      <c r="A26" s="70"/>
      <c r="B26" s="122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22"/>
      <c r="C27" s="82">
        <v>143797.20000000001</v>
      </c>
      <c r="D27" s="82">
        <v>157966.39999999999</v>
      </c>
      <c r="E27" s="25">
        <f>+C27-D27</f>
        <v>-14169.199999999983</v>
      </c>
      <c r="F27" s="55"/>
      <c r="G27" s="83" t="s">
        <v>48</v>
      </c>
      <c r="H27" s="68"/>
      <c r="I27" s="79">
        <f>SUM(I14:I26)</f>
        <v>1973814.5</v>
      </c>
      <c r="J27" s="79">
        <f>SUM(J14:J26)</f>
        <v>1981979.6999999997</v>
      </c>
      <c r="K27" s="79">
        <f>+I27-J27</f>
        <v>-8165.1999999997206</v>
      </c>
    </row>
    <row r="28" spans="1:11" s="23" customFormat="1" x14ac:dyDescent="0.2">
      <c r="A28" s="84"/>
      <c r="B28" s="122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22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22"/>
      <c r="C30" s="82">
        <v>31772.799999999999</v>
      </c>
      <c r="D30" s="82">
        <v>31878</v>
      </c>
      <c r="E30" s="25">
        <f>+C30-D30</f>
        <v>-105.20000000000073</v>
      </c>
      <c r="F30" s="55"/>
      <c r="G30" s="87" t="s">
        <v>51</v>
      </c>
      <c r="H30" s="68"/>
      <c r="I30" s="71">
        <v>1602978.2</v>
      </c>
      <c r="J30" s="71">
        <v>1602977.4</v>
      </c>
      <c r="K30" s="71">
        <f t="shared" ref="K30:K35" si="1">+I30-J30</f>
        <v>0.80000000004656613</v>
      </c>
    </row>
    <row r="31" spans="1:11" s="23" customFormat="1" x14ac:dyDescent="0.2">
      <c r="A31" s="84"/>
      <c r="B31" s="122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22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22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122"/>
      <c r="C34" s="82">
        <v>5354</v>
      </c>
      <c r="D34" s="82">
        <v>4231.8</v>
      </c>
      <c r="E34" s="25">
        <f>+C34-D34</f>
        <v>1122.1999999999998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22"/>
      <c r="C35" s="82"/>
      <c r="D35" s="82"/>
      <c r="E35" s="82"/>
      <c r="F35" s="55"/>
      <c r="G35" s="87" t="s">
        <v>58</v>
      </c>
      <c r="H35" s="68"/>
      <c r="I35" s="89">
        <v>184153.8</v>
      </c>
      <c r="J35" s="89">
        <v>141502.29999999999</v>
      </c>
      <c r="K35" s="80">
        <f t="shared" si="1"/>
        <v>42651.5</v>
      </c>
    </row>
    <row r="36" spans="1:11" s="23" customFormat="1" ht="15" x14ac:dyDescent="0.35">
      <c r="A36" s="36" t="s">
        <v>59</v>
      </c>
      <c r="B36" s="122"/>
      <c r="C36" s="90">
        <v>1827.7</v>
      </c>
      <c r="D36" s="90">
        <v>1292.9000000000001</v>
      </c>
      <c r="E36" s="90">
        <f>+C36-D36</f>
        <v>534.79999999999995</v>
      </c>
      <c r="F36" s="55"/>
    </row>
    <row r="37" spans="1:11" s="23" customFormat="1" x14ac:dyDescent="0.2">
      <c r="A37" s="32"/>
      <c r="B37" s="122"/>
      <c r="C37" s="82"/>
      <c r="D37" s="82"/>
      <c r="E37" s="82"/>
      <c r="F37" s="55"/>
      <c r="I37" s="81"/>
    </row>
    <row r="38" spans="1:11" s="23" customFormat="1" ht="15" x14ac:dyDescent="0.35">
      <c r="A38" s="32"/>
      <c r="B38" s="122"/>
      <c r="C38" s="82"/>
      <c r="D38" s="82"/>
      <c r="E38" s="82"/>
      <c r="F38" s="55"/>
      <c r="G38" s="83" t="s">
        <v>60</v>
      </c>
      <c r="I38" s="79">
        <f>SUM(I30:I37)</f>
        <v>3071368.8</v>
      </c>
      <c r="J38" s="79">
        <f>SUM(J30:J37)</f>
        <v>3028716.5</v>
      </c>
      <c r="K38" s="79">
        <f>+I38-J38</f>
        <v>42652.299999999814</v>
      </c>
    </row>
    <row r="39" spans="1:11" s="23" customFormat="1" x14ac:dyDescent="0.2">
      <c r="A39" s="32"/>
      <c r="B39" s="122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5045183.3000000007</v>
      </c>
      <c r="D40" s="92">
        <f>+D36+D34+D32+D30+D27+D21+D14+D12</f>
        <v>5010696.1999999993</v>
      </c>
      <c r="E40" s="92">
        <f>+C40-D40</f>
        <v>34487.10000000149</v>
      </c>
      <c r="F40" s="55"/>
      <c r="G40" s="93" t="s">
        <v>62</v>
      </c>
      <c r="H40" s="6"/>
      <c r="I40" s="92">
        <f>+I27+I38</f>
        <v>5045183.3</v>
      </c>
      <c r="J40" s="92">
        <f>+J27+J38</f>
        <v>5010696.1999999993</v>
      </c>
      <c r="K40" s="92">
        <f>+I40-J40</f>
        <v>34487.100000000559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44"/>
  <sheetViews>
    <sheetView workbookViewId="0">
      <selection sqref="A1:XFD1048576"/>
    </sheetView>
  </sheetViews>
  <sheetFormatPr baseColWidth="10" defaultColWidth="8" defaultRowHeight="12.75" x14ac:dyDescent="0.2"/>
  <cols>
    <col min="1" max="1" width="87" style="6" customWidth="1"/>
    <col min="2" max="2" width="6.7109375" style="127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82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43252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45408</v>
      </c>
    </row>
    <row r="13" spans="1:9" x14ac:dyDescent="0.2">
      <c r="A13" s="24" t="s">
        <v>5</v>
      </c>
      <c r="B13" s="21"/>
      <c r="C13" s="25">
        <v>396</v>
      </c>
      <c r="G13" s="106"/>
      <c r="I13" s="27"/>
    </row>
    <row r="14" spans="1:9" x14ac:dyDescent="0.2">
      <c r="A14" s="24" t="s">
        <v>6</v>
      </c>
      <c r="B14" s="21"/>
      <c r="C14" s="25">
        <v>722.2</v>
      </c>
    </row>
    <row r="15" spans="1:9" ht="13.5" customHeight="1" x14ac:dyDescent="0.35">
      <c r="A15" s="24" t="s">
        <v>7</v>
      </c>
      <c r="B15" s="21"/>
      <c r="C15" s="28">
        <v>1001.5</v>
      </c>
      <c r="G15" s="106"/>
    </row>
    <row r="16" spans="1:9" ht="13.5" customHeight="1" x14ac:dyDescent="0.2">
      <c r="A16" s="29"/>
      <c r="B16" s="21"/>
      <c r="C16" s="30">
        <f>SUM(C12:C15)</f>
        <v>47527.7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8807.9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8807.9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38719.799999999996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-27916.3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66636.099999999991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6322.8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32.700000000000003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6768.8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1663.2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533.4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10841.1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1334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14371.7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65388.7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65388.7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1" spans="1:7" x14ac:dyDescent="0.2">
      <c r="C51" s="25"/>
    </row>
    <row r="52" spans="1:7" x14ac:dyDescent="0.2">
      <c r="C52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27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pageSetup orientation="portrait" r:id="rId1"/>
  <ignoredErrors>
    <ignoredError sqref="C16 C49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43"/>
  <sheetViews>
    <sheetView topLeftCell="A10" workbookViewId="0">
      <selection activeCell="C23" sqref="C23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81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80</v>
      </c>
      <c r="D10" s="60" t="s">
        <v>79</v>
      </c>
      <c r="E10" s="61" t="s">
        <v>29</v>
      </c>
      <c r="F10" s="62"/>
      <c r="G10" s="63" t="s">
        <v>30</v>
      </c>
      <c r="H10" s="59"/>
      <c r="I10" s="60" t="s">
        <v>80</v>
      </c>
      <c r="J10" s="60" t="s">
        <v>79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28"/>
      <c r="C12" s="66">
        <v>370189.2</v>
      </c>
      <c r="D12" s="66">
        <v>343905.4</v>
      </c>
      <c r="E12" s="66">
        <f>+C12-D12</f>
        <v>26283.799999999988</v>
      </c>
      <c r="G12" s="67"/>
      <c r="H12" s="68"/>
      <c r="I12" s="69"/>
      <c r="J12" s="69"/>
    </row>
    <row r="13" spans="1:11" s="23" customFormat="1" x14ac:dyDescent="0.2">
      <c r="A13" s="70"/>
      <c r="B13" s="128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28"/>
      <c r="C14" s="72">
        <f>SUM(C16:C19)</f>
        <v>263797.40000000002</v>
      </c>
      <c r="D14" s="72">
        <f>SUM(D16:D19)</f>
        <v>257771.7</v>
      </c>
      <c r="E14" s="72">
        <f>+C14-D14</f>
        <v>6025.7000000000116</v>
      </c>
      <c r="G14" s="24" t="s">
        <v>34</v>
      </c>
      <c r="H14" s="68"/>
      <c r="I14" s="66">
        <v>1365273.4</v>
      </c>
      <c r="J14" s="66">
        <v>1356465.5</v>
      </c>
      <c r="K14" s="66">
        <f>+I14-J14</f>
        <v>8807.8999999999069</v>
      </c>
    </row>
    <row r="15" spans="1:11" s="23" customFormat="1" x14ac:dyDescent="0.2">
      <c r="A15" s="32"/>
      <c r="B15" s="128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28"/>
      <c r="C16" s="25">
        <v>98104.5</v>
      </c>
      <c r="D16" s="25">
        <v>92778</v>
      </c>
      <c r="E16" s="25">
        <f t="shared" ref="E16:E19" si="0">+C16-D16</f>
        <v>5326.5</v>
      </c>
      <c r="F16" s="55"/>
      <c r="G16" s="32" t="s">
        <v>36</v>
      </c>
      <c r="H16" s="68"/>
      <c r="I16" s="64">
        <v>22405.1</v>
      </c>
      <c r="J16" s="64">
        <v>31059.8</v>
      </c>
      <c r="K16" s="64">
        <f>+I16-J16</f>
        <v>-8654.7000000000007</v>
      </c>
    </row>
    <row r="17" spans="1:11" s="23" customFormat="1" x14ac:dyDescent="0.2">
      <c r="A17" s="32" t="s">
        <v>37</v>
      </c>
      <c r="B17" s="128"/>
      <c r="C17" s="25">
        <v>165692.9</v>
      </c>
      <c r="D17" s="25">
        <v>164993.70000000001</v>
      </c>
      <c r="E17" s="25">
        <f t="shared" si="0"/>
        <v>699.19999999998254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28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2100.3000000000002</v>
      </c>
      <c r="J18" s="71">
        <v>2900.4</v>
      </c>
      <c r="K18" s="64">
        <f>+I18-J18</f>
        <v>-800.09999999999991</v>
      </c>
    </row>
    <row r="19" spans="1:11" s="23" customFormat="1" ht="15" x14ac:dyDescent="0.35">
      <c r="A19" s="32" t="s">
        <v>40</v>
      </c>
      <c r="B19" s="128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28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28"/>
      <c r="C21" s="25">
        <f>+C23+C25</f>
        <v>4252160.5</v>
      </c>
      <c r="D21" s="25">
        <f>+D23+D25</f>
        <v>4260754.5</v>
      </c>
      <c r="E21" s="25">
        <f>+C21-D21</f>
        <v>-8594</v>
      </c>
      <c r="G21" s="32" t="s">
        <v>42</v>
      </c>
      <c r="H21" s="68"/>
      <c r="I21" s="71">
        <v>1560.2</v>
      </c>
      <c r="J21" s="71">
        <v>1568.5</v>
      </c>
      <c r="K21" s="64">
        <f>+I21-J21</f>
        <v>-8.2999999999999545</v>
      </c>
    </row>
    <row r="22" spans="1:11" s="23" customFormat="1" x14ac:dyDescent="0.2">
      <c r="A22" s="67"/>
      <c r="B22" s="128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28"/>
      <c r="C23" s="78">
        <v>5015188.4000000004</v>
      </c>
      <c r="D23" s="78">
        <v>5051249.2</v>
      </c>
      <c r="E23" s="25">
        <f>+C23-D23</f>
        <v>-36060.799999999814</v>
      </c>
      <c r="G23" s="32" t="s">
        <v>44</v>
      </c>
      <c r="H23" s="68"/>
      <c r="I23" s="77">
        <v>555141.4</v>
      </c>
      <c r="J23" s="77">
        <v>580449.80000000005</v>
      </c>
      <c r="K23" s="64">
        <f>+I23-J23</f>
        <v>-25308.400000000023</v>
      </c>
    </row>
    <row r="24" spans="1:11" s="23" customFormat="1" x14ac:dyDescent="0.2">
      <c r="A24" s="32"/>
      <c r="B24" s="128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28"/>
      <c r="C25" s="78">
        <v>-763027.9</v>
      </c>
      <c r="D25" s="78">
        <v>-790494.7</v>
      </c>
      <c r="E25" s="25">
        <f>+C25-D25</f>
        <v>27466.79999999993</v>
      </c>
      <c r="G25" s="32" t="s">
        <v>46</v>
      </c>
      <c r="H25" s="68"/>
      <c r="I25" s="79">
        <v>1021.1</v>
      </c>
      <c r="J25" s="79">
        <v>1370.5</v>
      </c>
      <c r="K25" s="80">
        <f>+I25-J25</f>
        <v>-349.4</v>
      </c>
    </row>
    <row r="26" spans="1:11" s="23" customFormat="1" x14ac:dyDescent="0.2">
      <c r="A26" s="70"/>
      <c r="B26" s="128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28"/>
      <c r="C27" s="82">
        <v>159760.79999999999</v>
      </c>
      <c r="D27" s="82">
        <v>143797.20000000001</v>
      </c>
      <c r="E27" s="25">
        <f>+C27-D27</f>
        <v>15963.599999999977</v>
      </c>
      <c r="F27" s="55"/>
      <c r="G27" s="83" t="s">
        <v>48</v>
      </c>
      <c r="H27" s="68"/>
      <c r="I27" s="79">
        <f>SUM(I14:I26)</f>
        <v>1947501.5</v>
      </c>
      <c r="J27" s="79">
        <f>SUM(J14:J26)</f>
        <v>1973814.5</v>
      </c>
      <c r="K27" s="79">
        <f>+I27-J27</f>
        <v>-26313</v>
      </c>
    </row>
    <row r="28" spans="1:11" s="23" customFormat="1" x14ac:dyDescent="0.2">
      <c r="A28" s="84"/>
      <c r="B28" s="128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28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28"/>
      <c r="C30" s="82">
        <v>31667.599999999999</v>
      </c>
      <c r="D30" s="82">
        <v>31772.799999999999</v>
      </c>
      <c r="E30" s="25">
        <f>+C30-D30</f>
        <v>-105.20000000000073</v>
      </c>
      <c r="F30" s="55"/>
      <c r="G30" s="87" t="s">
        <v>51</v>
      </c>
      <c r="H30" s="68"/>
      <c r="I30" s="71">
        <v>1602981.3</v>
      </c>
      <c r="J30" s="71">
        <v>1602978.2</v>
      </c>
      <c r="K30" s="71">
        <f t="shared" ref="K30:K35" si="1">+I30-J30</f>
        <v>3.1000000000931323</v>
      </c>
    </row>
    <row r="31" spans="1:11" s="23" customFormat="1" x14ac:dyDescent="0.2">
      <c r="A31" s="84"/>
      <c r="B31" s="128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28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28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128"/>
      <c r="C34" s="82">
        <v>4925.8</v>
      </c>
      <c r="D34" s="82">
        <v>5354</v>
      </c>
      <c r="E34" s="25">
        <f>+C34-D34</f>
        <v>-428.19999999999982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28"/>
      <c r="C35" s="82"/>
      <c r="D35" s="82"/>
      <c r="E35" s="82"/>
      <c r="F35" s="55"/>
      <c r="G35" s="87" t="s">
        <v>58</v>
      </c>
      <c r="H35" s="68"/>
      <c r="I35" s="89">
        <v>249542.5</v>
      </c>
      <c r="J35" s="89">
        <v>184153.8</v>
      </c>
      <c r="K35" s="80">
        <f t="shared" si="1"/>
        <v>65388.700000000012</v>
      </c>
    </row>
    <row r="36" spans="1:11" s="23" customFormat="1" ht="15" x14ac:dyDescent="0.35">
      <c r="A36" s="36" t="s">
        <v>59</v>
      </c>
      <c r="B36" s="128"/>
      <c r="C36" s="90">
        <v>1760.8</v>
      </c>
      <c r="D36" s="90">
        <v>1827.7</v>
      </c>
      <c r="E36" s="90">
        <f>+C36-D36</f>
        <v>-66.900000000000091</v>
      </c>
      <c r="F36" s="55"/>
    </row>
    <row r="37" spans="1:11" s="23" customFormat="1" x14ac:dyDescent="0.2">
      <c r="A37" s="32"/>
      <c r="B37" s="128"/>
      <c r="C37" s="82"/>
      <c r="D37" s="82"/>
      <c r="E37" s="82"/>
      <c r="F37" s="55"/>
      <c r="I37" s="81"/>
    </row>
    <row r="38" spans="1:11" s="23" customFormat="1" ht="15" x14ac:dyDescent="0.35">
      <c r="A38" s="32"/>
      <c r="B38" s="128"/>
      <c r="C38" s="82"/>
      <c r="D38" s="82"/>
      <c r="E38" s="82"/>
      <c r="F38" s="55"/>
      <c r="G38" s="83" t="s">
        <v>60</v>
      </c>
      <c r="I38" s="79">
        <f>SUM(I30:I37)</f>
        <v>3136760.6</v>
      </c>
      <c r="J38" s="79">
        <f>SUM(J30:J37)</f>
        <v>3071368.8</v>
      </c>
      <c r="K38" s="79">
        <f>+I38-J38</f>
        <v>65391.800000000279</v>
      </c>
    </row>
    <row r="39" spans="1:11" s="23" customFormat="1" x14ac:dyDescent="0.2">
      <c r="A39" s="32"/>
      <c r="B39" s="128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5084262.1000000006</v>
      </c>
      <c r="D40" s="92">
        <f>+D36+D34+D32+D30+D27+D21+D14+D12</f>
        <v>5045183.3000000007</v>
      </c>
      <c r="E40" s="92">
        <f>+C40-D40</f>
        <v>39078.799999999814</v>
      </c>
      <c r="F40" s="55"/>
      <c r="G40" s="93" t="s">
        <v>62</v>
      </c>
      <c r="H40" s="6"/>
      <c r="I40" s="92">
        <f>+I27+I38</f>
        <v>5084262.0999999996</v>
      </c>
      <c r="J40" s="92">
        <f>+J27+J38</f>
        <v>5045183.3</v>
      </c>
      <c r="K40" s="92">
        <f>+I40-J40</f>
        <v>39078.799999999814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  <c r="I43" s="129"/>
      <c r="J43" s="129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44"/>
  <sheetViews>
    <sheetView workbookViewId="0">
      <selection sqref="A1:XFD1048576"/>
    </sheetView>
  </sheetViews>
  <sheetFormatPr baseColWidth="10" defaultColWidth="8" defaultRowHeight="12.75" x14ac:dyDescent="0.2"/>
  <cols>
    <col min="1" max="1" width="87" style="6" customWidth="1"/>
    <col min="2" max="2" width="6.7109375" style="130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83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43282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47346.6</v>
      </c>
    </row>
    <row r="13" spans="1:9" x14ac:dyDescent="0.2">
      <c r="A13" s="24" t="s">
        <v>5</v>
      </c>
      <c r="B13" s="21"/>
      <c r="C13" s="25">
        <v>385.6</v>
      </c>
      <c r="G13" s="106"/>
      <c r="I13" s="27"/>
    </row>
    <row r="14" spans="1:9" x14ac:dyDescent="0.2">
      <c r="A14" s="24" t="s">
        <v>6</v>
      </c>
      <c r="B14" s="21"/>
      <c r="C14" s="25">
        <v>773.1</v>
      </c>
    </row>
    <row r="15" spans="1:9" ht="13.5" customHeight="1" x14ac:dyDescent="0.35">
      <c r="A15" s="24" t="s">
        <v>7</v>
      </c>
      <c r="B15" s="21"/>
      <c r="C15" s="28">
        <v>873.5</v>
      </c>
      <c r="G15" s="106"/>
    </row>
    <row r="16" spans="1:9" ht="13.5" customHeight="1" x14ac:dyDescent="0.2">
      <c r="A16" s="29"/>
      <c r="B16" s="21"/>
      <c r="C16" s="30">
        <f>SUM(C12:C15)</f>
        <v>49378.799999999996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9260.5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9260.5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40118.299999999996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7899.2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32219.099999999995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5139.3999999999996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-29.2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2598.9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1625.9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600.1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8236.7000000000007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1375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11837.7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28090.499999999996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28090.499999999996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1" spans="1:7" x14ac:dyDescent="0.2">
      <c r="C51" s="25"/>
    </row>
    <row r="52" spans="1:7" x14ac:dyDescent="0.2">
      <c r="C52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30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43"/>
  <sheetViews>
    <sheetView topLeftCell="E1" workbookViewId="0">
      <selection activeCell="E1" sqref="A1:XFD104857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84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86</v>
      </c>
      <c r="D10" s="60" t="s">
        <v>80</v>
      </c>
      <c r="E10" s="61" t="s">
        <v>29</v>
      </c>
      <c r="F10" s="62"/>
      <c r="G10" s="63" t="s">
        <v>30</v>
      </c>
      <c r="H10" s="59"/>
      <c r="I10" s="60" t="s">
        <v>85</v>
      </c>
      <c r="J10" s="60" t="s">
        <v>80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31"/>
      <c r="C12" s="66">
        <v>433698.6</v>
      </c>
      <c r="D12" s="66">
        <v>370189.2</v>
      </c>
      <c r="E12" s="66">
        <f>+C12-D12</f>
        <v>63509.399999999965</v>
      </c>
      <c r="G12" s="67"/>
      <c r="H12" s="68"/>
      <c r="I12" s="69"/>
      <c r="J12" s="69"/>
    </row>
    <row r="13" spans="1:11" s="23" customFormat="1" x14ac:dyDescent="0.2">
      <c r="A13" s="70"/>
      <c r="B13" s="131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31"/>
      <c r="C14" s="72">
        <f>SUM(C16:C19)</f>
        <v>274500.90000000002</v>
      </c>
      <c r="D14" s="72">
        <f>SUM(D16:D19)</f>
        <v>263797.40000000002</v>
      </c>
      <c r="E14" s="72">
        <f>+C14-D14</f>
        <v>10703.5</v>
      </c>
      <c r="G14" s="24" t="s">
        <v>34</v>
      </c>
      <c r="H14" s="68"/>
      <c r="I14" s="66">
        <v>1451671.6</v>
      </c>
      <c r="J14" s="66">
        <v>1365273.4</v>
      </c>
      <c r="K14" s="66">
        <f>+I14-J14</f>
        <v>86398.200000000186</v>
      </c>
    </row>
    <row r="15" spans="1:11" s="23" customFormat="1" x14ac:dyDescent="0.2">
      <c r="A15" s="32"/>
      <c r="B15" s="131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31"/>
      <c r="C16" s="25">
        <v>98490</v>
      </c>
      <c r="D16" s="25">
        <v>98104.5</v>
      </c>
      <c r="E16" s="25">
        <f t="shared" ref="E16:E19" si="0">+C16-D16</f>
        <v>385.5</v>
      </c>
      <c r="F16" s="55"/>
      <c r="G16" s="32" t="s">
        <v>36</v>
      </c>
      <c r="H16" s="68"/>
      <c r="I16" s="64">
        <v>24802</v>
      </c>
      <c r="J16" s="64">
        <v>22405.1</v>
      </c>
      <c r="K16" s="64">
        <f>+I16-J16</f>
        <v>2396.9000000000015</v>
      </c>
    </row>
    <row r="17" spans="1:11" s="23" customFormat="1" x14ac:dyDescent="0.2">
      <c r="A17" s="32" t="s">
        <v>37</v>
      </c>
      <c r="B17" s="131"/>
      <c r="C17" s="25">
        <v>176010.9</v>
      </c>
      <c r="D17" s="25">
        <v>165692.9</v>
      </c>
      <c r="E17" s="25">
        <f t="shared" si="0"/>
        <v>10318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31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2258.1</v>
      </c>
      <c r="J18" s="71">
        <v>2100.3000000000002</v>
      </c>
      <c r="K18" s="64">
        <f>+I18-J18</f>
        <v>157.79999999999973</v>
      </c>
    </row>
    <row r="19" spans="1:11" s="23" customFormat="1" ht="15" x14ac:dyDescent="0.35">
      <c r="A19" s="32" t="s">
        <v>40</v>
      </c>
      <c r="B19" s="131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31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31"/>
      <c r="C21" s="25">
        <f>+C23+C25</f>
        <v>4461049</v>
      </c>
      <c r="D21" s="25">
        <f>+D23+D25</f>
        <v>4252160.5</v>
      </c>
      <c r="E21" s="25">
        <f>+C21-D21</f>
        <v>208888.5</v>
      </c>
      <c r="G21" s="32" t="s">
        <v>42</v>
      </c>
      <c r="H21" s="68"/>
      <c r="I21" s="71">
        <v>1510.9</v>
      </c>
      <c r="J21" s="71">
        <v>1560.2</v>
      </c>
      <c r="K21" s="64">
        <f>+I21-J21</f>
        <v>-49.299999999999955</v>
      </c>
    </row>
    <row r="22" spans="1:11" s="23" customFormat="1" x14ac:dyDescent="0.2">
      <c r="A22" s="67"/>
      <c r="B22" s="131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31"/>
      <c r="C23" s="78">
        <v>5231971.5999999996</v>
      </c>
      <c r="D23" s="78">
        <v>5015188.4000000004</v>
      </c>
      <c r="E23" s="25">
        <f>+C23-D23</f>
        <v>216783.19999999925</v>
      </c>
      <c r="G23" s="32" t="s">
        <v>44</v>
      </c>
      <c r="H23" s="68"/>
      <c r="I23" s="77">
        <v>721711.7</v>
      </c>
      <c r="J23" s="77">
        <v>555141.4</v>
      </c>
      <c r="K23" s="64">
        <f>+I23-J23</f>
        <v>166570.29999999993</v>
      </c>
    </row>
    <row r="24" spans="1:11" s="23" customFormat="1" x14ac:dyDescent="0.2">
      <c r="A24" s="32"/>
      <c r="B24" s="131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31"/>
      <c r="C25" s="78">
        <v>-770922.6</v>
      </c>
      <c r="D25" s="78">
        <v>-763027.9</v>
      </c>
      <c r="E25" s="25">
        <f>+C25-D25</f>
        <v>-7894.6999999999534</v>
      </c>
      <c r="G25" s="32" t="s">
        <v>46</v>
      </c>
      <c r="H25" s="68"/>
      <c r="I25" s="79">
        <v>1023.6</v>
      </c>
      <c r="J25" s="79">
        <v>1021.1</v>
      </c>
      <c r="K25" s="80">
        <f>+I25-J25</f>
        <v>2.5</v>
      </c>
    </row>
    <row r="26" spans="1:11" s="23" customFormat="1" x14ac:dyDescent="0.2">
      <c r="A26" s="70"/>
      <c r="B26" s="131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31"/>
      <c r="C27" s="82">
        <v>159711.70000000001</v>
      </c>
      <c r="D27" s="82">
        <v>159760.79999999999</v>
      </c>
      <c r="E27" s="25">
        <f>+C27-D27</f>
        <v>-49.099999999976717</v>
      </c>
      <c r="F27" s="55"/>
      <c r="G27" s="83" t="s">
        <v>48</v>
      </c>
      <c r="H27" s="68"/>
      <c r="I27" s="79">
        <f>SUM(I14:I26)</f>
        <v>2202977.9</v>
      </c>
      <c r="J27" s="79">
        <f>SUM(J14:J26)</f>
        <v>1947501.5</v>
      </c>
      <c r="K27" s="79">
        <f>+I27-J27</f>
        <v>255476.39999999991</v>
      </c>
    </row>
    <row r="28" spans="1:11" s="23" customFormat="1" x14ac:dyDescent="0.2">
      <c r="A28" s="84"/>
      <c r="B28" s="131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31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31"/>
      <c r="C30" s="82">
        <v>31840.6</v>
      </c>
      <c r="D30" s="82">
        <v>31667.599999999999</v>
      </c>
      <c r="E30" s="25">
        <f>+C30-D30</f>
        <v>173</v>
      </c>
      <c r="F30" s="55"/>
      <c r="G30" s="87" t="s">
        <v>51</v>
      </c>
      <c r="H30" s="68"/>
      <c r="I30" s="71">
        <v>1603022</v>
      </c>
      <c r="J30" s="71">
        <v>1602981.3</v>
      </c>
      <c r="K30" s="71">
        <f t="shared" ref="K30:K35" si="1">+I30-J30</f>
        <v>40.699999999953434</v>
      </c>
    </row>
    <row r="31" spans="1:11" s="23" customFormat="1" x14ac:dyDescent="0.2">
      <c r="A31" s="84"/>
      <c r="B31" s="131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31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31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131"/>
      <c r="C34" s="82">
        <v>5373.6</v>
      </c>
      <c r="D34" s="82">
        <v>4925.8</v>
      </c>
      <c r="E34" s="25">
        <f>+C34-D34</f>
        <v>447.80000000000018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31"/>
      <c r="C35" s="82"/>
      <c r="D35" s="82"/>
      <c r="E35" s="82"/>
      <c r="F35" s="55"/>
      <c r="G35" s="87" t="s">
        <v>58</v>
      </c>
      <c r="H35" s="68"/>
      <c r="I35" s="89">
        <v>277632.90000000002</v>
      </c>
      <c r="J35" s="89">
        <v>249542.5</v>
      </c>
      <c r="K35" s="80">
        <f t="shared" si="1"/>
        <v>28090.400000000023</v>
      </c>
    </row>
    <row r="36" spans="1:11" s="23" customFormat="1" ht="15" x14ac:dyDescent="0.35">
      <c r="A36" s="36" t="s">
        <v>59</v>
      </c>
      <c r="B36" s="131"/>
      <c r="C36" s="90">
        <v>1695.2</v>
      </c>
      <c r="D36" s="90">
        <v>1760.8</v>
      </c>
      <c r="E36" s="90">
        <f>+C36-D36</f>
        <v>-65.599999999999909</v>
      </c>
      <c r="F36" s="55"/>
    </row>
    <row r="37" spans="1:11" s="23" customFormat="1" x14ac:dyDescent="0.2">
      <c r="A37" s="32"/>
      <c r="B37" s="131"/>
      <c r="C37" s="82"/>
      <c r="D37" s="82"/>
      <c r="E37" s="82"/>
      <c r="F37" s="55"/>
      <c r="I37" s="81"/>
    </row>
    <row r="38" spans="1:11" s="23" customFormat="1" ht="15" x14ac:dyDescent="0.35">
      <c r="A38" s="32"/>
      <c r="B38" s="131"/>
      <c r="C38" s="82"/>
      <c r="D38" s="82"/>
      <c r="E38" s="82"/>
      <c r="F38" s="55"/>
      <c r="G38" s="83" t="s">
        <v>60</v>
      </c>
      <c r="I38" s="79">
        <f>SUM(I30:I37)</f>
        <v>3164891.6999999997</v>
      </c>
      <c r="J38" s="79">
        <f>SUM(J30:J37)</f>
        <v>3136760.6</v>
      </c>
      <c r="K38" s="79">
        <f>+I38-J38</f>
        <v>28131.099999999627</v>
      </c>
    </row>
    <row r="39" spans="1:11" s="23" customFormat="1" x14ac:dyDescent="0.2">
      <c r="A39" s="32"/>
      <c r="B39" s="131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5367869.5999999996</v>
      </c>
      <c r="D40" s="92">
        <f>+D36+D34+D32+D30+D27+D21+D14+D12</f>
        <v>5084262.1000000006</v>
      </c>
      <c r="E40" s="92">
        <f>+C40-D40</f>
        <v>283607.49999999907</v>
      </c>
      <c r="F40" s="55"/>
      <c r="G40" s="93" t="s">
        <v>62</v>
      </c>
      <c r="H40" s="6"/>
      <c r="I40" s="92">
        <f>+I27+I38</f>
        <v>5367869.5999999996</v>
      </c>
      <c r="J40" s="92">
        <f>+J27+J38</f>
        <v>5084262.0999999996</v>
      </c>
      <c r="K40" s="92">
        <f>+I40-J40</f>
        <v>283607.5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  <c r="I43" s="129"/>
      <c r="J43" s="129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44"/>
  <sheetViews>
    <sheetView workbookViewId="0">
      <selection sqref="A1:XFD1048576"/>
    </sheetView>
  </sheetViews>
  <sheetFormatPr baseColWidth="10" defaultColWidth="8" defaultRowHeight="12.75" x14ac:dyDescent="0.2"/>
  <cols>
    <col min="1" max="1" width="87" style="6" customWidth="1"/>
    <col min="2" max="2" width="6.7109375" style="132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87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43313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46063.3</v>
      </c>
    </row>
    <row r="13" spans="1:9" x14ac:dyDescent="0.2">
      <c r="A13" s="24" t="s">
        <v>5</v>
      </c>
      <c r="B13" s="21"/>
      <c r="C13" s="25">
        <v>467.6</v>
      </c>
      <c r="G13" s="106"/>
      <c r="I13" s="27"/>
    </row>
    <row r="14" spans="1:9" x14ac:dyDescent="0.2">
      <c r="A14" s="24" t="s">
        <v>6</v>
      </c>
      <c r="B14" s="21"/>
      <c r="C14" s="25">
        <v>793</v>
      </c>
    </row>
    <row r="15" spans="1:9" ht="13.5" customHeight="1" x14ac:dyDescent="0.35">
      <c r="A15" s="24" t="s">
        <v>7</v>
      </c>
      <c r="B15" s="21"/>
      <c r="C15" s="28">
        <v>936.3</v>
      </c>
      <c r="G15" s="106"/>
    </row>
    <row r="16" spans="1:9" ht="13.5" customHeight="1" x14ac:dyDescent="0.2">
      <c r="A16" s="29"/>
      <c r="B16" s="21"/>
      <c r="C16" s="30">
        <f>SUM(C12:C15)</f>
        <v>48260.200000000004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10520.8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10520.8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37739.400000000009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4077.8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33661.600000000006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7070.2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1193.0999999999999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2424.4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1542.3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535.6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6926.1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1469.2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10473.200000000001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33876.100000000006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33876.100000000006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1" spans="1:7" x14ac:dyDescent="0.2">
      <c r="C51" s="25"/>
    </row>
    <row r="52" spans="1:7" x14ac:dyDescent="0.2">
      <c r="C52" s="123"/>
    </row>
    <row r="53" spans="1:7" x14ac:dyDescent="0.2">
      <c r="C53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32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43"/>
  <sheetViews>
    <sheetView topLeftCell="E1" workbookViewId="0">
      <selection activeCell="E1" sqref="A1:XFD104857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88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89</v>
      </c>
      <c r="D10" s="60" t="s">
        <v>86</v>
      </c>
      <c r="E10" s="61" t="s">
        <v>29</v>
      </c>
      <c r="F10" s="62"/>
      <c r="G10" s="63" t="s">
        <v>30</v>
      </c>
      <c r="H10" s="59"/>
      <c r="I10" s="60" t="s">
        <v>89</v>
      </c>
      <c r="J10" s="60" t="s">
        <v>86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33"/>
      <c r="C12" s="66">
        <v>320479.90000000002</v>
      </c>
      <c r="D12" s="66">
        <v>433698.6</v>
      </c>
      <c r="E12" s="66">
        <f>+C12-D12</f>
        <v>-113218.69999999995</v>
      </c>
      <c r="G12" s="67"/>
      <c r="H12" s="68"/>
      <c r="I12" s="69"/>
      <c r="J12" s="69"/>
    </row>
    <row r="13" spans="1:11" s="23" customFormat="1" x14ac:dyDescent="0.2">
      <c r="A13" s="70"/>
      <c r="B13" s="133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33"/>
      <c r="C14" s="72">
        <f>SUM(C16:C19)</f>
        <v>290327.59999999998</v>
      </c>
      <c r="D14" s="72">
        <f>SUM(D16:D19)</f>
        <v>274500.90000000002</v>
      </c>
      <c r="E14" s="72">
        <f>+C14-D14</f>
        <v>15826.699999999953</v>
      </c>
      <c r="G14" s="24" t="s">
        <v>34</v>
      </c>
      <c r="H14" s="68"/>
      <c r="I14" s="66">
        <v>1487556.9</v>
      </c>
      <c r="J14" s="66">
        <v>1451671.6</v>
      </c>
      <c r="K14" s="66">
        <f>+I14-J14</f>
        <v>35885.299999999814</v>
      </c>
    </row>
    <row r="15" spans="1:11" s="23" customFormat="1" x14ac:dyDescent="0.2">
      <c r="A15" s="32"/>
      <c r="B15" s="133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33"/>
      <c r="C16" s="25">
        <v>113957.7</v>
      </c>
      <c r="D16" s="25">
        <v>98490</v>
      </c>
      <c r="E16" s="25">
        <f t="shared" ref="E16:E19" si="0">+C16-D16</f>
        <v>15467.699999999997</v>
      </c>
      <c r="F16" s="55"/>
      <c r="G16" s="32" t="s">
        <v>36</v>
      </c>
      <c r="H16" s="68"/>
      <c r="I16" s="64">
        <v>26844.7</v>
      </c>
      <c r="J16" s="64">
        <v>24802</v>
      </c>
      <c r="K16" s="64">
        <f>+I16-J16</f>
        <v>2042.7000000000007</v>
      </c>
    </row>
    <row r="17" spans="1:11" s="23" customFormat="1" x14ac:dyDescent="0.2">
      <c r="A17" s="32" t="s">
        <v>37</v>
      </c>
      <c r="B17" s="133"/>
      <c r="C17" s="25">
        <v>176369.9</v>
      </c>
      <c r="D17" s="25">
        <v>176010.9</v>
      </c>
      <c r="E17" s="25">
        <f t="shared" si="0"/>
        <v>359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33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2455.8000000000002</v>
      </c>
      <c r="J18" s="71">
        <v>2258.1</v>
      </c>
      <c r="K18" s="64">
        <f>+I18-J18</f>
        <v>197.70000000000027</v>
      </c>
    </row>
    <row r="19" spans="1:11" s="23" customFormat="1" ht="15" x14ac:dyDescent="0.35">
      <c r="A19" s="32" t="s">
        <v>40</v>
      </c>
      <c r="B19" s="133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33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33"/>
      <c r="C21" s="25">
        <f>+C23+C25</f>
        <v>4656516</v>
      </c>
      <c r="D21" s="25">
        <f>+D23+D25</f>
        <v>4461049</v>
      </c>
      <c r="E21" s="25">
        <f>+C21-D21</f>
        <v>195467</v>
      </c>
      <c r="G21" s="32" t="s">
        <v>42</v>
      </c>
      <c r="H21" s="68"/>
      <c r="I21" s="71">
        <v>1510.9</v>
      </c>
      <c r="J21" s="71">
        <v>1510.9</v>
      </c>
      <c r="K21" s="64">
        <f>+I21-J21</f>
        <v>0</v>
      </c>
    </row>
    <row r="22" spans="1:11" s="23" customFormat="1" x14ac:dyDescent="0.2">
      <c r="A22" s="67"/>
      <c r="B22" s="133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33"/>
      <c r="C23" s="78">
        <v>5431347.2000000002</v>
      </c>
      <c r="D23" s="78">
        <v>5231971.5999999996</v>
      </c>
      <c r="E23" s="25">
        <f>+C23-D23</f>
        <v>199375.60000000056</v>
      </c>
      <c r="G23" s="32" t="s">
        <v>44</v>
      </c>
      <c r="H23" s="68"/>
      <c r="I23" s="77">
        <v>708563.2</v>
      </c>
      <c r="J23" s="77">
        <v>721711.7</v>
      </c>
      <c r="K23" s="64">
        <f>+I23-J23</f>
        <v>-13148.5</v>
      </c>
    </row>
    <row r="24" spans="1:11" s="23" customFormat="1" x14ac:dyDescent="0.2">
      <c r="A24" s="32"/>
      <c r="B24" s="133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33"/>
      <c r="C25" s="78">
        <v>-774831.2</v>
      </c>
      <c r="D25" s="78">
        <v>-770922.6</v>
      </c>
      <c r="E25" s="25">
        <f>+C25-D25</f>
        <v>-3908.5999999999767</v>
      </c>
      <c r="G25" s="32" t="s">
        <v>46</v>
      </c>
      <c r="H25" s="68"/>
      <c r="I25" s="79">
        <v>1009.8</v>
      </c>
      <c r="J25" s="79">
        <v>1023.6</v>
      </c>
      <c r="K25" s="80">
        <f>+I25-J25</f>
        <v>-13.800000000000068</v>
      </c>
    </row>
    <row r="26" spans="1:11" s="23" customFormat="1" x14ac:dyDescent="0.2">
      <c r="A26" s="70"/>
      <c r="B26" s="133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33"/>
      <c r="C27" s="82">
        <v>121711</v>
      </c>
      <c r="D27" s="82">
        <v>159711.70000000001</v>
      </c>
      <c r="E27" s="25">
        <f>+C27-D27</f>
        <v>-38000.700000000012</v>
      </c>
      <c r="F27" s="55"/>
      <c r="G27" s="83" t="s">
        <v>48</v>
      </c>
      <c r="H27" s="68"/>
      <c r="I27" s="79">
        <f>SUM(I14:I26)</f>
        <v>2227941.2999999998</v>
      </c>
      <c r="J27" s="79">
        <f>SUM(J14:J26)</f>
        <v>2202977.9</v>
      </c>
      <c r="K27" s="79">
        <f>+I27-J27</f>
        <v>24963.399999999907</v>
      </c>
    </row>
    <row r="28" spans="1:11" s="23" customFormat="1" x14ac:dyDescent="0.2">
      <c r="A28" s="84"/>
      <c r="B28" s="133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33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33"/>
      <c r="C30" s="82">
        <v>31733.1</v>
      </c>
      <c r="D30" s="82">
        <v>31840.6</v>
      </c>
      <c r="E30" s="25">
        <f>+C30-D30</f>
        <v>-107.5</v>
      </c>
      <c r="F30" s="55"/>
      <c r="G30" s="87" t="s">
        <v>51</v>
      </c>
      <c r="H30" s="68"/>
      <c r="I30" s="71">
        <v>1603799.5</v>
      </c>
      <c r="J30" s="71">
        <v>1603022</v>
      </c>
      <c r="K30" s="71">
        <f t="shared" ref="K30:K35" si="1">+I30-J30</f>
        <v>777.5</v>
      </c>
    </row>
    <row r="31" spans="1:11" s="23" customFormat="1" x14ac:dyDescent="0.2">
      <c r="A31" s="84"/>
      <c r="B31" s="133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33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33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133"/>
      <c r="C34" s="82">
        <v>5089.3</v>
      </c>
      <c r="D34" s="82">
        <v>5373.6</v>
      </c>
      <c r="E34" s="25">
        <f>+C34-D34</f>
        <v>-284.30000000000018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33"/>
      <c r="C35" s="82"/>
      <c r="D35" s="82"/>
      <c r="E35" s="82"/>
      <c r="F35" s="55"/>
      <c r="G35" s="87" t="s">
        <v>58</v>
      </c>
      <c r="H35" s="68"/>
      <c r="I35" s="89">
        <v>311509</v>
      </c>
      <c r="J35" s="89">
        <v>277632.90000000002</v>
      </c>
      <c r="K35" s="80">
        <f t="shared" si="1"/>
        <v>33876.099999999977</v>
      </c>
    </row>
    <row r="36" spans="1:11" s="23" customFormat="1" ht="15" x14ac:dyDescent="0.35">
      <c r="A36" s="36" t="s">
        <v>59</v>
      </c>
      <c r="B36" s="133"/>
      <c r="C36" s="90">
        <v>1629.7</v>
      </c>
      <c r="D36" s="90">
        <v>1695.2</v>
      </c>
      <c r="E36" s="90">
        <f>+C36-D36</f>
        <v>-65.5</v>
      </c>
      <c r="F36" s="55"/>
    </row>
    <row r="37" spans="1:11" s="23" customFormat="1" x14ac:dyDescent="0.2">
      <c r="A37" s="32"/>
      <c r="B37" s="133"/>
      <c r="C37" s="82"/>
      <c r="D37" s="82"/>
      <c r="E37" s="82"/>
      <c r="F37" s="55"/>
      <c r="I37" s="81"/>
    </row>
    <row r="38" spans="1:11" s="23" customFormat="1" ht="15" x14ac:dyDescent="0.35">
      <c r="A38" s="32"/>
      <c r="B38" s="133"/>
      <c r="C38" s="82"/>
      <c r="D38" s="82"/>
      <c r="E38" s="82"/>
      <c r="F38" s="55"/>
      <c r="G38" s="83" t="s">
        <v>60</v>
      </c>
      <c r="I38" s="79">
        <f>SUM(I30:I37)</f>
        <v>3199545.3</v>
      </c>
      <c r="J38" s="79">
        <f>SUM(J30:J37)</f>
        <v>3164891.6999999997</v>
      </c>
      <c r="K38" s="79">
        <f>+I38-J38</f>
        <v>34653.600000000093</v>
      </c>
    </row>
    <row r="39" spans="1:11" s="23" customFormat="1" x14ac:dyDescent="0.2">
      <c r="A39" s="32"/>
      <c r="B39" s="133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5427486.5999999996</v>
      </c>
      <c r="D40" s="92">
        <f>+D36+D34+D32+D30+D27+D21+D14+D12</f>
        <v>5367869.5999999996</v>
      </c>
      <c r="E40" s="92">
        <f>+C40-D40</f>
        <v>59617</v>
      </c>
      <c r="F40" s="55"/>
      <c r="G40" s="93" t="s">
        <v>62</v>
      </c>
      <c r="H40" s="6"/>
      <c r="I40" s="92">
        <f>+I27+I38</f>
        <v>5427486.5999999996</v>
      </c>
      <c r="J40" s="92">
        <f>+J27+J38</f>
        <v>5367869.5999999996</v>
      </c>
      <c r="K40" s="92">
        <f>+I40-J40</f>
        <v>59617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  <c r="I43" s="129"/>
      <c r="J43" s="129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44"/>
  <sheetViews>
    <sheetView workbookViewId="0">
      <selection sqref="A1:XFD1048576"/>
    </sheetView>
  </sheetViews>
  <sheetFormatPr baseColWidth="10" defaultColWidth="8" defaultRowHeight="12.75" x14ac:dyDescent="0.2"/>
  <cols>
    <col min="1" max="1" width="87" style="6" customWidth="1"/>
    <col min="2" max="2" width="6.7109375" style="134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90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43344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45458.5</v>
      </c>
    </row>
    <row r="13" spans="1:9" x14ac:dyDescent="0.2">
      <c r="A13" s="24" t="s">
        <v>5</v>
      </c>
      <c r="B13" s="21"/>
      <c r="C13" s="25">
        <v>535.5</v>
      </c>
      <c r="G13" s="106"/>
      <c r="I13" s="27"/>
    </row>
    <row r="14" spans="1:9" x14ac:dyDescent="0.2">
      <c r="A14" s="24" t="s">
        <v>6</v>
      </c>
      <c r="B14" s="21"/>
      <c r="C14" s="25">
        <v>767.3</v>
      </c>
    </row>
    <row r="15" spans="1:9" ht="13.5" customHeight="1" x14ac:dyDescent="0.35">
      <c r="A15" s="24" t="s">
        <v>7</v>
      </c>
      <c r="B15" s="21"/>
      <c r="C15" s="28">
        <v>626.5</v>
      </c>
      <c r="G15" s="106"/>
    </row>
    <row r="16" spans="1:9" ht="13.5" customHeight="1" x14ac:dyDescent="0.2">
      <c r="A16" s="29"/>
      <c r="B16" s="21"/>
      <c r="C16" s="30">
        <f>SUM(C12:C15)</f>
        <v>47387.8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8015.9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8015.9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39371.9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14385.5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24986.400000000001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11212.9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-1156.9000000000001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4364.7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1598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366.9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6557.1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2197.6999999999998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10719.7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28687.399999999998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28687.399999999998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1" spans="1:7" x14ac:dyDescent="0.2">
      <c r="C51" s="25"/>
    </row>
    <row r="52" spans="1:7" x14ac:dyDescent="0.2">
      <c r="C52" s="123"/>
    </row>
    <row r="53" spans="1:7" x14ac:dyDescent="0.2">
      <c r="C53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34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3"/>
  <sheetViews>
    <sheetView topLeftCell="D1" workbookViewId="0">
      <selection activeCell="D1" sqref="A1:XFD104857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91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92</v>
      </c>
      <c r="D10" s="60" t="s">
        <v>89</v>
      </c>
      <c r="E10" s="61" t="s">
        <v>29</v>
      </c>
      <c r="F10" s="62"/>
      <c r="G10" s="63" t="s">
        <v>30</v>
      </c>
      <c r="H10" s="59"/>
      <c r="I10" s="60" t="s">
        <v>92</v>
      </c>
      <c r="J10" s="60" t="s">
        <v>89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35"/>
      <c r="C12" s="66">
        <v>267170.7</v>
      </c>
      <c r="D12" s="66">
        <v>320479.90000000002</v>
      </c>
      <c r="E12" s="66">
        <f>+C12-D12</f>
        <v>-53309.200000000012</v>
      </c>
      <c r="G12" s="67"/>
      <c r="H12" s="68"/>
      <c r="I12" s="69"/>
      <c r="J12" s="69"/>
    </row>
    <row r="13" spans="1:11" s="23" customFormat="1" x14ac:dyDescent="0.2">
      <c r="A13" s="70"/>
      <c r="B13" s="135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35"/>
      <c r="C14" s="72">
        <f>SUM(C16:C19)</f>
        <v>306543.2</v>
      </c>
      <c r="D14" s="72">
        <f>SUM(D16:D19)</f>
        <v>290327.59999999998</v>
      </c>
      <c r="E14" s="72">
        <f>+C14-D14</f>
        <v>16215.600000000035</v>
      </c>
      <c r="G14" s="24" t="s">
        <v>34</v>
      </c>
      <c r="H14" s="68"/>
      <c r="I14" s="66">
        <v>1436132.9</v>
      </c>
      <c r="J14" s="66">
        <v>1487556.9</v>
      </c>
      <c r="K14" s="66">
        <f>+I14-J14</f>
        <v>-51424</v>
      </c>
    </row>
    <row r="15" spans="1:11" s="23" customFormat="1" x14ac:dyDescent="0.2">
      <c r="A15" s="32"/>
      <c r="B15" s="135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35"/>
      <c r="C16" s="25">
        <v>129424.3</v>
      </c>
      <c r="D16" s="25">
        <v>113957.7</v>
      </c>
      <c r="E16" s="25">
        <f t="shared" ref="E16:E19" si="0">+C16-D16</f>
        <v>15466.600000000006</v>
      </c>
      <c r="F16" s="55"/>
      <c r="G16" s="32" t="s">
        <v>36</v>
      </c>
      <c r="H16" s="68"/>
      <c r="I16" s="64">
        <v>26240.7</v>
      </c>
      <c r="J16" s="64">
        <v>26844.7</v>
      </c>
      <c r="K16" s="64">
        <f>+I16-J16</f>
        <v>-604</v>
      </c>
    </row>
    <row r="17" spans="1:11" s="23" customFormat="1" x14ac:dyDescent="0.2">
      <c r="A17" s="32" t="s">
        <v>37</v>
      </c>
      <c r="B17" s="135"/>
      <c r="C17" s="25">
        <v>177118.9</v>
      </c>
      <c r="D17" s="25">
        <v>176369.9</v>
      </c>
      <c r="E17" s="25">
        <f t="shared" si="0"/>
        <v>749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35"/>
      <c r="C18" s="25">
        <v>1385.1</v>
      </c>
      <c r="D18" s="25">
        <v>1343.1</v>
      </c>
      <c r="E18" s="25">
        <f t="shared" si="0"/>
        <v>42</v>
      </c>
      <c r="F18" s="55"/>
      <c r="G18" s="32" t="s">
        <v>39</v>
      </c>
      <c r="H18" s="68"/>
      <c r="I18" s="71">
        <v>2557.4</v>
      </c>
      <c r="J18" s="71">
        <v>2455.8000000000002</v>
      </c>
      <c r="K18" s="64">
        <f>+I18-J18</f>
        <v>101.59999999999991</v>
      </c>
    </row>
    <row r="19" spans="1:11" s="23" customFormat="1" ht="15" x14ac:dyDescent="0.35">
      <c r="A19" s="32" t="s">
        <v>40</v>
      </c>
      <c r="B19" s="135"/>
      <c r="C19" s="28">
        <v>-1385.1</v>
      </c>
      <c r="D19" s="28">
        <v>-1343.1</v>
      </c>
      <c r="E19" s="28">
        <f t="shared" si="0"/>
        <v>-42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35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35"/>
      <c r="C21" s="25">
        <f>+C23+C25</f>
        <v>4684701.9000000004</v>
      </c>
      <c r="D21" s="25">
        <f>+D23+D25</f>
        <v>4656516</v>
      </c>
      <c r="E21" s="25">
        <f>+C21-D21</f>
        <v>28185.900000000373</v>
      </c>
      <c r="G21" s="32" t="s">
        <v>42</v>
      </c>
      <c r="H21" s="68"/>
      <c r="I21" s="71">
        <v>1510.9</v>
      </c>
      <c r="J21" s="71">
        <v>1510.9</v>
      </c>
      <c r="K21" s="64">
        <f>+I21-J21</f>
        <v>0</v>
      </c>
    </row>
    <row r="22" spans="1:11" s="23" customFormat="1" x14ac:dyDescent="0.2">
      <c r="A22" s="67"/>
      <c r="B22" s="135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35"/>
      <c r="C23" s="78">
        <v>5473524.7000000002</v>
      </c>
      <c r="D23" s="78">
        <v>5431347.2000000002</v>
      </c>
      <c r="E23" s="25">
        <f>+C23-D23</f>
        <v>42177.5</v>
      </c>
      <c r="G23" s="32" t="s">
        <v>44</v>
      </c>
      <c r="H23" s="68"/>
      <c r="I23" s="77">
        <v>699437.4</v>
      </c>
      <c r="J23" s="77">
        <v>708563.2</v>
      </c>
      <c r="K23" s="64">
        <f>+I23-J23</f>
        <v>-9125.7999999999302</v>
      </c>
    </row>
    <row r="24" spans="1:11" s="23" customFormat="1" x14ac:dyDescent="0.2">
      <c r="A24" s="32"/>
      <c r="B24" s="135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35"/>
      <c r="C25" s="78">
        <v>-788822.8</v>
      </c>
      <c r="D25" s="78">
        <v>-774831.2</v>
      </c>
      <c r="E25" s="25">
        <f>+C25-D25</f>
        <v>-13991.600000000093</v>
      </c>
      <c r="G25" s="32" t="s">
        <v>46</v>
      </c>
      <c r="H25" s="68"/>
      <c r="I25" s="79">
        <v>682.9</v>
      </c>
      <c r="J25" s="79">
        <v>1009.8</v>
      </c>
      <c r="K25" s="80">
        <f>+I25-J25</f>
        <v>-326.89999999999998</v>
      </c>
    </row>
    <row r="26" spans="1:11" s="23" customFormat="1" x14ac:dyDescent="0.2">
      <c r="A26" s="70"/>
      <c r="B26" s="135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35"/>
      <c r="C27" s="82">
        <v>98430.2</v>
      </c>
      <c r="D27" s="82">
        <v>121711</v>
      </c>
      <c r="E27" s="25">
        <f>+C27-D27</f>
        <v>-23280.800000000003</v>
      </c>
      <c r="F27" s="55"/>
      <c r="G27" s="83" t="s">
        <v>48</v>
      </c>
      <c r="H27" s="68"/>
      <c r="I27" s="79">
        <f>SUM(I14:I26)</f>
        <v>2166562.1999999997</v>
      </c>
      <c r="J27" s="79">
        <f>SUM(J14:J26)</f>
        <v>2227941.2999999998</v>
      </c>
      <c r="K27" s="79">
        <f>+I27-J27</f>
        <v>-61379.100000000093</v>
      </c>
    </row>
    <row r="28" spans="1:11" s="23" customFormat="1" x14ac:dyDescent="0.2">
      <c r="A28" s="84"/>
      <c r="B28" s="135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35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35"/>
      <c r="C30" s="82">
        <v>31625.599999999999</v>
      </c>
      <c r="D30" s="82">
        <v>31733.1</v>
      </c>
      <c r="E30" s="25">
        <f>+C30-D30</f>
        <v>-107.5</v>
      </c>
      <c r="F30" s="55"/>
      <c r="G30" s="87" t="s">
        <v>51</v>
      </c>
      <c r="H30" s="68"/>
      <c r="I30" s="71">
        <v>1603828.1</v>
      </c>
      <c r="J30" s="71">
        <v>1603799.5</v>
      </c>
      <c r="K30" s="71">
        <f t="shared" ref="K30:K35" si="1">+I30-J30</f>
        <v>28.600000000093132</v>
      </c>
    </row>
    <row r="31" spans="1:11" s="23" customFormat="1" x14ac:dyDescent="0.2">
      <c r="A31" s="84"/>
      <c r="B31" s="135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35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35"/>
      <c r="C33" s="82"/>
      <c r="D33" s="82"/>
      <c r="E33" s="82"/>
      <c r="F33" s="55"/>
      <c r="G33" s="87" t="s">
        <v>55</v>
      </c>
      <c r="H33" s="68"/>
      <c r="I33" s="71">
        <v>6538.4</v>
      </c>
      <c r="J33" s="71">
        <v>6496.3</v>
      </c>
      <c r="K33" s="88">
        <f t="shared" si="1"/>
        <v>42.099999999999454</v>
      </c>
    </row>
    <row r="34" spans="1:11" s="23" customFormat="1" x14ac:dyDescent="0.2">
      <c r="A34" s="36" t="s">
        <v>56</v>
      </c>
      <c r="B34" s="135"/>
      <c r="C34" s="82">
        <v>4829.8999999999996</v>
      </c>
      <c r="D34" s="82">
        <v>5089.3</v>
      </c>
      <c r="E34" s="25">
        <f>+C34-D34</f>
        <v>-259.40000000000055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35"/>
      <c r="C35" s="82"/>
      <c r="D35" s="82"/>
      <c r="E35" s="82"/>
      <c r="F35" s="55"/>
      <c r="G35" s="87" t="s">
        <v>58</v>
      </c>
      <c r="H35" s="68"/>
      <c r="I35" s="89">
        <v>340196.4</v>
      </c>
      <c r="J35" s="89">
        <v>311509</v>
      </c>
      <c r="K35" s="80">
        <f t="shared" si="1"/>
        <v>28687.400000000023</v>
      </c>
    </row>
    <row r="36" spans="1:11" s="23" customFormat="1" ht="15" x14ac:dyDescent="0.35">
      <c r="A36" s="36" t="s">
        <v>59</v>
      </c>
      <c r="B36" s="135"/>
      <c r="C36" s="90">
        <v>1564.1</v>
      </c>
      <c r="D36" s="90">
        <v>1629.7</v>
      </c>
      <c r="E36" s="90">
        <f>+C36-D36</f>
        <v>-65.600000000000136</v>
      </c>
      <c r="F36" s="55"/>
    </row>
    <row r="37" spans="1:11" s="23" customFormat="1" x14ac:dyDescent="0.2">
      <c r="A37" s="32"/>
      <c r="B37" s="135"/>
      <c r="C37" s="82"/>
      <c r="D37" s="82"/>
      <c r="E37" s="82"/>
      <c r="F37" s="55"/>
      <c r="I37" s="81"/>
    </row>
    <row r="38" spans="1:11" s="23" customFormat="1" ht="15" x14ac:dyDescent="0.35">
      <c r="A38" s="32"/>
      <c r="B38" s="135"/>
      <c r="C38" s="82"/>
      <c r="D38" s="82"/>
      <c r="E38" s="82"/>
      <c r="F38" s="55"/>
      <c r="G38" s="83" t="s">
        <v>60</v>
      </c>
      <c r="I38" s="79">
        <f>SUM(I30:I37)</f>
        <v>3228303.4000000004</v>
      </c>
      <c r="J38" s="79">
        <f>SUM(J30:J37)</f>
        <v>3199545.3</v>
      </c>
      <c r="K38" s="79">
        <f>+I38-J38</f>
        <v>28758.100000000559</v>
      </c>
    </row>
    <row r="39" spans="1:11" s="23" customFormat="1" x14ac:dyDescent="0.2">
      <c r="A39" s="32"/>
      <c r="B39" s="135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5394865.6000000006</v>
      </c>
      <c r="D40" s="92">
        <f>+D36+D34+D32+D30+D27+D21+D14+D12</f>
        <v>5427486.5999999996</v>
      </c>
      <c r="E40" s="92">
        <f>+C40-D40</f>
        <v>-32620.999999999069</v>
      </c>
      <c r="F40" s="55"/>
      <c r="G40" s="93" t="s">
        <v>62</v>
      </c>
      <c r="H40" s="6"/>
      <c r="I40" s="92">
        <f>+I27+I38</f>
        <v>5394865.5999999996</v>
      </c>
      <c r="J40" s="92">
        <f>+J27+J38</f>
        <v>5427486.5999999996</v>
      </c>
      <c r="K40" s="92">
        <f>+I40-J40</f>
        <v>-32621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  <c r="I43" s="129"/>
      <c r="J43" s="129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44"/>
  <sheetViews>
    <sheetView workbookViewId="0">
      <selection sqref="A1:XFD1048576"/>
    </sheetView>
  </sheetViews>
  <sheetFormatPr baseColWidth="10" defaultColWidth="8" defaultRowHeight="12.75" x14ac:dyDescent="0.2"/>
  <cols>
    <col min="1" max="1" width="87" style="6" customWidth="1"/>
    <col min="2" max="2" width="6.7109375" style="136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93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43374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47250</v>
      </c>
    </row>
    <row r="13" spans="1:9" x14ac:dyDescent="0.2">
      <c r="A13" s="24" t="s">
        <v>5</v>
      </c>
      <c r="B13" s="21"/>
      <c r="C13" s="25">
        <v>449.3</v>
      </c>
      <c r="G13" s="106"/>
      <c r="I13" s="27"/>
    </row>
    <row r="14" spans="1:9" x14ac:dyDescent="0.2">
      <c r="A14" s="24" t="s">
        <v>6</v>
      </c>
      <c r="B14" s="21"/>
      <c r="C14" s="25">
        <v>807.8</v>
      </c>
    </row>
    <row r="15" spans="1:9" ht="13.5" customHeight="1" x14ac:dyDescent="0.35">
      <c r="A15" s="24" t="s">
        <v>7</v>
      </c>
      <c r="B15" s="21"/>
      <c r="C15" s="28">
        <v>587.6</v>
      </c>
      <c r="G15" s="106"/>
    </row>
    <row r="16" spans="1:9" ht="13.5" customHeight="1" x14ac:dyDescent="0.2">
      <c r="A16" s="29"/>
      <c r="B16" s="21"/>
      <c r="C16" s="30">
        <f>SUM(C12:C15)</f>
        <v>49094.700000000004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9560.5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9560.5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39534.200000000004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16771.8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22762.400000000005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3278.3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236.6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2386.6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1541.2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328.5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10400.4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1482.4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13752.5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14911.400000000001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14911.400000000001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1" spans="1:7" x14ac:dyDescent="0.2">
      <c r="C51" s="25"/>
    </row>
    <row r="52" spans="1:7" x14ac:dyDescent="0.2">
      <c r="C52" s="123"/>
    </row>
    <row r="53" spans="1:7" x14ac:dyDescent="0.2">
      <c r="C53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36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3"/>
  <sheetViews>
    <sheetView zoomScale="80" zoomScaleNormal="80" zoomScaleSheetLayoutView="100" workbookViewId="0">
      <selection activeCell="C17" sqref="C17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66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67</v>
      </c>
      <c r="D10" s="60" t="s">
        <v>63</v>
      </c>
      <c r="E10" s="61" t="s">
        <v>29</v>
      </c>
      <c r="F10" s="62"/>
      <c r="G10" s="63" t="s">
        <v>30</v>
      </c>
      <c r="H10" s="59"/>
      <c r="I10" s="60" t="s">
        <v>67</v>
      </c>
      <c r="J10" s="60" t="s">
        <v>63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65"/>
      <c r="C12" s="66">
        <v>446818.4</v>
      </c>
      <c r="D12" s="66">
        <v>245525.7</v>
      </c>
      <c r="E12" s="66">
        <f>+C12-D12</f>
        <v>201292.7</v>
      </c>
      <c r="G12" s="67"/>
      <c r="H12" s="68"/>
      <c r="I12" s="69"/>
      <c r="J12" s="69"/>
    </row>
    <row r="13" spans="1:11" s="23" customFormat="1" x14ac:dyDescent="0.2">
      <c r="A13" s="70"/>
      <c r="B13" s="65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65"/>
      <c r="C14" s="72">
        <f>SUM(C16:C19)</f>
        <v>235898.2</v>
      </c>
      <c r="D14" s="72">
        <f>SUM(D16:D19)</f>
        <v>235550.09999999998</v>
      </c>
      <c r="E14" s="72">
        <f>+C14-D14</f>
        <v>348.10000000003492</v>
      </c>
      <c r="G14" s="24" t="s">
        <v>34</v>
      </c>
      <c r="H14" s="68"/>
      <c r="I14" s="66">
        <v>1277925.3999999999</v>
      </c>
      <c r="J14" s="73">
        <v>1272247.6000000001</v>
      </c>
      <c r="K14" s="66">
        <f>+I14-J14</f>
        <v>5677.7999999998137</v>
      </c>
    </row>
    <row r="15" spans="1:11" s="23" customFormat="1" x14ac:dyDescent="0.2">
      <c r="A15" s="32"/>
      <c r="B15" s="65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65"/>
      <c r="C16" s="25">
        <v>51764.6</v>
      </c>
      <c r="D16" s="25">
        <v>56432.3</v>
      </c>
      <c r="E16" s="25">
        <f t="shared" ref="E16:E19" si="0">+C16-D16</f>
        <v>-4667.7000000000044</v>
      </c>
      <c r="F16" s="55"/>
      <c r="G16" s="32" t="s">
        <v>36</v>
      </c>
      <c r="H16" s="68"/>
      <c r="I16" s="64">
        <v>20622.2</v>
      </c>
      <c r="J16" s="64">
        <v>27266.2</v>
      </c>
      <c r="K16" s="64">
        <f>+I16-J16</f>
        <v>-6644</v>
      </c>
    </row>
    <row r="17" spans="1:11" s="23" customFormat="1" x14ac:dyDescent="0.2">
      <c r="A17" s="32" t="s">
        <v>37</v>
      </c>
      <c r="B17" s="65"/>
      <c r="C17" s="25">
        <v>184133.6</v>
      </c>
      <c r="D17" s="25">
        <v>179117.8</v>
      </c>
      <c r="E17" s="25">
        <f t="shared" si="0"/>
        <v>5015.8000000000175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65"/>
      <c r="C18" s="25">
        <v>1343.1</v>
      </c>
      <c r="D18" s="25">
        <v>1617.4</v>
      </c>
      <c r="E18" s="25">
        <f t="shared" si="0"/>
        <v>-274.30000000000018</v>
      </c>
      <c r="F18" s="55"/>
      <c r="G18" s="32" t="s">
        <v>39</v>
      </c>
      <c r="H18" s="68"/>
      <c r="I18" s="71">
        <v>2192.1999999999998</v>
      </c>
      <c r="J18" s="71">
        <v>1869.4</v>
      </c>
      <c r="K18" s="64">
        <f>+I18-J18</f>
        <v>322.79999999999973</v>
      </c>
    </row>
    <row r="19" spans="1:11" s="23" customFormat="1" ht="15" x14ac:dyDescent="0.35">
      <c r="A19" s="32" t="s">
        <v>40</v>
      </c>
      <c r="B19" s="65"/>
      <c r="C19" s="28">
        <v>-1343.1</v>
      </c>
      <c r="D19" s="28">
        <v>-1617.4</v>
      </c>
      <c r="E19" s="28">
        <f t="shared" si="0"/>
        <v>274.30000000000018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65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65"/>
      <c r="C21" s="25">
        <f>+C23+C25</f>
        <v>3939383.8999999994</v>
      </c>
      <c r="D21" s="25">
        <f>SUM(D23:D25)</f>
        <v>3934897.4999999995</v>
      </c>
      <c r="E21" s="25">
        <f>+C21-D21</f>
        <v>4486.3999999999069</v>
      </c>
      <c r="G21" s="32" t="s">
        <v>42</v>
      </c>
      <c r="H21" s="68"/>
      <c r="I21" s="71">
        <v>1579.7</v>
      </c>
      <c r="J21" s="71">
        <v>1585</v>
      </c>
      <c r="K21" s="64">
        <f>+I21-J21</f>
        <v>-5.2999999999999545</v>
      </c>
    </row>
    <row r="22" spans="1:11" s="23" customFormat="1" x14ac:dyDescent="0.2">
      <c r="A22" s="67"/>
      <c r="B22" s="65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65"/>
      <c r="C23" s="78">
        <v>4763665.0999999996</v>
      </c>
      <c r="D23" s="78">
        <v>4751000.5999999996</v>
      </c>
      <c r="E23" s="25">
        <f>+C23-D23</f>
        <v>12664.5</v>
      </c>
      <c r="G23" s="32" t="s">
        <v>44</v>
      </c>
      <c r="H23" s="68"/>
      <c r="I23" s="77">
        <v>597878.69999999995</v>
      </c>
      <c r="J23" s="77">
        <v>421894.2</v>
      </c>
      <c r="K23" s="64">
        <f>+I23-J23</f>
        <v>175984.49999999994</v>
      </c>
    </row>
    <row r="24" spans="1:11" s="23" customFormat="1" x14ac:dyDescent="0.2">
      <c r="A24" s="32"/>
      <c r="B24" s="65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65"/>
      <c r="C25" s="78">
        <v>-824281.2</v>
      </c>
      <c r="D25" s="78">
        <v>-816103.1</v>
      </c>
      <c r="E25" s="25">
        <f>+C25-D25</f>
        <v>-8178.0999999999767</v>
      </c>
      <c r="G25" s="32" t="s">
        <v>46</v>
      </c>
      <c r="H25" s="68"/>
      <c r="I25" s="79">
        <v>1551.5</v>
      </c>
      <c r="J25" s="79">
        <v>1562.8</v>
      </c>
      <c r="K25" s="80">
        <f>+I25-J25</f>
        <v>-11.299999999999955</v>
      </c>
    </row>
    <row r="26" spans="1:11" s="23" customFormat="1" x14ac:dyDescent="0.2">
      <c r="A26" s="70"/>
      <c r="B26" s="65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65"/>
      <c r="C27" s="82">
        <v>160226.9</v>
      </c>
      <c r="D27" s="82">
        <v>158233</v>
      </c>
      <c r="E27" s="25">
        <f>+C27-D27</f>
        <v>1993.8999999999942</v>
      </c>
      <c r="F27" s="55"/>
      <c r="G27" s="83" t="s">
        <v>48</v>
      </c>
      <c r="H27" s="68"/>
      <c r="I27" s="79">
        <f>SUM(I14:I26)</f>
        <v>1901749.6999999997</v>
      </c>
      <c r="J27" s="79">
        <v>1726425.2</v>
      </c>
      <c r="K27" s="79">
        <f>+I27-J27</f>
        <v>175324.49999999977</v>
      </c>
    </row>
    <row r="28" spans="1:11" s="23" customFormat="1" x14ac:dyDescent="0.2">
      <c r="A28" s="84"/>
      <c r="B28" s="65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65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65"/>
      <c r="C30" s="82">
        <v>32307.200000000001</v>
      </c>
      <c r="D30" s="82">
        <v>32307.200000000001</v>
      </c>
      <c r="E30" s="25">
        <f>+C30-D30</f>
        <v>0</v>
      </c>
      <c r="F30" s="55"/>
      <c r="G30" s="87" t="s">
        <v>51</v>
      </c>
      <c r="H30" s="68"/>
      <c r="I30" s="71">
        <v>1500350.7</v>
      </c>
      <c r="J30" s="71">
        <v>1500344</v>
      </c>
      <c r="K30" s="71">
        <f t="shared" ref="K30:K35" si="1">+I30-J30</f>
        <v>6.6999999999534339</v>
      </c>
    </row>
    <row r="31" spans="1:11" s="23" customFormat="1" x14ac:dyDescent="0.2">
      <c r="A31" s="84"/>
      <c r="B31" s="65"/>
      <c r="C31" s="82"/>
      <c r="D31" s="82"/>
      <c r="E31" s="82"/>
      <c r="F31" s="55"/>
      <c r="G31" s="87" t="s">
        <v>52</v>
      </c>
      <c r="H31" s="68"/>
      <c r="I31" s="71">
        <v>316419.09999999998</v>
      </c>
      <c r="J31" s="71">
        <v>316419.09999999998</v>
      </c>
      <c r="K31" s="71">
        <f t="shared" si="1"/>
        <v>0</v>
      </c>
    </row>
    <row r="32" spans="1:11" s="23" customFormat="1" x14ac:dyDescent="0.2">
      <c r="A32" s="36" t="s">
        <v>53</v>
      </c>
      <c r="B32" s="65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65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65"/>
      <c r="C34" s="82">
        <v>5449.3</v>
      </c>
      <c r="D34" s="82">
        <v>5908.6</v>
      </c>
      <c r="E34" s="25">
        <f>+C34-D34</f>
        <v>-459.30000000000018</v>
      </c>
      <c r="F34" s="55"/>
      <c r="G34" s="87" t="s">
        <v>57</v>
      </c>
      <c r="H34" s="68"/>
      <c r="I34" s="71">
        <v>949494.7</v>
      </c>
      <c r="J34" s="71">
        <v>610953</v>
      </c>
      <c r="K34" s="71">
        <f t="shared" si="1"/>
        <v>338541.69999999995</v>
      </c>
    </row>
    <row r="35" spans="1:11" s="23" customFormat="1" ht="15" x14ac:dyDescent="0.35">
      <c r="A35" s="36"/>
      <c r="B35" s="65"/>
      <c r="C35" s="82"/>
      <c r="D35" s="82"/>
      <c r="E35" s="82"/>
      <c r="F35" s="55"/>
      <c r="G35" s="87" t="s">
        <v>58</v>
      </c>
      <c r="H35" s="68"/>
      <c r="I35" s="89">
        <v>32286.3</v>
      </c>
      <c r="J35" s="89">
        <v>338541.6</v>
      </c>
      <c r="K35" s="80">
        <f t="shared" si="1"/>
        <v>-306255.3</v>
      </c>
    </row>
    <row r="36" spans="1:11" s="23" customFormat="1" ht="15" x14ac:dyDescent="0.35">
      <c r="A36" s="36" t="s">
        <v>59</v>
      </c>
      <c r="B36" s="65"/>
      <c r="C36" s="90">
        <v>102.1</v>
      </c>
      <c r="D36" s="90">
        <v>146.30000000000001</v>
      </c>
      <c r="E36" s="90">
        <f>+C36-D36</f>
        <v>-44.200000000000017</v>
      </c>
      <c r="F36" s="55"/>
    </row>
    <row r="37" spans="1:11" s="23" customFormat="1" x14ac:dyDescent="0.2">
      <c r="A37" s="32"/>
      <c r="B37" s="65"/>
      <c r="C37" s="82"/>
      <c r="D37" s="82"/>
      <c r="E37" s="82"/>
      <c r="F37" s="55"/>
      <c r="I37" s="81"/>
    </row>
    <row r="38" spans="1:11" s="23" customFormat="1" ht="15" x14ac:dyDescent="0.35">
      <c r="A38" s="32"/>
      <c r="B38" s="65"/>
      <c r="C38" s="82"/>
      <c r="D38" s="82"/>
      <c r="E38" s="82"/>
      <c r="F38" s="55"/>
      <c r="G38" s="83" t="s">
        <v>60</v>
      </c>
      <c r="I38" s="79">
        <f>SUM(I30:I37)</f>
        <v>2918436.3</v>
      </c>
      <c r="J38" s="79">
        <v>2886143.2</v>
      </c>
      <c r="K38" s="79">
        <f>+I38-J38</f>
        <v>32293.099999999627</v>
      </c>
    </row>
    <row r="39" spans="1:11" s="23" customFormat="1" x14ac:dyDescent="0.2">
      <c r="A39" s="32"/>
      <c r="B39" s="65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4820186</v>
      </c>
      <c r="D40" s="92">
        <f>+D36+D34+D32+D30+D27+D21+D14+D12</f>
        <v>4612568.3999999994</v>
      </c>
      <c r="E40" s="92">
        <f>+C40-D40</f>
        <v>207617.60000000056</v>
      </c>
      <c r="F40" s="55"/>
      <c r="G40" s="93" t="s">
        <v>62</v>
      </c>
      <c r="H40" s="6"/>
      <c r="I40" s="92">
        <f>+I27+I38</f>
        <v>4820186</v>
      </c>
      <c r="J40" s="92">
        <f>+J27+J38</f>
        <v>4612568.4000000004</v>
      </c>
      <c r="K40" s="92">
        <f>+I40-J40</f>
        <v>207617.59999999963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</row>
  </sheetData>
  <mergeCells count="2">
    <mergeCell ref="C9:E9"/>
    <mergeCell ref="I9:K9"/>
  </mergeCells>
  <pageMargins left="0.98425196850393704" right="0.51181102362204722" top="0.98425196850393704" bottom="0.78740157480314965" header="0.51181102362204722" footer="0.51181102362204722"/>
  <pageSetup scale="39" firstPageNumber="3" orientation="landscape" useFirstPageNumber="1" r:id="rId1"/>
  <headerFooter>
    <oddFooter>&amp;C&amp;"Verdana,Normal"- &amp;P -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43"/>
  <sheetViews>
    <sheetView topLeftCell="D1" zoomScale="85" zoomScaleNormal="85" workbookViewId="0">
      <selection activeCell="D1" sqref="A1:XFD104857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94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95</v>
      </c>
      <c r="D10" s="60" t="s">
        <v>92</v>
      </c>
      <c r="E10" s="61" t="s">
        <v>29</v>
      </c>
      <c r="F10" s="62"/>
      <c r="G10" s="63" t="s">
        <v>30</v>
      </c>
      <c r="H10" s="59"/>
      <c r="I10" s="60" t="s">
        <v>95</v>
      </c>
      <c r="J10" s="60" t="s">
        <v>92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37"/>
      <c r="C12" s="66">
        <v>248716.3</v>
      </c>
      <c r="D12" s="66">
        <v>267170.7</v>
      </c>
      <c r="E12" s="66">
        <f>+C12-D12</f>
        <v>-18454.400000000023</v>
      </c>
      <c r="G12" s="67"/>
      <c r="H12" s="68"/>
      <c r="I12" s="69"/>
      <c r="J12" s="69"/>
    </row>
    <row r="13" spans="1:11" s="23" customFormat="1" x14ac:dyDescent="0.2">
      <c r="A13" s="70"/>
      <c r="B13" s="137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37"/>
      <c r="C14" s="72">
        <f>SUM(C16:C19)</f>
        <v>307358.40000000002</v>
      </c>
      <c r="D14" s="72">
        <v>306543.2</v>
      </c>
      <c r="E14" s="72">
        <f>+C14-D14</f>
        <v>815.20000000001164</v>
      </c>
      <c r="G14" s="24" t="s">
        <v>34</v>
      </c>
      <c r="H14" s="68"/>
      <c r="I14" s="66">
        <v>1382103.5</v>
      </c>
      <c r="J14" s="66">
        <v>1436132.9</v>
      </c>
      <c r="K14" s="66">
        <f>+I14-J14</f>
        <v>-54029.399999999907</v>
      </c>
    </row>
    <row r="15" spans="1:11" s="23" customFormat="1" x14ac:dyDescent="0.2">
      <c r="A15" s="32"/>
      <c r="B15" s="137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37"/>
      <c r="C16" s="25">
        <v>129873.60000000001</v>
      </c>
      <c r="D16" s="25">
        <v>129424.3</v>
      </c>
      <c r="E16" s="25">
        <f t="shared" ref="E16:E19" si="0">+C16-D16</f>
        <v>449.30000000000291</v>
      </c>
      <c r="F16" s="55"/>
      <c r="G16" s="32" t="s">
        <v>36</v>
      </c>
      <c r="H16" s="68"/>
      <c r="I16" s="64">
        <v>22954.7</v>
      </c>
      <c r="J16" s="64">
        <v>26240.7</v>
      </c>
      <c r="K16" s="64">
        <f>+I16-J16</f>
        <v>-3286</v>
      </c>
    </row>
    <row r="17" spans="1:11" s="23" customFormat="1" x14ac:dyDescent="0.2">
      <c r="A17" s="32" t="s">
        <v>37</v>
      </c>
      <c r="B17" s="137"/>
      <c r="C17" s="25">
        <v>177484.79999999999</v>
      </c>
      <c r="D17" s="25">
        <v>177118.9</v>
      </c>
      <c r="E17" s="25">
        <f t="shared" si="0"/>
        <v>365.89999999999418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37"/>
      <c r="C18" s="25">
        <v>1385.1</v>
      </c>
      <c r="D18" s="25">
        <v>1385.1</v>
      </c>
      <c r="E18" s="25">
        <f t="shared" si="0"/>
        <v>0</v>
      </c>
      <c r="F18" s="55"/>
      <c r="G18" s="32" t="s">
        <v>39</v>
      </c>
      <c r="H18" s="68"/>
      <c r="I18" s="71">
        <v>2688.2</v>
      </c>
      <c r="J18" s="71">
        <v>2557.4</v>
      </c>
      <c r="K18" s="64">
        <f>+I18-J18</f>
        <v>130.79999999999973</v>
      </c>
    </row>
    <row r="19" spans="1:11" s="23" customFormat="1" ht="15" x14ac:dyDescent="0.35">
      <c r="A19" s="32" t="s">
        <v>40</v>
      </c>
      <c r="B19" s="137"/>
      <c r="C19" s="28">
        <v>-1385.1</v>
      </c>
      <c r="D19" s="28">
        <v>-1385.1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37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37"/>
      <c r="C21" s="25">
        <f>+C23+C25</f>
        <v>4625175.8999999994</v>
      </c>
      <c r="D21" s="25">
        <f>+D23+D25</f>
        <v>4684701.9000000004</v>
      </c>
      <c r="E21" s="25">
        <f>+C21-D21</f>
        <v>-59526.000000000931</v>
      </c>
      <c r="G21" s="32" t="s">
        <v>42</v>
      </c>
      <c r="H21" s="68"/>
      <c r="I21" s="71">
        <v>1510</v>
      </c>
      <c r="J21" s="71">
        <v>1510.9</v>
      </c>
      <c r="K21" s="64">
        <f>+I21-J21</f>
        <v>-0.90000000000009095</v>
      </c>
    </row>
    <row r="22" spans="1:11" s="23" customFormat="1" x14ac:dyDescent="0.2">
      <c r="A22" s="67"/>
      <c r="B22" s="137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37"/>
      <c r="C23" s="78">
        <v>5430926.2999999998</v>
      </c>
      <c r="D23" s="78">
        <v>5473524.7000000002</v>
      </c>
      <c r="E23" s="25">
        <f>+C23-D23</f>
        <v>-42598.400000000373</v>
      </c>
      <c r="G23" s="32" t="s">
        <v>44</v>
      </c>
      <c r="H23" s="68"/>
      <c r="I23" s="77">
        <v>677966.3</v>
      </c>
      <c r="J23" s="77">
        <v>699437.4</v>
      </c>
      <c r="K23" s="64">
        <f>+I23-J23</f>
        <v>-21471.099999999977</v>
      </c>
    </row>
    <row r="24" spans="1:11" s="23" customFormat="1" x14ac:dyDescent="0.2">
      <c r="A24" s="32"/>
      <c r="B24" s="137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37"/>
      <c r="C25" s="78">
        <v>-805750.4</v>
      </c>
      <c r="D25" s="78">
        <v>-788822.8</v>
      </c>
      <c r="E25" s="25">
        <f>+C25-D25</f>
        <v>-16927.599999999977</v>
      </c>
      <c r="G25" s="32" t="s">
        <v>46</v>
      </c>
      <c r="H25" s="68"/>
      <c r="I25" s="79">
        <v>682.4</v>
      </c>
      <c r="J25" s="79">
        <v>682.9</v>
      </c>
      <c r="K25" s="80">
        <f>+I25-J25</f>
        <v>-0.5</v>
      </c>
    </row>
    <row r="26" spans="1:11" s="23" customFormat="1" x14ac:dyDescent="0.2">
      <c r="A26" s="70"/>
      <c r="B26" s="137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37"/>
      <c r="C27" s="82">
        <v>112166.9</v>
      </c>
      <c r="D27" s="82">
        <v>98430.2</v>
      </c>
      <c r="E27" s="25">
        <f>+C27-D27</f>
        <v>13736.699999999997</v>
      </c>
      <c r="F27" s="55"/>
      <c r="G27" s="83" t="s">
        <v>48</v>
      </c>
      <c r="H27" s="68"/>
      <c r="I27" s="79">
        <f>SUM(I14:I26)</f>
        <v>2087905.0999999999</v>
      </c>
      <c r="J27" s="79">
        <f>SUM(J14:J26)</f>
        <v>2166562.1999999997</v>
      </c>
      <c r="K27" s="79">
        <f>+I27-J27</f>
        <v>-78657.09999999986</v>
      </c>
    </row>
    <row r="28" spans="1:11" s="23" customFormat="1" x14ac:dyDescent="0.2">
      <c r="A28" s="84"/>
      <c r="B28" s="137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37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37"/>
      <c r="C30" s="82">
        <v>31475.599999999999</v>
      </c>
      <c r="D30" s="82">
        <v>31625.599999999999</v>
      </c>
      <c r="E30" s="25">
        <f>+C30-D30</f>
        <v>-150</v>
      </c>
      <c r="F30" s="55"/>
      <c r="G30" s="87" t="s">
        <v>51</v>
      </c>
      <c r="H30" s="68"/>
      <c r="I30" s="71">
        <v>1603850.6</v>
      </c>
      <c r="J30" s="71">
        <v>1603828.1</v>
      </c>
      <c r="K30" s="71">
        <f t="shared" ref="K30:K35" si="1">+I30-J30</f>
        <v>22.5</v>
      </c>
    </row>
    <row r="31" spans="1:11" s="23" customFormat="1" x14ac:dyDescent="0.2">
      <c r="A31" s="84"/>
      <c r="B31" s="137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37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37"/>
      <c r="C33" s="82"/>
      <c r="D33" s="82"/>
      <c r="E33" s="82"/>
      <c r="F33" s="55"/>
      <c r="G33" s="87" t="s">
        <v>55</v>
      </c>
      <c r="H33" s="68"/>
      <c r="I33" s="71">
        <v>6538.4</v>
      </c>
      <c r="J33" s="71">
        <v>6538.4</v>
      </c>
      <c r="K33" s="88">
        <f t="shared" si="1"/>
        <v>0</v>
      </c>
    </row>
    <row r="34" spans="1:11" s="23" customFormat="1" x14ac:dyDescent="0.2">
      <c r="A34" s="36" t="s">
        <v>56</v>
      </c>
      <c r="B34" s="137"/>
      <c r="C34" s="82">
        <v>4750.7</v>
      </c>
      <c r="D34" s="82">
        <v>4829.8999999999996</v>
      </c>
      <c r="E34" s="25">
        <f>+C34-D34</f>
        <v>-79.199999999999818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37"/>
      <c r="C35" s="82"/>
      <c r="D35" s="82"/>
      <c r="E35" s="82"/>
      <c r="F35" s="55"/>
      <c r="G35" s="87" t="s">
        <v>58</v>
      </c>
      <c r="H35" s="68"/>
      <c r="I35" s="89">
        <v>355107.8</v>
      </c>
      <c r="J35" s="89">
        <v>340196.4</v>
      </c>
      <c r="K35" s="80">
        <f t="shared" si="1"/>
        <v>14911.399999999965</v>
      </c>
    </row>
    <row r="36" spans="1:11" s="23" customFormat="1" ht="15" x14ac:dyDescent="0.35">
      <c r="A36" s="36" t="s">
        <v>59</v>
      </c>
      <c r="B36" s="137"/>
      <c r="C36" s="90">
        <v>1498.6</v>
      </c>
      <c r="D36" s="90">
        <v>1564.1</v>
      </c>
      <c r="E36" s="90">
        <f>+C36-D36</f>
        <v>-65.5</v>
      </c>
      <c r="F36" s="55"/>
    </row>
    <row r="37" spans="1:11" s="23" customFormat="1" x14ac:dyDescent="0.2">
      <c r="A37" s="32"/>
      <c r="B37" s="137"/>
      <c r="C37" s="82"/>
      <c r="D37" s="82"/>
      <c r="E37" s="82"/>
      <c r="F37" s="55"/>
      <c r="I37" s="81"/>
    </row>
    <row r="38" spans="1:11" s="23" customFormat="1" ht="15" x14ac:dyDescent="0.35">
      <c r="A38" s="32"/>
      <c r="B38" s="137"/>
      <c r="C38" s="82"/>
      <c r="D38" s="82"/>
      <c r="E38" s="82"/>
      <c r="F38" s="55"/>
      <c r="G38" s="83" t="s">
        <v>60</v>
      </c>
      <c r="I38" s="79">
        <f>SUM(I30:I37)</f>
        <v>3243237.3000000003</v>
      </c>
      <c r="J38" s="79">
        <f>SUM(J30:J37)</f>
        <v>3228303.4000000004</v>
      </c>
      <c r="K38" s="79">
        <f>+I38-J38</f>
        <v>14933.899999999907</v>
      </c>
    </row>
    <row r="39" spans="1:11" s="23" customFormat="1" x14ac:dyDescent="0.2">
      <c r="A39" s="32"/>
      <c r="B39" s="137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5331142.3999999994</v>
      </c>
      <c r="D40" s="92">
        <f>+D36+D34+D32+D30+D27+D21+D14+D12</f>
        <v>5394865.6000000006</v>
      </c>
      <c r="E40" s="92">
        <f>+C40-D40</f>
        <v>-63723.200000001118</v>
      </c>
      <c r="F40" s="55"/>
      <c r="G40" s="93" t="s">
        <v>62</v>
      </c>
      <c r="H40" s="6"/>
      <c r="I40" s="92">
        <f>+I27+I38</f>
        <v>5331142.4000000004</v>
      </c>
      <c r="J40" s="92">
        <f>+J27+J38</f>
        <v>5394865.5999999996</v>
      </c>
      <c r="K40" s="92">
        <f>+I40-J40</f>
        <v>-63723.199999999255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  <c r="I43" s="129"/>
      <c r="J43" s="129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2783F-647E-484A-8ACF-28A2F398DB42}">
  <dimension ref="A1:I144"/>
  <sheetViews>
    <sheetView topLeftCell="A30" workbookViewId="0">
      <selection activeCell="D51" sqref="D51"/>
    </sheetView>
  </sheetViews>
  <sheetFormatPr baseColWidth="10" defaultColWidth="8" defaultRowHeight="12.75" x14ac:dyDescent="0.2"/>
  <cols>
    <col min="1" max="1" width="87" style="6" customWidth="1"/>
    <col min="2" max="2" width="6.7109375" style="138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96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43405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51982.2</v>
      </c>
    </row>
    <row r="13" spans="1:9" x14ac:dyDescent="0.2">
      <c r="A13" s="24" t="s">
        <v>5</v>
      </c>
      <c r="B13" s="21"/>
      <c r="C13" s="25">
        <v>405.5</v>
      </c>
      <c r="G13" s="106"/>
      <c r="I13" s="27"/>
    </row>
    <row r="14" spans="1:9" x14ac:dyDescent="0.2">
      <c r="A14" s="24" t="s">
        <v>6</v>
      </c>
      <c r="B14" s="21"/>
      <c r="C14" s="25">
        <v>787.3</v>
      </c>
    </row>
    <row r="15" spans="1:9" ht="13.5" customHeight="1" x14ac:dyDescent="0.35">
      <c r="A15" s="24" t="s">
        <v>7</v>
      </c>
      <c r="B15" s="21"/>
      <c r="C15" s="28">
        <v>743.4</v>
      </c>
      <c r="G15" s="106"/>
    </row>
    <row r="16" spans="1:9" ht="13.5" customHeight="1" x14ac:dyDescent="0.2">
      <c r="A16" s="29"/>
      <c r="B16" s="21"/>
      <c r="C16" s="30">
        <f>SUM(C12:C15)</f>
        <v>53918.400000000001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9210.1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9210.1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44708.3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33795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10913.300000000003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4092.7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43.6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2557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1545.1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327.10000000000002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8253.6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1516.3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11642.099999999999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5964.5000000000073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5964.5000000000073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1" spans="1:7" x14ac:dyDescent="0.2">
      <c r="C51" s="25"/>
    </row>
    <row r="52" spans="1:7" x14ac:dyDescent="0.2">
      <c r="C52" s="123"/>
    </row>
    <row r="53" spans="1:7" x14ac:dyDescent="0.2">
      <c r="C53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38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CB598-6424-4001-9C22-0376D28C7FAB}">
  <dimension ref="A1:K43"/>
  <sheetViews>
    <sheetView topLeftCell="E22" workbookViewId="0">
      <selection activeCell="J45" sqref="J45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97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98</v>
      </c>
      <c r="D10" s="60" t="s">
        <v>95</v>
      </c>
      <c r="E10" s="61" t="s">
        <v>29</v>
      </c>
      <c r="F10" s="62"/>
      <c r="G10" s="63" t="s">
        <v>30</v>
      </c>
      <c r="H10" s="59"/>
      <c r="I10" s="60" t="s">
        <v>98</v>
      </c>
      <c r="J10" s="60" t="s">
        <v>95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39"/>
      <c r="C12" s="66">
        <v>338499.7</v>
      </c>
      <c r="D12" s="66">
        <v>248716.3</v>
      </c>
      <c r="E12" s="66">
        <f>+C12-D12</f>
        <v>89783.400000000023</v>
      </c>
      <c r="G12" s="67"/>
      <c r="H12" s="68"/>
      <c r="I12" s="69"/>
      <c r="J12" s="69"/>
    </row>
    <row r="13" spans="1:11" s="23" customFormat="1" x14ac:dyDescent="0.2">
      <c r="A13" s="70"/>
      <c r="B13" s="139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39"/>
      <c r="C14" s="72">
        <f>SUM(C16:C19)</f>
        <v>295846.3</v>
      </c>
      <c r="D14" s="72">
        <f>SUM(D16:D19)</f>
        <v>307358.40000000002</v>
      </c>
      <c r="E14" s="72">
        <f>+C14-D14</f>
        <v>-11512.100000000035</v>
      </c>
      <c r="G14" s="24" t="s">
        <v>34</v>
      </c>
      <c r="H14" s="68"/>
      <c r="I14" s="66">
        <v>1391313.5</v>
      </c>
      <c r="J14" s="66">
        <v>1382103.5</v>
      </c>
      <c r="K14" s="66">
        <f>+I14-J14</f>
        <v>9210</v>
      </c>
    </row>
    <row r="15" spans="1:11" s="23" customFormat="1" x14ac:dyDescent="0.2">
      <c r="A15" s="32"/>
      <c r="B15" s="139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39"/>
      <c r="C16" s="25">
        <v>104670.9</v>
      </c>
      <c r="D16" s="25">
        <v>129873.60000000001</v>
      </c>
      <c r="E16" s="25">
        <f t="shared" ref="E16:E19" si="0">+C16-D16</f>
        <v>-25202.700000000012</v>
      </c>
      <c r="F16" s="55"/>
      <c r="G16" s="32" t="s">
        <v>36</v>
      </c>
      <c r="H16" s="68"/>
      <c r="I16" s="64">
        <v>24569.4</v>
      </c>
      <c r="J16" s="64">
        <v>22954.7</v>
      </c>
      <c r="K16" s="64">
        <f>+I16-J16</f>
        <v>1614.7000000000007</v>
      </c>
    </row>
    <row r="17" spans="1:11" s="23" customFormat="1" x14ac:dyDescent="0.2">
      <c r="A17" s="32" t="s">
        <v>37</v>
      </c>
      <c r="B17" s="139"/>
      <c r="C17" s="25">
        <v>191175.4</v>
      </c>
      <c r="D17" s="25">
        <v>177484.79999999999</v>
      </c>
      <c r="E17" s="25">
        <f t="shared" si="0"/>
        <v>13690.600000000006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39"/>
      <c r="C18" s="25">
        <v>1385.1</v>
      </c>
      <c r="D18" s="25">
        <v>1385.1</v>
      </c>
      <c r="E18" s="25">
        <f t="shared" si="0"/>
        <v>0</v>
      </c>
      <c r="F18" s="55"/>
      <c r="G18" s="32" t="s">
        <v>39</v>
      </c>
      <c r="H18" s="68"/>
      <c r="I18" s="71">
        <v>2790.4</v>
      </c>
      <c r="J18" s="71">
        <v>2688.2</v>
      </c>
      <c r="K18" s="64">
        <f>+I18-J18</f>
        <v>102.20000000000027</v>
      </c>
    </row>
    <row r="19" spans="1:11" s="23" customFormat="1" ht="15" x14ac:dyDescent="0.35">
      <c r="A19" s="32" t="s">
        <v>40</v>
      </c>
      <c r="B19" s="139"/>
      <c r="C19" s="28">
        <v>-1385.1</v>
      </c>
      <c r="D19" s="28">
        <v>-1385.1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39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39"/>
      <c r="C21" s="25">
        <f>+C23+C25</f>
        <v>4538472.9000000004</v>
      </c>
      <c r="D21" s="25">
        <f>+D23+D25</f>
        <v>4625175.8999999994</v>
      </c>
      <c r="E21" s="25">
        <f>+C21-D21</f>
        <v>-86702.999999999069</v>
      </c>
      <c r="G21" s="32" t="s">
        <v>42</v>
      </c>
      <c r="H21" s="68"/>
      <c r="I21" s="71">
        <v>1510</v>
      </c>
      <c r="J21" s="71">
        <v>1510</v>
      </c>
      <c r="K21" s="64">
        <f>+I21-J21</f>
        <v>0</v>
      </c>
    </row>
    <row r="22" spans="1:11" s="23" customFormat="1" x14ac:dyDescent="0.2">
      <c r="A22" s="67"/>
      <c r="B22" s="139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39"/>
      <c r="C23" s="78">
        <v>5377472.4000000004</v>
      </c>
      <c r="D23" s="78">
        <v>5430926.2999999998</v>
      </c>
      <c r="E23" s="25">
        <f>+C23-D23</f>
        <v>-53453.899999999441</v>
      </c>
      <c r="G23" s="32" t="s">
        <v>44</v>
      </c>
      <c r="H23" s="68"/>
      <c r="I23" s="77">
        <v>657683.30000000005</v>
      </c>
      <c r="J23" s="77">
        <v>677966.3</v>
      </c>
      <c r="K23" s="64">
        <f>+I23-J23</f>
        <v>-20283</v>
      </c>
    </row>
    <row r="24" spans="1:11" s="23" customFormat="1" x14ac:dyDescent="0.2">
      <c r="A24" s="32"/>
      <c r="B24" s="139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39"/>
      <c r="C25" s="78">
        <v>-838999.5</v>
      </c>
      <c r="D25" s="78">
        <v>-805750.4</v>
      </c>
      <c r="E25" s="25">
        <f>+C25-D25</f>
        <v>-33249.099999999977</v>
      </c>
      <c r="G25" s="32" t="s">
        <v>46</v>
      </c>
      <c r="H25" s="68"/>
      <c r="I25" s="79">
        <v>688.4</v>
      </c>
      <c r="J25" s="79">
        <v>682.4</v>
      </c>
      <c r="K25" s="80">
        <f>+I25-J25</f>
        <v>6</v>
      </c>
    </row>
    <row r="26" spans="1:11" s="23" customFormat="1" x14ac:dyDescent="0.2">
      <c r="A26" s="70"/>
      <c r="B26" s="139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39"/>
      <c r="C27" s="82">
        <v>117600</v>
      </c>
      <c r="D27" s="82">
        <v>112166.9</v>
      </c>
      <c r="E27" s="25">
        <f>+C27-D27</f>
        <v>5433.1000000000058</v>
      </c>
      <c r="F27" s="55"/>
      <c r="G27" s="83" t="s">
        <v>48</v>
      </c>
      <c r="H27" s="68"/>
      <c r="I27" s="79">
        <f>SUM(I14:I26)</f>
        <v>2078554.9999999998</v>
      </c>
      <c r="J27" s="79">
        <f>SUM(J14:J26)</f>
        <v>2087905.0999999999</v>
      </c>
      <c r="K27" s="79">
        <f>+I27-J27</f>
        <v>-9350.1000000000931</v>
      </c>
    </row>
    <row r="28" spans="1:11" s="23" customFormat="1" x14ac:dyDescent="0.2">
      <c r="A28" s="84"/>
      <c r="B28" s="139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39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39"/>
      <c r="C30" s="82">
        <v>31371.9</v>
      </c>
      <c r="D30" s="82">
        <v>31475.599999999999</v>
      </c>
      <c r="E30" s="25">
        <f>+C30-D30</f>
        <v>-103.69999999999709</v>
      </c>
      <c r="F30" s="55"/>
      <c r="G30" s="87" t="s">
        <v>51</v>
      </c>
      <c r="H30" s="68"/>
      <c r="I30" s="71">
        <v>1603857</v>
      </c>
      <c r="J30" s="71">
        <v>1603850.6</v>
      </c>
      <c r="K30" s="71">
        <f t="shared" ref="K30:K35" si="1">+I30-J30</f>
        <v>6.3999999999068677</v>
      </c>
    </row>
    <row r="31" spans="1:11" s="23" customFormat="1" x14ac:dyDescent="0.2">
      <c r="A31" s="84"/>
      <c r="B31" s="139"/>
      <c r="C31" s="82"/>
      <c r="D31" s="82"/>
      <c r="E31" s="82"/>
      <c r="F31" s="55"/>
      <c r="G31" s="87" t="s">
        <v>52</v>
      </c>
      <c r="H31" s="68"/>
      <c r="I31" s="71">
        <v>553398.4</v>
      </c>
      <c r="J31" s="71">
        <v>553398.30000000005</v>
      </c>
      <c r="K31" s="71">
        <f t="shared" si="1"/>
        <v>9.9999999976716936E-2</v>
      </c>
    </row>
    <row r="32" spans="1:11" s="23" customFormat="1" x14ac:dyDescent="0.2">
      <c r="A32" s="36" t="s">
        <v>53</v>
      </c>
      <c r="B32" s="139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39"/>
      <c r="C33" s="82"/>
      <c r="D33" s="82"/>
      <c r="E33" s="82"/>
      <c r="F33" s="55"/>
      <c r="G33" s="87" t="s">
        <v>55</v>
      </c>
      <c r="H33" s="68"/>
      <c r="I33" s="71">
        <v>6538.4</v>
      </c>
      <c r="J33" s="71">
        <v>6538.4</v>
      </c>
      <c r="K33" s="88">
        <f t="shared" si="1"/>
        <v>0</v>
      </c>
    </row>
    <row r="34" spans="1:11" s="23" customFormat="1" x14ac:dyDescent="0.2">
      <c r="A34" s="36" t="s">
        <v>56</v>
      </c>
      <c r="B34" s="139"/>
      <c r="C34" s="82">
        <v>4539.5</v>
      </c>
      <c r="D34" s="82">
        <v>4750.7</v>
      </c>
      <c r="E34" s="25">
        <f>+C34-D34</f>
        <v>-211.19999999999982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39"/>
      <c r="C35" s="82"/>
      <c r="D35" s="82"/>
      <c r="E35" s="82"/>
      <c r="F35" s="55"/>
      <c r="G35" s="87" t="s">
        <v>58</v>
      </c>
      <c r="H35" s="68"/>
      <c r="I35" s="89">
        <v>361072.3</v>
      </c>
      <c r="J35" s="89">
        <v>355107.8</v>
      </c>
      <c r="K35" s="80">
        <f t="shared" si="1"/>
        <v>5964.5</v>
      </c>
    </row>
    <row r="36" spans="1:11" s="23" customFormat="1" ht="15" x14ac:dyDescent="0.35">
      <c r="A36" s="36" t="s">
        <v>59</v>
      </c>
      <c r="B36" s="139"/>
      <c r="C36" s="90">
        <v>1433</v>
      </c>
      <c r="D36" s="90">
        <v>1498.6</v>
      </c>
      <c r="E36" s="90">
        <f>+C36-D36</f>
        <v>-65.599999999999909</v>
      </c>
      <c r="F36" s="55"/>
    </row>
    <row r="37" spans="1:11" s="23" customFormat="1" x14ac:dyDescent="0.2">
      <c r="A37" s="32"/>
      <c r="B37" s="139"/>
      <c r="C37" s="82"/>
      <c r="D37" s="82"/>
      <c r="E37" s="82"/>
      <c r="F37" s="55"/>
      <c r="I37" s="81"/>
    </row>
    <row r="38" spans="1:11" s="23" customFormat="1" ht="15" x14ac:dyDescent="0.35">
      <c r="A38" s="32"/>
      <c r="B38" s="139"/>
      <c r="C38" s="82"/>
      <c r="D38" s="82"/>
      <c r="E38" s="82"/>
      <c r="F38" s="55"/>
      <c r="G38" s="83" t="s">
        <v>60</v>
      </c>
      <c r="I38" s="79">
        <f>SUM(I30:I37)</f>
        <v>3249208.3</v>
      </c>
      <c r="J38" s="79">
        <f>SUM(J30:J37)</f>
        <v>3243237.3000000003</v>
      </c>
      <c r="K38" s="79">
        <f>+I38-J38</f>
        <v>5970.9999999995343</v>
      </c>
    </row>
    <row r="39" spans="1:11" s="23" customFormat="1" x14ac:dyDescent="0.2">
      <c r="A39" s="32"/>
      <c r="B39" s="139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5327763.3000000007</v>
      </c>
      <c r="D40" s="92">
        <f>+D36+D34+D32+D30+D27+D21+D14+D12</f>
        <v>5331142.3999999994</v>
      </c>
      <c r="E40" s="92">
        <f>+C40-D40</f>
        <v>-3379.0999999986961</v>
      </c>
      <c r="F40" s="55"/>
      <c r="G40" s="93" t="s">
        <v>62</v>
      </c>
      <c r="H40" s="6"/>
      <c r="I40" s="92">
        <f>+I27+I38</f>
        <v>5327763.3</v>
      </c>
      <c r="J40" s="92">
        <f>+J27+J38</f>
        <v>5331142.4000000004</v>
      </c>
      <c r="K40" s="92">
        <f>+I40-J40</f>
        <v>-3379.1000000005588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  <c r="I43" s="129"/>
      <c r="J43" s="129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53"/>
  <sheetViews>
    <sheetView tabSelected="1" topLeftCell="A40" workbookViewId="0">
      <selection activeCell="C54" sqref="C54"/>
    </sheetView>
  </sheetViews>
  <sheetFormatPr baseColWidth="10" defaultColWidth="8" defaultRowHeight="12.75" x14ac:dyDescent="0.2"/>
  <cols>
    <col min="1" max="1" width="87" style="6" customWidth="1"/>
    <col min="2" max="2" width="6.7109375" style="54" customWidth="1"/>
    <col min="3" max="3" width="25.28515625" style="23" bestFit="1" customWidth="1"/>
    <col min="4" max="4" width="18.7109375" style="6" customWidth="1"/>
    <col min="5" max="5" width="12.140625" style="6" bestFit="1" customWidth="1"/>
    <col min="6" max="16384" width="8" style="6"/>
  </cols>
  <sheetData>
    <row r="1" spans="1:5" s="4" customFormat="1" ht="15.75" x14ac:dyDescent="0.2">
      <c r="A1" s="1" t="s">
        <v>0</v>
      </c>
      <c r="B1" s="2"/>
      <c r="C1" s="3"/>
    </row>
    <row r="2" spans="1:5" s="4" customFormat="1" ht="15.75" x14ac:dyDescent="0.2">
      <c r="A2" s="1" t="s">
        <v>1</v>
      </c>
      <c r="B2" s="2"/>
      <c r="C2" s="3"/>
    </row>
    <row r="3" spans="1:5" x14ac:dyDescent="0.2">
      <c r="A3" s="1"/>
      <c r="B3" s="1"/>
      <c r="C3" s="5"/>
    </row>
    <row r="4" spans="1:5" s="9" customFormat="1" ht="14.25" x14ac:dyDescent="0.2">
      <c r="A4" s="1" t="s">
        <v>2</v>
      </c>
      <c r="B4" s="7"/>
      <c r="C4" s="8"/>
    </row>
    <row r="5" spans="1:5" s="9" customFormat="1" ht="14.25" x14ac:dyDescent="0.2">
      <c r="A5" s="1" t="s">
        <v>99</v>
      </c>
      <c r="B5" s="7"/>
      <c r="C5" s="8"/>
    </row>
    <row r="6" spans="1:5" s="13" customFormat="1" ht="14.25" x14ac:dyDescent="0.2">
      <c r="A6" s="11" t="s">
        <v>65</v>
      </c>
      <c r="B6" s="11"/>
      <c r="C6" s="12"/>
    </row>
    <row r="7" spans="1:5" s="17" customFormat="1" x14ac:dyDescent="0.2">
      <c r="A7" s="14"/>
      <c r="B7" s="15"/>
      <c r="C7" s="16"/>
    </row>
    <row r="8" spans="1:5" s="17" customFormat="1" x14ac:dyDescent="0.2">
      <c r="A8" s="14"/>
      <c r="B8" s="15"/>
      <c r="C8" s="16"/>
    </row>
    <row r="9" spans="1:5" x14ac:dyDescent="0.2">
      <c r="A9" s="18"/>
      <c r="B9" s="19"/>
      <c r="C9" s="20">
        <v>43405</v>
      </c>
    </row>
    <row r="10" spans="1:5" x14ac:dyDescent="0.2">
      <c r="A10" s="18"/>
      <c r="B10" s="21"/>
      <c r="C10" s="22"/>
    </row>
    <row r="11" spans="1:5" x14ac:dyDescent="0.2">
      <c r="A11" s="18" t="s">
        <v>3</v>
      </c>
      <c r="B11" s="21"/>
    </row>
    <row r="12" spans="1:5" x14ac:dyDescent="0.2">
      <c r="A12" s="24" t="s">
        <v>4</v>
      </c>
      <c r="B12" s="21"/>
      <c r="C12" s="25">
        <f>+'ER Enero'!C12+'ER Febrero'!C12+'ER Marzo'!C12+'ER Abril'!C12+'ER Mayo'!C12+'ER Junio'!C12+'ER Julio'!C12+'ER Agosto'!C12+'ER Sept'!C12+'ER Oct'!C12+'ER Nov'!C12</f>
        <v>505007.79999999993</v>
      </c>
      <c r="D12" s="25"/>
      <c r="E12" s="96"/>
    </row>
    <row r="13" spans="1:5" x14ac:dyDescent="0.2">
      <c r="A13" s="24" t="s">
        <v>5</v>
      </c>
      <c r="B13" s="21"/>
      <c r="C13" s="25">
        <f>+'ER Enero'!C13+'ER Febrero'!C13+'ER Marzo'!C13+'ER Abril'!C13+'ER Mayo'!C13+'ER Junio'!C13+'ER Julio'!C13+'ER Agosto'!C13+'ER Sept'!C13+'ER Oct'!C13+'ER Nov'!C13</f>
        <v>4445.1000000000004</v>
      </c>
      <c r="D13" s="25"/>
      <c r="E13" s="96"/>
    </row>
    <row r="14" spans="1:5" x14ac:dyDescent="0.2">
      <c r="A14" s="24" t="s">
        <v>6</v>
      </c>
      <c r="B14" s="21"/>
      <c r="C14" s="25">
        <f>+'ER Enero'!C14+'ER Febrero'!C14+'ER Marzo'!C14+'ER Abril'!C14+'ER Mayo'!C14+'ER Junio'!C14+'ER Julio'!C14+'ER Agosto'!C14+'ER Sept'!C14+'ER Oct'!C14+'ER Nov'!C14</f>
        <v>8833</v>
      </c>
      <c r="D14" s="25"/>
      <c r="E14" s="96"/>
    </row>
    <row r="15" spans="1:5" ht="13.5" customHeight="1" x14ac:dyDescent="0.35">
      <c r="A15" s="24" t="s">
        <v>7</v>
      </c>
      <c r="B15" s="21"/>
      <c r="C15" s="28">
        <f>+'ER Enero'!C15+'ER Febrero'!C15+'ER Marzo'!C15+'ER Abril'!C15+'ER Mayo'!C15+'ER Junio'!C15+'ER Julio'!C15+'ER Agosto'!C15+'ER Sept'!C15+'ER Oct'!C15+'ER Nov'!C15</f>
        <v>7776.7</v>
      </c>
      <c r="D15" s="28"/>
      <c r="E15" s="96"/>
    </row>
    <row r="16" spans="1:5" ht="13.5" customHeight="1" x14ac:dyDescent="0.2">
      <c r="A16" s="29"/>
      <c r="B16" s="21"/>
      <c r="C16" s="30">
        <f>SUM(C12:C15)</f>
        <v>526062.59999999986</v>
      </c>
      <c r="D16" s="30"/>
      <c r="E16" s="96"/>
    </row>
    <row r="17" spans="1:5" x14ac:dyDescent="0.2">
      <c r="A17" s="31"/>
      <c r="B17" s="21"/>
      <c r="C17" s="25"/>
      <c r="D17" s="25"/>
      <c r="E17" s="96"/>
    </row>
    <row r="18" spans="1:5" x14ac:dyDescent="0.2">
      <c r="A18" s="32" t="s">
        <v>8</v>
      </c>
      <c r="B18" s="21"/>
      <c r="D18" s="95"/>
      <c r="E18" s="96"/>
    </row>
    <row r="19" spans="1:5" x14ac:dyDescent="0.2">
      <c r="A19" s="24" t="s">
        <v>9</v>
      </c>
      <c r="B19" s="21"/>
      <c r="C19" s="25">
        <f>+'ER Enero'!C19+'ER Febrero'!C19+'ER Marzo'!C19+'ER Abril'!C19+'ER Mayo'!C19+'ER Junio'!C19+'ER Julio'!C19+'ER Agosto'!C19+'ER Sept'!C19+'ER Oct'!C19+'ER Nov'!C19</f>
        <v>96734.5</v>
      </c>
      <c r="D19" s="25"/>
      <c r="E19" s="96"/>
    </row>
    <row r="20" spans="1:5" ht="15" x14ac:dyDescent="0.35">
      <c r="A20" s="24" t="s">
        <v>10</v>
      </c>
      <c r="B20" s="21"/>
      <c r="C20" s="28">
        <f>+'ER Enero'!C20+'ER Febrero'!C20+'ER Marzo'!C20+'ER Abril'!C20+'ER Mayo'!C20+'ER Junio'!C20</f>
        <v>0</v>
      </c>
      <c r="D20" s="28"/>
      <c r="E20" s="96"/>
    </row>
    <row r="21" spans="1:5" x14ac:dyDescent="0.2">
      <c r="A21" s="24"/>
      <c r="B21" s="21"/>
      <c r="C21" s="25">
        <f>+C19+C20</f>
        <v>96734.5</v>
      </c>
      <c r="D21" s="25"/>
      <c r="E21" s="96"/>
    </row>
    <row r="22" spans="1:5" x14ac:dyDescent="0.2">
      <c r="A22" s="33"/>
      <c r="B22" s="21"/>
      <c r="C22" s="25"/>
      <c r="D22" s="25"/>
      <c r="E22" s="96"/>
    </row>
    <row r="23" spans="1:5" x14ac:dyDescent="0.2">
      <c r="A23" s="34" t="s">
        <v>11</v>
      </c>
      <c r="B23" s="21"/>
      <c r="C23" s="25">
        <f>+C16-C21</f>
        <v>429328.09999999986</v>
      </c>
      <c r="D23" s="25"/>
      <c r="E23" s="96"/>
    </row>
    <row r="24" spans="1:5" x14ac:dyDescent="0.2">
      <c r="A24" s="33"/>
      <c r="B24" s="21"/>
      <c r="C24" s="25"/>
      <c r="D24" s="25"/>
      <c r="E24" s="96"/>
    </row>
    <row r="25" spans="1:5" x14ac:dyDescent="0.2">
      <c r="A25" s="36" t="s">
        <v>12</v>
      </c>
      <c r="B25" s="21"/>
      <c r="C25" s="25"/>
      <c r="D25" s="25"/>
      <c r="E25" s="96"/>
    </row>
    <row r="26" spans="1:5" ht="15" x14ac:dyDescent="0.35">
      <c r="A26" s="24" t="s">
        <v>13</v>
      </c>
      <c r="B26" s="21"/>
      <c r="C26" s="28">
        <f>+'ER Enero'!C26+'ER Febrero'!C26+'ER Marzo'!C26+'ER Abril'!C26+'ER Mayo'!C26+'ER Junio'!C26+'ER Julio'!C26+'ER Agosto'!C26+'ER Sept'!C26+'ER Oct'!C26+'ER Nov'!C26</f>
        <v>51591.5</v>
      </c>
      <c r="D26" s="28"/>
      <c r="E26" s="96"/>
    </row>
    <row r="27" spans="1:5" x14ac:dyDescent="0.2">
      <c r="A27" s="32"/>
      <c r="B27" s="21"/>
      <c r="C27" s="25"/>
      <c r="D27" s="25"/>
      <c r="E27" s="96"/>
    </row>
    <row r="28" spans="1:5" x14ac:dyDescent="0.2">
      <c r="A28" s="34" t="s">
        <v>14</v>
      </c>
      <c r="B28" s="21"/>
      <c r="C28" s="25">
        <f>+C23-C26</f>
        <v>377736.59999999986</v>
      </c>
      <c r="D28" s="25"/>
      <c r="E28" s="96"/>
    </row>
    <row r="29" spans="1:5" x14ac:dyDescent="0.2">
      <c r="A29" s="32"/>
      <c r="B29" s="21"/>
      <c r="C29" s="25"/>
      <c r="D29" s="25"/>
      <c r="E29" s="96"/>
    </row>
    <row r="30" spans="1:5" x14ac:dyDescent="0.2">
      <c r="B30" s="21"/>
      <c r="D30" s="95"/>
      <c r="E30" s="96"/>
    </row>
    <row r="31" spans="1:5" x14ac:dyDescent="0.2">
      <c r="A31" s="39"/>
      <c r="B31" s="40"/>
      <c r="C31" s="25"/>
      <c r="D31" s="25"/>
      <c r="E31" s="96"/>
    </row>
    <row r="32" spans="1:5" x14ac:dyDescent="0.2">
      <c r="A32" s="39" t="s">
        <v>15</v>
      </c>
      <c r="B32" s="40"/>
      <c r="C32" s="25">
        <f>+'ER Enero'!C32+'ER Febrero'!C32+'ER Marzo'!C32+'ER Abril'!C32+'ER Mayo'!C32+'ER Junio'!C32+'ER Julio'!C32+'ER Agosto'!C32+'ER Sept'!C32+'ER Oct'!C32+'ER Nov'!C32</f>
        <v>71085.7</v>
      </c>
      <c r="D32" s="25"/>
      <c r="E32" s="96"/>
    </row>
    <row r="33" spans="1:5" x14ac:dyDescent="0.2">
      <c r="A33" s="32" t="s">
        <v>16</v>
      </c>
      <c r="B33" s="21"/>
      <c r="C33" s="25">
        <f>+'ER Enero'!C33+'ER Febrero'!C33+'ER Marzo'!C33+'ER Abril'!C33+'ER Mayo'!C33+'ER Junio'!C33+'ER Julio'!C33+'ER Agosto'!C33+'ER Sept'!C33+'ER Oct'!C33+'ER Nov'!C33</f>
        <v>280.2999999999999</v>
      </c>
      <c r="D33" s="25"/>
      <c r="E33" s="96"/>
    </row>
    <row r="34" spans="1:5" x14ac:dyDescent="0.2">
      <c r="A34" s="32"/>
      <c r="B34" s="21"/>
      <c r="C34" s="25">
        <v>0</v>
      </c>
      <c r="D34" s="25"/>
      <c r="E34" s="96"/>
    </row>
    <row r="35" spans="1:5" x14ac:dyDescent="0.2">
      <c r="A35" s="32" t="s">
        <v>17</v>
      </c>
      <c r="B35" s="21"/>
      <c r="C35" s="25">
        <f>+'ER Enero'!C35+'ER Febrero'!C35+'ER Marzo'!C35+'ER Abril'!C35+'ER Mayo'!C35+'ER Junio'!C35+'ER Julio'!C35+'ER Agosto'!C35+'ER Sept'!C35+'ER Oct'!C35+'ER Nov'!C35</f>
        <v>35086.199999999997</v>
      </c>
      <c r="D35" s="25"/>
      <c r="E35" s="96"/>
    </row>
    <row r="36" spans="1:5" x14ac:dyDescent="0.2">
      <c r="A36" s="24"/>
      <c r="B36" s="21"/>
      <c r="C36" s="25"/>
      <c r="D36" s="25"/>
      <c r="E36" s="96"/>
    </row>
    <row r="37" spans="1:5" x14ac:dyDescent="0.2">
      <c r="A37" s="32" t="s">
        <v>18</v>
      </c>
      <c r="B37" s="21"/>
      <c r="D37" s="95"/>
      <c r="E37" s="96"/>
    </row>
    <row r="38" spans="1:5" x14ac:dyDescent="0.2">
      <c r="A38" s="24" t="s">
        <v>19</v>
      </c>
      <c r="B38" s="21"/>
      <c r="C38" s="25">
        <f>+'ER Enero'!C38+'ER Febrero'!C38+'ER Marzo'!C38+'ER Abril'!C38+'ER Mayo'!C38+'ER Junio'!C38+'ER Julio'!C38+'ER Agosto'!C38+'ER Sept'!C38+'ER Oct'!C38+'ER Nov'!C38</f>
        <v>17160.5</v>
      </c>
      <c r="D38" s="25"/>
      <c r="E38" s="96"/>
    </row>
    <row r="39" spans="1:5" x14ac:dyDescent="0.2">
      <c r="A39" s="24" t="s">
        <v>20</v>
      </c>
      <c r="B39" s="21"/>
      <c r="C39" s="25">
        <f>+'ER Enero'!C39+'ER Febrero'!C39+'ER Marzo'!C39+'ER Abril'!C39+'ER Mayo'!C39+'ER Junio'!C39+'ER Julio'!C39+'ER Agosto'!C39+'ER Sept'!C39+'ER Oct'!C39+'ER Nov'!C39</f>
        <v>5404</v>
      </c>
      <c r="D39" s="25"/>
      <c r="E39" s="96"/>
    </row>
    <row r="40" spans="1:5" x14ac:dyDescent="0.2">
      <c r="A40" s="24" t="s">
        <v>21</v>
      </c>
      <c r="B40" s="21"/>
      <c r="C40" s="25">
        <f>+'ER Enero'!C40+'ER Febrero'!C40+'ER Marzo'!C40+'ER Abril'!C40+'ER Mayo'!C40+'ER Junio'!C40+'ER Julio'!C40+'ER Agosto'!C40+'ER Sept'!C40+'ER Oct'!C40+'ER Nov'!C40</f>
        <v>82979.7</v>
      </c>
      <c r="D40" s="25"/>
      <c r="E40" s="96"/>
    </row>
    <row r="41" spans="1:5" ht="15" x14ac:dyDescent="0.35">
      <c r="A41" s="24" t="s">
        <v>22</v>
      </c>
      <c r="B41" s="21"/>
      <c r="C41" s="28">
        <f>+'ER Enero'!C41+'ER Febrero'!C41+'ER Marzo'!C41+'ER Abril'!C41+'ER Mayo'!C41+'ER Junio'!C41+'ER Julio'!C41+'ER Agosto'!C41+'ER Sept'!C41+'ER Oct'!C41+'ER Nov'!C41</f>
        <v>17572.3</v>
      </c>
      <c r="D41" s="28"/>
      <c r="E41" s="96"/>
    </row>
    <row r="42" spans="1:5" x14ac:dyDescent="0.2">
      <c r="A42" s="24"/>
      <c r="B42" s="21"/>
      <c r="C42" s="25">
        <f>SUM(C38:C41)</f>
        <v>123116.5</v>
      </c>
      <c r="D42" s="25"/>
      <c r="E42" s="96"/>
    </row>
    <row r="43" spans="1:5" x14ac:dyDescent="0.2">
      <c r="A43" s="32"/>
      <c r="B43" s="21"/>
      <c r="C43" s="25"/>
      <c r="D43" s="25"/>
      <c r="E43" s="96"/>
    </row>
    <row r="44" spans="1:5" x14ac:dyDescent="0.2">
      <c r="A44" s="32" t="s">
        <v>23</v>
      </c>
      <c r="B44" s="21"/>
      <c r="C44" s="25">
        <f>+C28+C32+C33+C35-C42</f>
        <v>361072.29999999987</v>
      </c>
      <c r="D44" s="25"/>
      <c r="E44" s="96"/>
    </row>
    <row r="45" spans="1:5" s="50" customFormat="1" x14ac:dyDescent="0.2">
      <c r="A45" s="32"/>
      <c r="B45" s="21"/>
      <c r="C45" s="25"/>
      <c r="D45" s="25"/>
      <c r="E45" s="96"/>
    </row>
    <row r="46" spans="1:5" s="50" customFormat="1" x14ac:dyDescent="0.2">
      <c r="A46" s="32" t="s">
        <v>24</v>
      </c>
      <c r="B46" s="21"/>
      <c r="C46" s="25"/>
      <c r="D46" s="25"/>
      <c r="E46" s="96"/>
    </row>
    <row r="47" spans="1:5" s="50" customFormat="1" ht="15" x14ac:dyDescent="0.35">
      <c r="A47" s="24" t="s">
        <v>25</v>
      </c>
      <c r="B47" s="21"/>
      <c r="C47" s="28">
        <v>0</v>
      </c>
      <c r="D47" s="28"/>
      <c r="E47" s="96"/>
    </row>
    <row r="48" spans="1:5" s="50" customFormat="1" x14ac:dyDescent="0.2">
      <c r="A48" s="32"/>
      <c r="B48" s="21"/>
      <c r="C48" s="25"/>
      <c r="D48" s="25"/>
      <c r="E48" s="96"/>
    </row>
    <row r="49" spans="1:5" s="50" customFormat="1" ht="15" x14ac:dyDescent="0.35">
      <c r="A49" s="32" t="s">
        <v>26</v>
      </c>
      <c r="B49" s="15"/>
      <c r="C49" s="53">
        <f>+C44+C47</f>
        <v>361072.29999999987</v>
      </c>
      <c r="D49" s="53"/>
      <c r="E49" s="96"/>
    </row>
    <row r="50" spans="1:5" s="50" customFormat="1" x14ac:dyDescent="0.2">
      <c r="A50" s="32"/>
      <c r="B50" s="21"/>
      <c r="C50" s="25"/>
    </row>
    <row r="51" spans="1:5" x14ac:dyDescent="0.2">
      <c r="C51" s="25"/>
    </row>
    <row r="52" spans="1:5" x14ac:dyDescent="0.2">
      <c r="C52" s="123"/>
    </row>
    <row r="53" spans="1:5" x14ac:dyDescent="0.2">
      <c r="C53" s="12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4"/>
  <sheetViews>
    <sheetView view="pageBreakPreview" zoomScaleNormal="90" zoomScaleSheetLayoutView="100" workbookViewId="0">
      <selection activeCell="C15" sqref="C15"/>
    </sheetView>
  </sheetViews>
  <sheetFormatPr baseColWidth="10" defaultColWidth="8" defaultRowHeight="12.75" x14ac:dyDescent="0.2"/>
  <cols>
    <col min="1" max="1" width="87" style="6" customWidth="1"/>
    <col min="2" max="2" width="6.7109375" style="97" customWidth="1"/>
    <col min="3" max="3" width="25.28515625" style="23" bestFit="1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</row>
    <row r="2" spans="1:9" s="4" customFormat="1" ht="15.75" x14ac:dyDescent="0.2">
      <c r="A2" s="1" t="s">
        <v>1</v>
      </c>
      <c r="B2" s="2"/>
      <c r="C2" s="3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</row>
    <row r="5" spans="1:9" s="9" customFormat="1" ht="14.25" x14ac:dyDescent="0.2">
      <c r="A5" s="1" t="s">
        <v>68</v>
      </c>
      <c r="B5" s="7"/>
      <c r="C5" s="8"/>
    </row>
    <row r="6" spans="1:9" s="13" customFormat="1" ht="14.25" x14ac:dyDescent="0.2">
      <c r="A6" s="10" t="s">
        <v>65</v>
      </c>
      <c r="B6" s="11"/>
      <c r="C6" s="12"/>
    </row>
    <row r="7" spans="1:9" s="17" customFormat="1" x14ac:dyDescent="0.2">
      <c r="A7" s="14"/>
      <c r="B7" s="15"/>
      <c r="C7" s="16"/>
    </row>
    <row r="8" spans="1:9" s="17" customFormat="1" x14ac:dyDescent="0.2">
      <c r="A8" s="14"/>
      <c r="B8" s="15"/>
      <c r="C8" s="16"/>
    </row>
    <row r="9" spans="1:9" x14ac:dyDescent="0.2">
      <c r="A9" s="18"/>
      <c r="B9" s="19"/>
      <c r="C9" s="20">
        <v>43132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41474.5</v>
      </c>
    </row>
    <row r="13" spans="1:9" x14ac:dyDescent="0.2">
      <c r="A13" s="24" t="s">
        <v>5</v>
      </c>
      <c r="B13" s="21"/>
      <c r="C13" s="25">
        <v>241.7</v>
      </c>
      <c r="G13" s="26"/>
      <c r="I13" s="27"/>
    </row>
    <row r="14" spans="1:9" x14ac:dyDescent="0.2">
      <c r="A14" s="24" t="s">
        <v>6</v>
      </c>
      <c r="B14" s="21"/>
      <c r="C14" s="25">
        <v>804.3</v>
      </c>
    </row>
    <row r="15" spans="1:9" ht="13.5" customHeight="1" x14ac:dyDescent="0.35">
      <c r="A15" s="24" t="s">
        <v>7</v>
      </c>
      <c r="B15" s="21"/>
      <c r="C15" s="28">
        <v>852.6</v>
      </c>
      <c r="G15" s="26"/>
    </row>
    <row r="16" spans="1:9" ht="13.5" customHeight="1" x14ac:dyDescent="0.2">
      <c r="A16" s="29"/>
      <c r="B16" s="21"/>
      <c r="C16" s="30">
        <f>SUM(C12:C15)</f>
        <v>43373.1</v>
      </c>
      <c r="G16" s="2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26"/>
    </row>
    <row r="19" spans="1:7" x14ac:dyDescent="0.2">
      <c r="A19" s="24" t="s">
        <v>9</v>
      </c>
      <c r="B19" s="21"/>
      <c r="C19" s="25">
        <v>7574.8</v>
      </c>
    </row>
    <row r="20" spans="1:7" ht="15" x14ac:dyDescent="0.35">
      <c r="A20" s="24" t="s">
        <v>10</v>
      </c>
      <c r="B20" s="21"/>
      <c r="C20" s="28">
        <v>0</v>
      </c>
      <c r="G20" s="26"/>
    </row>
    <row r="21" spans="1:7" x14ac:dyDescent="0.2">
      <c r="A21" s="24"/>
      <c r="B21" s="21"/>
      <c r="C21" s="25">
        <f>+C19+C20</f>
        <v>7574.8</v>
      </c>
      <c r="G21" s="2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SUM(C16-C21)</f>
        <v>35798.299999999996</v>
      </c>
      <c r="D23" s="35"/>
    </row>
    <row r="24" spans="1:7" x14ac:dyDescent="0.2">
      <c r="A24" s="33"/>
      <c r="B24" s="21"/>
      <c r="C24" s="25"/>
      <c r="G24" s="140"/>
    </row>
    <row r="25" spans="1:7" x14ac:dyDescent="0.2">
      <c r="A25" s="36" t="s">
        <v>12</v>
      </c>
      <c r="B25" s="21"/>
      <c r="C25" s="25"/>
      <c r="G25" s="140"/>
    </row>
    <row r="26" spans="1:7" ht="15" x14ac:dyDescent="0.35">
      <c r="A26" s="24" t="s">
        <v>13</v>
      </c>
      <c r="B26" s="21"/>
      <c r="C26" s="28">
        <v>4946.3999999999996</v>
      </c>
      <c r="E26" s="37"/>
    </row>
    <row r="27" spans="1:7" x14ac:dyDescent="0.2">
      <c r="A27" s="32"/>
      <c r="B27" s="21"/>
      <c r="C27" s="25"/>
      <c r="E27" s="37"/>
    </row>
    <row r="28" spans="1:7" x14ac:dyDescent="0.2">
      <c r="A28" s="34" t="s">
        <v>14</v>
      </c>
      <c r="B28" s="21"/>
      <c r="C28" s="25">
        <f>+C23-C26</f>
        <v>30851.899999999994</v>
      </c>
      <c r="E28" s="3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41"/>
      <c r="F31" s="42"/>
      <c r="G31" s="42"/>
    </row>
    <row r="32" spans="1:7" x14ac:dyDescent="0.2">
      <c r="A32" s="39" t="s">
        <v>15</v>
      </c>
      <c r="B32" s="40"/>
      <c r="C32" s="25">
        <v>5937.3</v>
      </c>
      <c r="E32" s="43"/>
      <c r="F32" s="44"/>
      <c r="G32" s="44"/>
    </row>
    <row r="33" spans="1:7" x14ac:dyDescent="0.2">
      <c r="A33" s="32" t="s">
        <v>16</v>
      </c>
      <c r="B33" s="21"/>
      <c r="C33" s="25">
        <v>-20.399999999999999</v>
      </c>
      <c r="E33" s="43"/>
      <c r="F33" s="44"/>
      <c r="G33" s="44"/>
    </row>
    <row r="34" spans="1:7" x14ac:dyDescent="0.2">
      <c r="A34" s="32"/>
      <c r="B34" s="21"/>
      <c r="C34" s="25"/>
      <c r="E34" s="43"/>
      <c r="F34" s="44"/>
      <c r="G34" s="44"/>
    </row>
    <row r="35" spans="1:7" x14ac:dyDescent="0.2">
      <c r="A35" s="32" t="s">
        <v>17</v>
      </c>
      <c r="B35" s="21"/>
      <c r="C35" s="25">
        <v>2772.2</v>
      </c>
      <c r="E35" s="43"/>
      <c r="F35" s="45"/>
      <c r="G35" s="45"/>
    </row>
    <row r="36" spans="1:7" x14ac:dyDescent="0.2">
      <c r="A36" s="24"/>
      <c r="B36" s="21"/>
      <c r="C36" s="25"/>
      <c r="E36" s="43"/>
      <c r="F36" s="44"/>
      <c r="G36" s="44"/>
    </row>
    <row r="37" spans="1:7" x14ac:dyDescent="0.2">
      <c r="A37" s="32" t="s">
        <v>18</v>
      </c>
      <c r="B37" s="21"/>
      <c r="E37" s="43"/>
      <c r="F37" s="45"/>
      <c r="G37" s="45"/>
    </row>
    <row r="38" spans="1:7" x14ac:dyDescent="0.2">
      <c r="A38" s="24" t="s">
        <v>19</v>
      </c>
      <c r="B38" s="21"/>
      <c r="C38" s="25">
        <v>1376.7</v>
      </c>
      <c r="E38" s="43"/>
      <c r="F38" s="45"/>
      <c r="G38" s="45"/>
    </row>
    <row r="39" spans="1:7" x14ac:dyDescent="0.2">
      <c r="A39" s="24" t="s">
        <v>20</v>
      </c>
      <c r="B39" s="21"/>
      <c r="C39" s="25">
        <v>670.8</v>
      </c>
      <c r="E39" s="43"/>
      <c r="F39" s="44"/>
      <c r="G39" s="45"/>
    </row>
    <row r="40" spans="1:7" x14ac:dyDescent="0.2">
      <c r="A40" s="24" t="s">
        <v>21</v>
      </c>
      <c r="B40" s="21"/>
      <c r="C40" s="25">
        <v>6186.5</v>
      </c>
      <c r="E40" s="43"/>
      <c r="F40" s="44"/>
      <c r="G40" s="44"/>
    </row>
    <row r="41" spans="1:7" ht="15" x14ac:dyDescent="0.35">
      <c r="A41" s="24" t="s">
        <v>22</v>
      </c>
      <c r="B41" s="21"/>
      <c r="C41" s="28">
        <v>1427.9</v>
      </c>
      <c r="E41" s="43"/>
      <c r="F41" s="46"/>
      <c r="G41" s="46"/>
    </row>
    <row r="42" spans="1:7" x14ac:dyDescent="0.2">
      <c r="A42" s="24"/>
      <c r="B42" s="21"/>
      <c r="C42" s="25">
        <f>SUM(C38:C41)</f>
        <v>9661.9</v>
      </c>
      <c r="E42" s="43"/>
      <c r="F42" s="45"/>
      <c r="G42" s="45"/>
    </row>
    <row r="43" spans="1:7" x14ac:dyDescent="0.2">
      <c r="A43" s="32"/>
      <c r="B43" s="21"/>
      <c r="C43" s="25"/>
      <c r="E43" s="47"/>
      <c r="F43" s="48"/>
      <c r="G43" s="48"/>
    </row>
    <row r="44" spans="1:7" x14ac:dyDescent="0.2">
      <c r="A44" s="32" t="s">
        <v>23</v>
      </c>
      <c r="B44" s="21"/>
      <c r="C44" s="25">
        <f>+C28+C32+C33+C35-C42</f>
        <v>29879.099999999991</v>
      </c>
      <c r="E44" s="49"/>
      <c r="F44" s="45"/>
      <c r="G44" s="45"/>
    </row>
    <row r="45" spans="1:7" s="50" customFormat="1" x14ac:dyDescent="0.2">
      <c r="A45" s="32"/>
      <c r="B45" s="21"/>
      <c r="C45" s="25"/>
      <c r="E45" s="51"/>
      <c r="F45" s="52"/>
    </row>
    <row r="46" spans="1:7" s="50" customFormat="1" x14ac:dyDescent="0.2">
      <c r="A46" s="32" t="s">
        <v>24</v>
      </c>
      <c r="B46" s="21"/>
      <c r="C46" s="25"/>
    </row>
    <row r="47" spans="1:7" s="50" customFormat="1" ht="15" x14ac:dyDescent="0.35">
      <c r="A47" s="24" t="s">
        <v>25</v>
      </c>
      <c r="B47" s="21"/>
      <c r="C47" s="28">
        <v>0</v>
      </c>
      <c r="E47" s="51"/>
    </row>
    <row r="48" spans="1:7" s="50" customFormat="1" x14ac:dyDescent="0.2">
      <c r="A48" s="99">
        <f>+C49-29879.1</f>
        <v>0</v>
      </c>
      <c r="B48" s="21"/>
      <c r="C48" s="25"/>
    </row>
    <row r="49" spans="1:3" s="50" customFormat="1" ht="15" x14ac:dyDescent="0.35">
      <c r="A49" s="32" t="s">
        <v>26</v>
      </c>
      <c r="B49" s="15"/>
      <c r="C49" s="53">
        <f>+C44+C47</f>
        <v>29879.099999999991</v>
      </c>
    </row>
    <row r="50" spans="1:3" s="50" customFormat="1" x14ac:dyDescent="0.2">
      <c r="A50" s="32"/>
      <c r="B50" s="21"/>
      <c r="C50" s="25"/>
    </row>
    <row r="60" spans="1:3" x14ac:dyDescent="0.2">
      <c r="C60" s="55"/>
    </row>
    <row r="61" spans="1:3" x14ac:dyDescent="0.2">
      <c r="C61" s="55"/>
    </row>
    <row r="62" spans="1:3" x14ac:dyDescent="0.2">
      <c r="C62" s="55"/>
    </row>
    <row r="63" spans="1:3" x14ac:dyDescent="0.2">
      <c r="C63" s="55"/>
    </row>
    <row r="64" spans="1:3" x14ac:dyDescent="0.2">
      <c r="C64" s="55"/>
    </row>
    <row r="65" spans="1:3" x14ac:dyDescent="0.2">
      <c r="C65" s="55"/>
    </row>
    <row r="66" spans="1:3" s="56" customFormat="1" x14ac:dyDescent="0.2">
      <c r="A66" s="6"/>
      <c r="B66" s="97"/>
      <c r="C66" s="55"/>
    </row>
    <row r="67" spans="1:3" x14ac:dyDescent="0.2">
      <c r="C67" s="55"/>
    </row>
    <row r="68" spans="1:3" x14ac:dyDescent="0.2">
      <c r="C68" s="55"/>
    </row>
    <row r="69" spans="1:3" x14ac:dyDescent="0.2">
      <c r="C69" s="55"/>
    </row>
    <row r="70" spans="1:3" x14ac:dyDescent="0.2">
      <c r="C70" s="55"/>
    </row>
    <row r="71" spans="1:3" x14ac:dyDescent="0.2">
      <c r="C71" s="55"/>
    </row>
    <row r="72" spans="1:3" x14ac:dyDescent="0.2">
      <c r="C72" s="55"/>
    </row>
    <row r="73" spans="1:3" x14ac:dyDescent="0.2">
      <c r="C73" s="55"/>
    </row>
    <row r="74" spans="1:3" x14ac:dyDescent="0.2">
      <c r="C74" s="55"/>
    </row>
    <row r="75" spans="1:3" x14ac:dyDescent="0.2">
      <c r="C75" s="55"/>
    </row>
    <row r="76" spans="1:3" x14ac:dyDescent="0.2">
      <c r="C76" s="55"/>
    </row>
    <row r="77" spans="1:3" x14ac:dyDescent="0.2">
      <c r="C77" s="55"/>
    </row>
    <row r="78" spans="1:3" x14ac:dyDescent="0.2">
      <c r="C78" s="55"/>
    </row>
    <row r="79" spans="1:3" x14ac:dyDescent="0.2">
      <c r="C79" s="55"/>
    </row>
    <row r="80" spans="1:3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60" firstPageNumber="4" orientation="portrait" useFirstPageNumber="1" r:id="rId1"/>
  <headerFooter>
    <oddFooter>&amp;C&amp;"Verdana,Normal"- &amp;P -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3"/>
  <sheetViews>
    <sheetView topLeftCell="A11" zoomScale="85" zoomScaleNormal="85" workbookViewId="0">
      <selection activeCell="C36" sqref="C3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69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70</v>
      </c>
      <c r="D10" s="60" t="s">
        <v>67</v>
      </c>
      <c r="E10" s="61" t="s">
        <v>29</v>
      </c>
      <c r="F10" s="62"/>
      <c r="G10" s="63" t="s">
        <v>30</v>
      </c>
      <c r="H10" s="59"/>
      <c r="I10" s="60" t="s">
        <v>70</v>
      </c>
      <c r="J10" s="60" t="s">
        <v>67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65"/>
      <c r="C12" s="66">
        <v>80092.800000000003</v>
      </c>
      <c r="D12" s="66">
        <v>446818.4</v>
      </c>
      <c r="E12" s="66">
        <f>+C12-D12</f>
        <v>-366725.60000000003</v>
      </c>
      <c r="G12" s="67"/>
      <c r="H12" s="68"/>
      <c r="I12" s="69"/>
      <c r="J12" s="69"/>
    </row>
    <row r="13" spans="1:11" s="23" customFormat="1" x14ac:dyDescent="0.2">
      <c r="A13" s="70"/>
      <c r="B13" s="65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65"/>
      <c r="C14" s="72">
        <f>SUM(C16:C19)</f>
        <v>236165.8</v>
      </c>
      <c r="D14" s="72">
        <v>235898.2</v>
      </c>
      <c r="E14" s="72">
        <f>+C14-D14</f>
        <v>267.59999999997672</v>
      </c>
      <c r="G14" s="24" t="s">
        <v>34</v>
      </c>
      <c r="H14" s="68"/>
      <c r="I14" s="66">
        <v>1285444.2</v>
      </c>
      <c r="J14" s="73">
        <v>1277925.3999999999</v>
      </c>
      <c r="K14" s="66">
        <f>+I14-J14</f>
        <v>7518.8000000000466</v>
      </c>
    </row>
    <row r="15" spans="1:11" s="23" customFormat="1" x14ac:dyDescent="0.2">
      <c r="A15" s="32"/>
      <c r="B15" s="65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65"/>
      <c r="C16" s="25">
        <v>62006.3</v>
      </c>
      <c r="D16" s="25">
        <v>51764.6</v>
      </c>
      <c r="E16" s="25">
        <f t="shared" ref="E16:E19" si="0">+C16-D16</f>
        <v>10241.700000000004</v>
      </c>
      <c r="F16" s="55"/>
      <c r="G16" s="32" t="s">
        <v>36</v>
      </c>
      <c r="H16" s="68"/>
      <c r="I16" s="64">
        <v>22479.599999999999</v>
      </c>
      <c r="J16" s="64">
        <v>20622.2</v>
      </c>
      <c r="K16" s="64">
        <f>+I16-J16</f>
        <v>1857.3999999999978</v>
      </c>
    </row>
    <row r="17" spans="1:11" s="23" customFormat="1" x14ac:dyDescent="0.2">
      <c r="A17" s="32" t="s">
        <v>37</v>
      </c>
      <c r="B17" s="65"/>
      <c r="C17" s="25">
        <v>174159.5</v>
      </c>
      <c r="D17" s="25">
        <v>184133.6</v>
      </c>
      <c r="E17" s="25">
        <f t="shared" si="0"/>
        <v>-9974.1000000000058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65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2225.4</v>
      </c>
      <c r="J18" s="71">
        <v>2192.1999999999998</v>
      </c>
      <c r="K18" s="64">
        <f>+I18-J18</f>
        <v>33.200000000000273</v>
      </c>
    </row>
    <row r="19" spans="1:11" s="23" customFormat="1" ht="15" x14ac:dyDescent="0.35">
      <c r="A19" s="32" t="s">
        <v>40</v>
      </c>
      <c r="B19" s="65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65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65"/>
      <c r="C21" s="25">
        <f>+C23+C25</f>
        <v>4302018.3</v>
      </c>
      <c r="D21" s="25">
        <v>3939383.8999999994</v>
      </c>
      <c r="E21" s="25">
        <f>+C21-D21</f>
        <v>362634.40000000037</v>
      </c>
      <c r="G21" s="32" t="s">
        <v>42</v>
      </c>
      <c r="H21" s="68"/>
      <c r="I21" s="71">
        <v>1575.7</v>
      </c>
      <c r="J21" s="71">
        <v>1579.7</v>
      </c>
      <c r="K21" s="64">
        <f>+I21-J21</f>
        <v>-4</v>
      </c>
    </row>
    <row r="22" spans="1:11" s="23" customFormat="1" x14ac:dyDescent="0.2">
      <c r="A22" s="67"/>
      <c r="B22" s="65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65"/>
      <c r="C23" s="78">
        <v>5130748.7</v>
      </c>
      <c r="D23" s="78">
        <v>4763665.0999999996</v>
      </c>
      <c r="E23" s="25">
        <f>+C23-D23</f>
        <v>367083.60000000056</v>
      </c>
      <c r="G23" s="32" t="s">
        <v>44</v>
      </c>
      <c r="H23" s="68"/>
      <c r="I23" s="77">
        <v>596601.59999999998</v>
      </c>
      <c r="J23" s="77">
        <v>597878.69999999995</v>
      </c>
      <c r="K23" s="64">
        <f>+I23-J23</f>
        <v>-1277.0999999999767</v>
      </c>
    </row>
    <row r="24" spans="1:11" s="23" customFormat="1" x14ac:dyDescent="0.2">
      <c r="A24" s="32"/>
      <c r="B24" s="65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65"/>
      <c r="C25" s="78">
        <v>-828730.4</v>
      </c>
      <c r="D25" s="78">
        <v>-824281.2</v>
      </c>
      <c r="E25" s="25">
        <f>+C25-D25</f>
        <v>-4449.2000000000698</v>
      </c>
      <c r="G25" s="32" t="s">
        <v>46</v>
      </c>
      <c r="H25" s="68"/>
      <c r="I25" s="79">
        <v>1558.4</v>
      </c>
      <c r="J25" s="79">
        <v>1551.5</v>
      </c>
      <c r="K25" s="80">
        <f>+I25-J25</f>
        <v>6.9000000000000909</v>
      </c>
    </row>
    <row r="26" spans="1:11" s="23" customFormat="1" x14ac:dyDescent="0.2">
      <c r="A26" s="70"/>
      <c r="B26" s="65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65"/>
      <c r="C27" s="82">
        <v>203587.5</v>
      </c>
      <c r="D27" s="82">
        <v>160226.9</v>
      </c>
      <c r="E27" s="25">
        <f>+C27-D27</f>
        <v>43360.600000000006</v>
      </c>
      <c r="F27" s="55"/>
      <c r="G27" s="83" t="s">
        <v>48</v>
      </c>
      <c r="H27" s="68"/>
      <c r="I27" s="79">
        <f>SUM(I14:I26)</f>
        <v>1909884.9</v>
      </c>
      <c r="J27" s="79">
        <v>1901749.6999999997</v>
      </c>
      <c r="K27" s="79">
        <f>+I27-J27</f>
        <v>8135.2000000001863</v>
      </c>
    </row>
    <row r="28" spans="1:11" s="23" customFormat="1" x14ac:dyDescent="0.2">
      <c r="A28" s="84"/>
      <c r="B28" s="65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65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65"/>
      <c r="C30" s="82">
        <v>32095.9</v>
      </c>
      <c r="D30" s="82">
        <v>32307.200000000001</v>
      </c>
      <c r="E30" s="25">
        <f>+C30-D30</f>
        <v>-211.29999999999927</v>
      </c>
      <c r="F30" s="55"/>
      <c r="G30" s="87" t="s">
        <v>51</v>
      </c>
      <c r="H30" s="68"/>
      <c r="I30" s="71">
        <v>1501197.1</v>
      </c>
      <c r="J30" s="71">
        <v>1500350.7</v>
      </c>
      <c r="K30" s="71">
        <f t="shared" ref="K30:K35" si="1">+I30-J30</f>
        <v>846.4000000001397</v>
      </c>
    </row>
    <row r="31" spans="1:11" s="23" customFormat="1" x14ac:dyDescent="0.2">
      <c r="A31" s="84"/>
      <c r="B31" s="65"/>
      <c r="C31" s="82"/>
      <c r="D31" s="82"/>
      <c r="E31" s="82"/>
      <c r="F31" s="55"/>
      <c r="G31" s="87" t="s">
        <v>52</v>
      </c>
      <c r="H31" s="68"/>
      <c r="I31" s="71">
        <v>654960.80000000005</v>
      </c>
      <c r="J31" s="71">
        <v>316419.09999999998</v>
      </c>
      <c r="K31" s="71">
        <f t="shared" si="1"/>
        <v>338541.70000000007</v>
      </c>
    </row>
    <row r="32" spans="1:11" s="23" customFormat="1" x14ac:dyDescent="0.2">
      <c r="A32" s="36" t="s">
        <v>53</v>
      </c>
      <c r="B32" s="65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65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65"/>
      <c r="C34" s="82">
        <v>5028.5</v>
      </c>
      <c r="D34" s="82">
        <v>5449.3</v>
      </c>
      <c r="E34" s="25">
        <f>+C34-D34</f>
        <v>-420.80000000000018</v>
      </c>
      <c r="F34" s="55"/>
      <c r="G34" s="87" t="s">
        <v>57</v>
      </c>
      <c r="H34" s="68"/>
      <c r="I34" s="71">
        <v>610953</v>
      </c>
      <c r="J34" s="71">
        <v>949494.7</v>
      </c>
      <c r="K34" s="71">
        <f t="shared" si="1"/>
        <v>-338541.69999999995</v>
      </c>
    </row>
    <row r="35" spans="1:11" s="23" customFormat="1" ht="15" x14ac:dyDescent="0.35">
      <c r="A35" s="36"/>
      <c r="B35" s="65"/>
      <c r="C35" s="82"/>
      <c r="D35" s="82"/>
      <c r="E35" s="82"/>
      <c r="F35" s="55"/>
      <c r="G35" s="87" t="s">
        <v>58</v>
      </c>
      <c r="H35" s="68"/>
      <c r="I35" s="89">
        <v>62165.5</v>
      </c>
      <c r="J35" s="89">
        <v>32286.3</v>
      </c>
      <c r="K35" s="80">
        <f t="shared" si="1"/>
        <v>29879.200000000001</v>
      </c>
    </row>
    <row r="36" spans="1:11" s="23" customFormat="1" ht="15" x14ac:dyDescent="0.35">
      <c r="A36" s="36" t="s">
        <v>59</v>
      </c>
      <c r="B36" s="65"/>
      <c r="C36" s="90">
        <v>58</v>
      </c>
      <c r="D36" s="90">
        <v>102.1</v>
      </c>
      <c r="E36" s="90">
        <f>+C36-D36</f>
        <v>-44.099999999999994</v>
      </c>
      <c r="F36" s="55"/>
    </row>
    <row r="37" spans="1:11" s="23" customFormat="1" x14ac:dyDescent="0.2">
      <c r="A37" s="32"/>
      <c r="B37" s="65"/>
      <c r="C37" s="82"/>
      <c r="D37" s="82"/>
      <c r="E37" s="82"/>
      <c r="F37" s="55"/>
      <c r="I37" s="81"/>
    </row>
    <row r="38" spans="1:11" s="23" customFormat="1" ht="15" x14ac:dyDescent="0.35">
      <c r="A38" s="32"/>
      <c r="B38" s="65"/>
      <c r="C38" s="82"/>
      <c r="D38" s="82"/>
      <c r="E38" s="82"/>
      <c r="F38" s="55"/>
      <c r="G38" s="83" t="s">
        <v>60</v>
      </c>
      <c r="I38" s="79">
        <f>SUM(I30:I37)</f>
        <v>2949161.9000000004</v>
      </c>
      <c r="J38" s="79">
        <v>2918436.3</v>
      </c>
      <c r="K38" s="79">
        <f>+I38-J38</f>
        <v>30725.600000000559</v>
      </c>
    </row>
    <row r="39" spans="1:11" s="23" customFormat="1" x14ac:dyDescent="0.2">
      <c r="A39" s="32"/>
      <c r="B39" s="65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4859046.8</v>
      </c>
      <c r="D40" s="92">
        <v>4820186</v>
      </c>
      <c r="E40" s="92">
        <f>+C40-D40</f>
        <v>38860.799999999814</v>
      </c>
      <c r="F40" s="55"/>
      <c r="G40" s="93" t="s">
        <v>62</v>
      </c>
      <c r="H40" s="6"/>
      <c r="I40" s="92">
        <f>+I27+I38</f>
        <v>4859046.8000000007</v>
      </c>
      <c r="J40" s="92">
        <v>4820186</v>
      </c>
      <c r="K40" s="92">
        <f>+I40-J40</f>
        <v>38860.800000000745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</row>
  </sheetData>
  <mergeCells count="2">
    <mergeCell ref="C9:E9"/>
    <mergeCell ref="I9:K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44"/>
  <sheetViews>
    <sheetView workbookViewId="0">
      <selection activeCell="C28" sqref="C28"/>
    </sheetView>
  </sheetViews>
  <sheetFormatPr baseColWidth="10" defaultColWidth="8" defaultRowHeight="12.75" x14ac:dyDescent="0.2"/>
  <cols>
    <col min="1" max="1" width="87" style="6" customWidth="1"/>
    <col min="2" max="2" width="6.7109375" style="100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71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43160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45575.7</v>
      </c>
    </row>
    <row r="13" spans="1:9" x14ac:dyDescent="0.2">
      <c r="A13" s="24" t="s">
        <v>5</v>
      </c>
      <c r="B13" s="21"/>
      <c r="C13" s="25">
        <v>399</v>
      </c>
      <c r="G13" s="106"/>
      <c r="I13" s="27"/>
    </row>
    <row r="14" spans="1:9" x14ac:dyDescent="0.2">
      <c r="A14" s="24" t="s">
        <v>6</v>
      </c>
      <c r="B14" s="21"/>
      <c r="C14" s="25">
        <v>841.1</v>
      </c>
    </row>
    <row r="15" spans="1:9" ht="13.5" customHeight="1" x14ac:dyDescent="0.35">
      <c r="A15" s="24" t="s">
        <v>7</v>
      </c>
      <c r="B15" s="21"/>
      <c r="C15" s="28">
        <v>391.1</v>
      </c>
      <c r="G15" s="106"/>
    </row>
    <row r="16" spans="1:9" ht="13.5" customHeight="1" x14ac:dyDescent="0.2">
      <c r="A16" s="29"/>
      <c r="B16" s="21"/>
      <c r="C16" s="30">
        <f>SUM(C12:C15)</f>
        <v>47206.899999999994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8589.9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8589.9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SUM(C16-C21)</f>
        <v>38616.999999999993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934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37682.999999999993</v>
      </c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8101.7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-4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2375.8000000000002</v>
      </c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1604.8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550.9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7487.9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1558.1</v>
      </c>
      <c r="E41" s="109"/>
      <c r="F41" s="113"/>
      <c r="G41" s="113"/>
    </row>
    <row r="42" spans="1:7" x14ac:dyDescent="0.2">
      <c r="A42" s="24"/>
      <c r="B42" s="21"/>
      <c r="C42" s="25">
        <f>SUM(C38:C41)</f>
        <v>11201.699999999999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36954.799999999996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36954.799999999996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00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43"/>
  <sheetViews>
    <sheetView topLeftCell="E19" workbookViewId="0">
      <selection activeCell="E19" sqref="A1:XFD1048576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72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73</v>
      </c>
      <c r="D10" s="60" t="s">
        <v>70</v>
      </c>
      <c r="E10" s="61" t="s">
        <v>29</v>
      </c>
      <c r="F10" s="62"/>
      <c r="G10" s="63" t="s">
        <v>30</v>
      </c>
      <c r="H10" s="59"/>
      <c r="I10" s="60" t="s">
        <v>73</v>
      </c>
      <c r="J10" s="60" t="s">
        <v>70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65"/>
      <c r="C12" s="66">
        <v>312100.90000000002</v>
      </c>
      <c r="D12" s="66">
        <v>80092.800000000003</v>
      </c>
      <c r="E12" s="66">
        <f>+C12-D12</f>
        <v>232008.10000000003</v>
      </c>
      <c r="G12" s="67"/>
      <c r="H12" s="68"/>
      <c r="I12" s="69"/>
      <c r="J12" s="69"/>
    </row>
    <row r="13" spans="1:11" s="23" customFormat="1" x14ac:dyDescent="0.2">
      <c r="A13" s="70"/>
      <c r="B13" s="65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65"/>
      <c r="C14" s="72">
        <f>SUM(C16:C19)</f>
        <v>246357.7</v>
      </c>
      <c r="D14" s="72">
        <f>SUM(D16:D19)</f>
        <v>236165.8</v>
      </c>
      <c r="E14" s="72">
        <f>+C14-D14</f>
        <v>10191.900000000023</v>
      </c>
      <c r="G14" s="24" t="s">
        <v>34</v>
      </c>
      <c r="H14" s="68"/>
      <c r="I14" s="66">
        <v>1394020.7</v>
      </c>
      <c r="J14" s="66">
        <v>1285444.2</v>
      </c>
      <c r="K14" s="66">
        <f>+I14-J14</f>
        <v>108576.5</v>
      </c>
    </row>
    <row r="15" spans="1:11" s="23" customFormat="1" x14ac:dyDescent="0.2">
      <c r="A15" s="32"/>
      <c r="B15" s="65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65"/>
      <c r="C16" s="25">
        <v>66969.600000000006</v>
      </c>
      <c r="D16" s="25">
        <v>62006.3</v>
      </c>
      <c r="E16" s="25">
        <f t="shared" ref="E16:E19" si="0">+C16-D16</f>
        <v>4963.3000000000029</v>
      </c>
      <c r="F16" s="55"/>
      <c r="G16" s="32" t="s">
        <v>36</v>
      </c>
      <c r="H16" s="68"/>
      <c r="I16" s="64">
        <v>31735.4</v>
      </c>
      <c r="J16" s="64">
        <v>22479.599999999999</v>
      </c>
      <c r="K16" s="64">
        <f>+I16-J16</f>
        <v>9255.8000000000029</v>
      </c>
    </row>
    <row r="17" spans="1:11" s="23" customFormat="1" x14ac:dyDescent="0.2">
      <c r="A17" s="32" t="s">
        <v>37</v>
      </c>
      <c r="B17" s="65"/>
      <c r="C17" s="25">
        <v>179388.1</v>
      </c>
      <c r="D17" s="25">
        <v>174159.5</v>
      </c>
      <c r="E17" s="25">
        <f t="shared" si="0"/>
        <v>5228.6000000000058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65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2427.5</v>
      </c>
      <c r="J18" s="71">
        <v>2225.4</v>
      </c>
      <c r="K18" s="64">
        <f>+I18-J18</f>
        <v>202.09999999999991</v>
      </c>
    </row>
    <row r="19" spans="1:11" s="23" customFormat="1" ht="15" x14ac:dyDescent="0.35">
      <c r="A19" s="32" t="s">
        <v>40</v>
      </c>
      <c r="B19" s="65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65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65"/>
      <c r="C21" s="25">
        <f>+C23+C25</f>
        <v>4293035.5</v>
      </c>
      <c r="D21" s="25">
        <f>+D23+D25</f>
        <v>4302018.3</v>
      </c>
      <c r="E21" s="25">
        <f>+C21-D21</f>
        <v>-8982.7999999998137</v>
      </c>
      <c r="G21" s="32" t="s">
        <v>42</v>
      </c>
      <c r="H21" s="68"/>
      <c r="I21" s="71">
        <v>1568.4</v>
      </c>
      <c r="J21" s="71">
        <v>1575.7</v>
      </c>
      <c r="K21" s="64">
        <f>+I21-J21</f>
        <v>-7.2999999999999545</v>
      </c>
    </row>
    <row r="22" spans="1:11" s="23" customFormat="1" x14ac:dyDescent="0.2">
      <c r="A22" s="67"/>
      <c r="B22" s="65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65"/>
      <c r="C23" s="78">
        <v>5122455.8</v>
      </c>
      <c r="D23" s="78">
        <v>5130748.7</v>
      </c>
      <c r="E23" s="25">
        <f>+C23-D23</f>
        <v>-8292.9000000003725</v>
      </c>
      <c r="G23" s="32" t="s">
        <v>44</v>
      </c>
      <c r="H23" s="68"/>
      <c r="I23" s="77">
        <v>632055.4</v>
      </c>
      <c r="J23" s="77">
        <v>596601.59999999998</v>
      </c>
      <c r="K23" s="64">
        <f>+I23-J23</f>
        <v>35453.800000000047</v>
      </c>
    </row>
    <row r="24" spans="1:11" s="23" customFormat="1" x14ac:dyDescent="0.2">
      <c r="A24" s="32"/>
      <c r="B24" s="65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65"/>
      <c r="C25" s="78">
        <v>-829420.3</v>
      </c>
      <c r="D25" s="78">
        <v>-828730.4</v>
      </c>
      <c r="E25" s="25">
        <f>+C25-D25</f>
        <v>-689.90000000002328</v>
      </c>
      <c r="G25" s="32" t="s">
        <v>46</v>
      </c>
      <c r="H25" s="68"/>
      <c r="I25" s="79">
        <v>1451</v>
      </c>
      <c r="J25" s="79">
        <v>1558.4</v>
      </c>
      <c r="K25" s="80">
        <f>+I25-J25</f>
        <v>-107.40000000000009</v>
      </c>
    </row>
    <row r="26" spans="1:11" s="23" customFormat="1" x14ac:dyDescent="0.2">
      <c r="A26" s="70"/>
      <c r="B26" s="65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65"/>
      <c r="C27" s="82">
        <v>160075.20000000001</v>
      </c>
      <c r="D27" s="82">
        <v>203587.5</v>
      </c>
      <c r="E27" s="25">
        <f>+C27-D27</f>
        <v>-43512.299999999988</v>
      </c>
      <c r="F27" s="55"/>
      <c r="G27" s="83" t="s">
        <v>48</v>
      </c>
      <c r="H27" s="68"/>
      <c r="I27" s="79">
        <f>SUM(I14:I26)</f>
        <v>2063258.4</v>
      </c>
      <c r="J27" s="79">
        <f>SUM(J14:J26)</f>
        <v>1909884.9</v>
      </c>
      <c r="K27" s="79">
        <f>+I27-J27</f>
        <v>153373.5</v>
      </c>
    </row>
    <row r="28" spans="1:11" s="23" customFormat="1" x14ac:dyDescent="0.2">
      <c r="A28" s="84"/>
      <c r="B28" s="65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65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65"/>
      <c r="C30" s="82">
        <v>31982.7</v>
      </c>
      <c r="D30" s="82">
        <v>32095.9</v>
      </c>
      <c r="E30" s="25">
        <f>+C30-D30</f>
        <v>-113.20000000000073</v>
      </c>
      <c r="F30" s="55"/>
      <c r="G30" s="87" t="s">
        <v>51</v>
      </c>
      <c r="H30" s="68"/>
      <c r="I30" s="71">
        <v>1602891.4</v>
      </c>
      <c r="J30" s="71">
        <v>1501197.1</v>
      </c>
      <c r="K30" s="71">
        <f t="shared" ref="K30:K35" si="1">+I30-J30</f>
        <v>101694.29999999981</v>
      </c>
    </row>
    <row r="31" spans="1:11" s="23" customFormat="1" x14ac:dyDescent="0.2">
      <c r="A31" s="84"/>
      <c r="B31" s="65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654960.80000000005</v>
      </c>
      <c r="K31" s="71">
        <f t="shared" si="1"/>
        <v>-101562.5</v>
      </c>
    </row>
    <row r="32" spans="1:11" s="23" customFormat="1" x14ac:dyDescent="0.2">
      <c r="A32" s="36" t="s">
        <v>53</v>
      </c>
      <c r="B32" s="65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65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65"/>
      <c r="C34" s="82">
        <v>5896.9</v>
      </c>
      <c r="D34" s="82">
        <v>5028.5</v>
      </c>
      <c r="E34" s="25">
        <f>+C34-D34</f>
        <v>868.39999999999964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65"/>
      <c r="C35" s="82"/>
      <c r="D35" s="82"/>
      <c r="E35" s="82"/>
      <c r="F35" s="55"/>
      <c r="G35" s="87" t="s">
        <v>58</v>
      </c>
      <c r="H35" s="68"/>
      <c r="I35" s="89">
        <v>99120.3</v>
      </c>
      <c r="J35" s="89">
        <v>62165.5</v>
      </c>
      <c r="K35" s="80">
        <f t="shared" si="1"/>
        <v>36954.800000000003</v>
      </c>
    </row>
    <row r="36" spans="1:11" s="23" customFormat="1" ht="15" x14ac:dyDescent="0.35">
      <c r="A36" s="36" t="s">
        <v>59</v>
      </c>
      <c r="B36" s="65"/>
      <c r="C36" s="90">
        <v>58</v>
      </c>
      <c r="D36" s="90">
        <v>58</v>
      </c>
      <c r="E36" s="90">
        <f>+C36-D36</f>
        <v>0</v>
      </c>
      <c r="F36" s="55"/>
    </row>
    <row r="37" spans="1:11" s="23" customFormat="1" x14ac:dyDescent="0.2">
      <c r="A37" s="32"/>
      <c r="B37" s="65"/>
      <c r="C37" s="82"/>
      <c r="D37" s="82"/>
      <c r="E37" s="82"/>
      <c r="F37" s="55"/>
      <c r="I37" s="81"/>
    </row>
    <row r="38" spans="1:11" s="23" customFormat="1" ht="15" x14ac:dyDescent="0.35">
      <c r="A38" s="32"/>
      <c r="B38" s="65"/>
      <c r="C38" s="82"/>
      <c r="D38" s="82"/>
      <c r="E38" s="82"/>
      <c r="F38" s="55"/>
      <c r="G38" s="83" t="s">
        <v>60</v>
      </c>
      <c r="I38" s="79">
        <f>SUM(I30:I37)</f>
        <v>2986248.5</v>
      </c>
      <c r="J38" s="79">
        <f>SUM(J30:J37)</f>
        <v>2949161.9000000004</v>
      </c>
      <c r="K38" s="79">
        <f>+I38-J38</f>
        <v>37086.599999999627</v>
      </c>
    </row>
    <row r="39" spans="1:11" s="23" customFormat="1" x14ac:dyDescent="0.2">
      <c r="A39" s="32"/>
      <c r="B39" s="65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5049506.9000000004</v>
      </c>
      <c r="D40" s="92">
        <f>+D36+D34+D32+D30+D27+D21+D14+D12</f>
        <v>4859046.8</v>
      </c>
      <c r="E40" s="92">
        <f>+C40-D40</f>
        <v>190460.10000000056</v>
      </c>
      <c r="F40" s="55"/>
      <c r="G40" s="93" t="s">
        <v>62</v>
      </c>
      <c r="H40" s="6"/>
      <c r="I40" s="92">
        <f>+I27+I38</f>
        <v>5049506.9000000004</v>
      </c>
      <c r="J40" s="92">
        <f>+J27+J38</f>
        <v>4859046.8000000007</v>
      </c>
      <c r="K40" s="92">
        <f>+I40-J40</f>
        <v>190460.09999999963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44"/>
  <sheetViews>
    <sheetView workbookViewId="0">
      <selection activeCell="C27" sqref="C27"/>
    </sheetView>
  </sheetViews>
  <sheetFormatPr baseColWidth="10" defaultColWidth="8" defaultRowHeight="12.75" x14ac:dyDescent="0.2"/>
  <cols>
    <col min="1" max="1" width="87" style="6" customWidth="1"/>
    <col min="2" max="2" width="6.7109375" style="101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74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43191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43853.1</v>
      </c>
    </row>
    <row r="13" spans="1:9" x14ac:dyDescent="0.2">
      <c r="A13" s="24" t="s">
        <v>5</v>
      </c>
      <c r="B13" s="21"/>
      <c r="C13" s="25">
        <v>461.4</v>
      </c>
      <c r="G13" s="106"/>
      <c r="I13" s="27"/>
    </row>
    <row r="14" spans="1:9" x14ac:dyDescent="0.2">
      <c r="A14" s="24" t="s">
        <v>6</v>
      </c>
      <c r="B14" s="21"/>
      <c r="C14" s="25">
        <v>811.8</v>
      </c>
    </row>
    <row r="15" spans="1:9" ht="13.5" customHeight="1" x14ac:dyDescent="0.35">
      <c r="A15" s="24" t="s">
        <v>7</v>
      </c>
      <c r="B15" s="21"/>
      <c r="C15" s="28">
        <v>524</v>
      </c>
      <c r="G15" s="106"/>
    </row>
    <row r="16" spans="1:9" ht="13.5" customHeight="1" x14ac:dyDescent="0.2">
      <c r="A16" s="29"/>
      <c r="B16" s="21"/>
      <c r="C16" s="30">
        <f>SUM(C12:C15)</f>
        <v>45650.3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8314.4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8314.4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SUM(C16-C21)</f>
        <v>37335.9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-3845.7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41181.599999999999</v>
      </c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8826.2999999999993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-8.6999999999999993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2598.9</v>
      </c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1574.9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492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6598.1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1551.1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10216.1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42382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42382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2" spans="1:7" x14ac:dyDescent="0.2">
      <c r="C52" s="123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01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43"/>
  <sheetViews>
    <sheetView topLeftCell="B16" zoomScale="85" zoomScaleNormal="85" workbookViewId="0">
      <selection activeCell="G38" sqref="G38"/>
    </sheetView>
  </sheetViews>
  <sheetFormatPr baseColWidth="10" defaultColWidth="8" defaultRowHeight="12.75" x14ac:dyDescent="0.2"/>
  <cols>
    <col min="1" max="1" width="73.5703125" style="6" customWidth="1"/>
    <col min="2" max="2" width="8.140625" style="6" bestFit="1" customWidth="1"/>
    <col min="3" max="3" width="24.7109375" style="6" bestFit="1" customWidth="1"/>
    <col min="4" max="4" width="20.85546875" style="6" customWidth="1"/>
    <col min="5" max="5" width="24.7109375" style="6" bestFit="1" customWidth="1"/>
    <col min="6" max="6" width="4.85546875" style="6" customWidth="1"/>
    <col min="7" max="7" width="64.42578125" style="6" customWidth="1"/>
    <col min="8" max="8" width="8.140625" style="6" bestFit="1" customWidth="1"/>
    <col min="9" max="9" width="23.140625" style="6" bestFit="1" customWidth="1"/>
    <col min="10" max="10" width="19.28515625" style="6" customWidth="1"/>
    <col min="11" max="11" width="21" style="6" bestFit="1" customWidth="1"/>
    <col min="12" max="16384" width="8" style="6"/>
  </cols>
  <sheetData>
    <row r="1" spans="1:11" s="4" customFormat="1" ht="15.75" x14ac:dyDescent="0.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s="4" customFormat="1" ht="15.75" x14ac:dyDescent="0.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9" customFormat="1" ht="14.25" x14ac:dyDescent="0.2">
      <c r="A4" s="57" t="s">
        <v>75</v>
      </c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s="13" customFormat="1" ht="14.25" x14ac:dyDescent="0.2">
      <c r="A5" s="11" t="s">
        <v>65</v>
      </c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1" s="17" customFormat="1" x14ac:dyDescent="0.2"/>
    <row r="7" spans="1:11" s="14" customFormat="1" x14ac:dyDescent="0.2"/>
    <row r="9" spans="1:11" x14ac:dyDescent="0.2">
      <c r="C9" s="141" t="s">
        <v>27</v>
      </c>
      <c r="D9" s="141"/>
      <c r="E9" s="141"/>
      <c r="I9" s="141" t="s">
        <v>27</v>
      </c>
      <c r="J9" s="141"/>
      <c r="K9" s="141"/>
    </row>
    <row r="10" spans="1:11" s="17" customFormat="1" ht="25.5" x14ac:dyDescent="0.2">
      <c r="A10" s="58" t="s">
        <v>28</v>
      </c>
      <c r="B10" s="59"/>
      <c r="C10" s="60" t="s">
        <v>76</v>
      </c>
      <c r="D10" s="60" t="s">
        <v>73</v>
      </c>
      <c r="E10" s="61" t="s">
        <v>29</v>
      </c>
      <c r="F10" s="62"/>
      <c r="G10" s="63" t="s">
        <v>30</v>
      </c>
      <c r="H10" s="59"/>
      <c r="I10" s="60" t="s">
        <v>73</v>
      </c>
      <c r="J10" s="60" t="s">
        <v>73</v>
      </c>
      <c r="K10" s="61" t="s">
        <v>29</v>
      </c>
    </row>
    <row r="11" spans="1:11" s="23" customFormat="1" x14ac:dyDescent="0.2">
      <c r="A11" s="22"/>
      <c r="E11" s="64"/>
      <c r="G11" s="22"/>
    </row>
    <row r="12" spans="1:11" s="23" customFormat="1" x14ac:dyDescent="0.2">
      <c r="A12" s="32" t="s">
        <v>31</v>
      </c>
      <c r="B12" s="107"/>
      <c r="C12" s="66">
        <v>253103.2</v>
      </c>
      <c r="D12" s="66">
        <v>312100.90000000002</v>
      </c>
      <c r="E12" s="66">
        <f>+C12-D12</f>
        <v>-58997.700000000012</v>
      </c>
      <c r="G12" s="67"/>
      <c r="H12" s="68"/>
      <c r="I12" s="69"/>
      <c r="J12" s="69"/>
    </row>
    <row r="13" spans="1:11" s="23" customFormat="1" x14ac:dyDescent="0.2">
      <c r="A13" s="70"/>
      <c r="B13" s="107"/>
      <c r="C13" s="25"/>
      <c r="D13" s="25"/>
      <c r="E13" s="25"/>
      <c r="G13" s="32" t="s">
        <v>32</v>
      </c>
      <c r="H13" s="68"/>
      <c r="I13" s="69"/>
      <c r="J13" s="71"/>
      <c r="K13" s="69"/>
    </row>
    <row r="14" spans="1:11" s="23" customFormat="1" x14ac:dyDescent="0.2">
      <c r="A14" s="32" t="s">
        <v>33</v>
      </c>
      <c r="B14" s="107"/>
      <c r="C14" s="72">
        <f>SUM(C16:C19)</f>
        <v>247204.80000000002</v>
      </c>
      <c r="D14" s="72">
        <f>SUM(D16:D19)</f>
        <v>246357.7</v>
      </c>
      <c r="E14" s="72">
        <f>+C14-D14</f>
        <v>847.10000000000582</v>
      </c>
      <c r="G14" s="24" t="s">
        <v>34</v>
      </c>
      <c r="H14" s="68"/>
      <c r="I14" s="66">
        <v>1345789.4</v>
      </c>
      <c r="J14" s="66">
        <v>1394020.7</v>
      </c>
      <c r="K14" s="66">
        <f>+I14-J14</f>
        <v>-48231.300000000047</v>
      </c>
    </row>
    <row r="15" spans="1:11" s="23" customFormat="1" x14ac:dyDescent="0.2">
      <c r="A15" s="32"/>
      <c r="B15" s="107"/>
      <c r="C15" s="72"/>
      <c r="D15" s="72"/>
      <c r="E15" s="25"/>
      <c r="F15" s="55"/>
      <c r="G15" s="74"/>
      <c r="H15" s="68"/>
      <c r="I15" s="64"/>
      <c r="J15" s="64"/>
      <c r="K15" s="64"/>
    </row>
    <row r="16" spans="1:11" s="23" customFormat="1" x14ac:dyDescent="0.2">
      <c r="A16" s="32" t="s">
        <v>35</v>
      </c>
      <c r="B16" s="107"/>
      <c r="C16" s="25">
        <v>67431.100000000006</v>
      </c>
      <c r="D16" s="25">
        <v>66969.600000000006</v>
      </c>
      <c r="E16" s="25">
        <f t="shared" ref="E16:E19" si="0">+C16-D16</f>
        <v>461.5</v>
      </c>
      <c r="F16" s="55"/>
      <c r="G16" s="32" t="s">
        <v>36</v>
      </c>
      <c r="H16" s="68"/>
      <c r="I16" s="64">
        <v>22875.3</v>
      </c>
      <c r="J16" s="64">
        <v>31735.4</v>
      </c>
      <c r="K16" s="64">
        <f>+I16-J16</f>
        <v>-8860.1000000000022</v>
      </c>
    </row>
    <row r="17" spans="1:11" s="23" customFormat="1" x14ac:dyDescent="0.2">
      <c r="A17" s="32" t="s">
        <v>37</v>
      </c>
      <c r="B17" s="107"/>
      <c r="C17" s="25">
        <v>179773.7</v>
      </c>
      <c r="D17" s="25">
        <v>179388.1</v>
      </c>
      <c r="E17" s="25">
        <f t="shared" si="0"/>
        <v>385.60000000000582</v>
      </c>
      <c r="F17" s="55"/>
      <c r="G17" s="74"/>
      <c r="H17" s="68"/>
      <c r="I17" s="64"/>
      <c r="J17" s="64"/>
      <c r="K17" s="64"/>
    </row>
    <row r="18" spans="1:11" s="23" customFormat="1" x14ac:dyDescent="0.2">
      <c r="A18" s="32" t="s">
        <v>38</v>
      </c>
      <c r="B18" s="107"/>
      <c r="C18" s="25">
        <v>1343.1</v>
      </c>
      <c r="D18" s="25">
        <v>1343.1</v>
      </c>
      <c r="E18" s="25">
        <f t="shared" si="0"/>
        <v>0</v>
      </c>
      <c r="F18" s="55"/>
      <c r="G18" s="32" t="s">
        <v>39</v>
      </c>
      <c r="H18" s="68"/>
      <c r="I18" s="71">
        <v>2668.4</v>
      </c>
      <c r="J18" s="71">
        <v>2427.5</v>
      </c>
      <c r="K18" s="64">
        <f>+I18-J18</f>
        <v>240.90000000000009</v>
      </c>
    </row>
    <row r="19" spans="1:11" s="23" customFormat="1" ht="15" x14ac:dyDescent="0.35">
      <c r="A19" s="32" t="s">
        <v>40</v>
      </c>
      <c r="B19" s="107"/>
      <c r="C19" s="28">
        <v>-1343.1</v>
      </c>
      <c r="D19" s="28">
        <v>-1343.1</v>
      </c>
      <c r="E19" s="28">
        <f t="shared" si="0"/>
        <v>0</v>
      </c>
      <c r="F19" s="75"/>
      <c r="G19" s="32"/>
      <c r="H19" s="68"/>
      <c r="I19" s="64"/>
      <c r="J19" s="64"/>
      <c r="K19" s="64"/>
    </row>
    <row r="20" spans="1:11" s="23" customFormat="1" x14ac:dyDescent="0.2">
      <c r="A20" s="70"/>
      <c r="B20" s="107"/>
      <c r="C20" s="72"/>
      <c r="D20" s="72"/>
      <c r="E20" s="76"/>
      <c r="F20" s="55"/>
      <c r="G20" s="74"/>
      <c r="H20" s="68"/>
      <c r="I20" s="64"/>
      <c r="J20" s="64"/>
      <c r="K20" s="64"/>
    </row>
    <row r="21" spans="1:11" s="23" customFormat="1" x14ac:dyDescent="0.2">
      <c r="A21" s="32" t="s">
        <v>41</v>
      </c>
      <c r="B21" s="107"/>
      <c r="C21" s="25">
        <f>+C23+C25</f>
        <v>4315019.0999999996</v>
      </c>
      <c r="D21" s="25">
        <f>+D23+D25</f>
        <v>4293035.5</v>
      </c>
      <c r="E21" s="25">
        <f>+C21-D21</f>
        <v>21983.599999999627</v>
      </c>
      <c r="G21" s="32" t="s">
        <v>42</v>
      </c>
      <c r="H21" s="68"/>
      <c r="I21" s="71">
        <v>1568.4</v>
      </c>
      <c r="J21" s="71">
        <v>1568.4</v>
      </c>
      <c r="K21" s="64">
        <f>+I21-J21</f>
        <v>0</v>
      </c>
    </row>
    <row r="22" spans="1:11" s="23" customFormat="1" x14ac:dyDescent="0.2">
      <c r="A22" s="67"/>
      <c r="B22" s="107"/>
      <c r="C22" s="25"/>
      <c r="D22" s="25"/>
      <c r="E22" s="25"/>
      <c r="F22" s="55"/>
      <c r="G22" s="74"/>
      <c r="H22" s="68"/>
      <c r="I22" s="77"/>
      <c r="J22" s="77"/>
      <c r="K22" s="77"/>
    </row>
    <row r="23" spans="1:11" s="23" customFormat="1" x14ac:dyDescent="0.2">
      <c r="A23" s="32" t="s">
        <v>43</v>
      </c>
      <c r="B23" s="107"/>
      <c r="C23" s="78">
        <v>5112976.3</v>
      </c>
      <c r="D23" s="78">
        <v>5122455.8</v>
      </c>
      <c r="E23" s="25">
        <f>+C23-D23</f>
        <v>-9479.5</v>
      </c>
      <c r="G23" s="32" t="s">
        <v>44</v>
      </c>
      <c r="H23" s="68"/>
      <c r="I23" s="77">
        <v>607644.6</v>
      </c>
      <c r="J23" s="77">
        <v>632055.4</v>
      </c>
      <c r="K23" s="64">
        <f>+I23-J23</f>
        <v>-24410.800000000047</v>
      </c>
    </row>
    <row r="24" spans="1:11" s="23" customFormat="1" x14ac:dyDescent="0.2">
      <c r="A24" s="32"/>
      <c r="B24" s="107"/>
      <c r="C24" s="78"/>
      <c r="D24" s="78"/>
      <c r="E24" s="25"/>
      <c r="F24" s="55"/>
      <c r="G24" s="32"/>
      <c r="H24" s="68"/>
      <c r="I24" s="77"/>
      <c r="J24" s="77"/>
      <c r="K24" s="77"/>
    </row>
    <row r="25" spans="1:11" s="23" customFormat="1" ht="15" x14ac:dyDescent="0.35">
      <c r="A25" s="32" t="s">
        <v>45</v>
      </c>
      <c r="B25" s="107"/>
      <c r="C25" s="78">
        <v>-797957.2</v>
      </c>
      <c r="D25" s="78">
        <v>-829420.3</v>
      </c>
      <c r="E25" s="25">
        <f>+C25-D25</f>
        <v>31463.100000000093</v>
      </c>
      <c r="G25" s="32" t="s">
        <v>46</v>
      </c>
      <c r="H25" s="68"/>
      <c r="I25" s="79">
        <v>1433.6</v>
      </c>
      <c r="J25" s="79">
        <v>1451</v>
      </c>
      <c r="K25" s="80">
        <f>+I25-J25</f>
        <v>-17.400000000000091</v>
      </c>
    </row>
    <row r="26" spans="1:11" s="23" customFormat="1" x14ac:dyDescent="0.2">
      <c r="A26" s="70"/>
      <c r="B26" s="107"/>
      <c r="C26" s="25"/>
      <c r="D26" s="25"/>
      <c r="E26" s="25"/>
      <c r="F26" s="55"/>
      <c r="G26" s="22"/>
      <c r="H26" s="68"/>
      <c r="I26" s="81"/>
      <c r="J26" s="81"/>
      <c r="K26" s="64"/>
    </row>
    <row r="27" spans="1:11" s="23" customFormat="1" ht="15" x14ac:dyDescent="0.35">
      <c r="A27" s="36" t="s">
        <v>47</v>
      </c>
      <c r="B27" s="107"/>
      <c r="C27" s="82">
        <v>157966.39999999999</v>
      </c>
      <c r="D27" s="82">
        <v>160075.20000000001</v>
      </c>
      <c r="E27" s="25">
        <f>+C27-D27</f>
        <v>-2108.8000000000175</v>
      </c>
      <c r="F27" s="55"/>
      <c r="G27" s="83" t="s">
        <v>48</v>
      </c>
      <c r="H27" s="68"/>
      <c r="I27" s="79">
        <f>SUM(I14:I26)</f>
        <v>1981979.6999999997</v>
      </c>
      <c r="J27" s="79">
        <f>SUM(J14:J26)</f>
        <v>2063258.4</v>
      </c>
      <c r="K27" s="79">
        <f>+I27-J27</f>
        <v>-81278.700000000186</v>
      </c>
    </row>
    <row r="28" spans="1:11" s="23" customFormat="1" x14ac:dyDescent="0.2">
      <c r="A28" s="84"/>
      <c r="B28" s="107"/>
      <c r="C28" s="25"/>
      <c r="D28" s="25"/>
      <c r="E28" s="82"/>
      <c r="F28" s="55"/>
      <c r="G28" s="22"/>
      <c r="H28" s="68"/>
      <c r="I28" s="85"/>
      <c r="J28" s="85"/>
      <c r="K28" s="86"/>
    </row>
    <row r="29" spans="1:11" s="23" customFormat="1" x14ac:dyDescent="0.2">
      <c r="A29" s="84"/>
      <c r="B29" s="107"/>
      <c r="C29" s="82"/>
      <c r="D29" s="82"/>
      <c r="E29" s="82"/>
      <c r="F29" s="55"/>
      <c r="G29" s="32" t="s">
        <v>49</v>
      </c>
      <c r="H29" s="68"/>
      <c r="I29" s="55"/>
      <c r="J29" s="55"/>
      <c r="K29" s="55"/>
    </row>
    <row r="30" spans="1:11" s="23" customFormat="1" x14ac:dyDescent="0.2">
      <c r="A30" s="36" t="s">
        <v>50</v>
      </c>
      <c r="B30" s="107"/>
      <c r="C30" s="82">
        <v>31878</v>
      </c>
      <c r="D30" s="82">
        <v>31982.7</v>
      </c>
      <c r="E30" s="25">
        <f>+C30-D30</f>
        <v>-104.70000000000073</v>
      </c>
      <c r="F30" s="55"/>
      <c r="G30" s="87" t="s">
        <v>51</v>
      </c>
      <c r="H30" s="68"/>
      <c r="I30" s="71">
        <v>1602977.4</v>
      </c>
      <c r="J30" s="71">
        <v>1602891.4</v>
      </c>
      <c r="K30" s="71">
        <f t="shared" ref="K30:K35" si="1">+I30-J30</f>
        <v>86</v>
      </c>
    </row>
    <row r="31" spans="1:11" s="23" customFormat="1" x14ac:dyDescent="0.2">
      <c r="A31" s="84"/>
      <c r="B31" s="107"/>
      <c r="C31" s="82"/>
      <c r="D31" s="82"/>
      <c r="E31" s="82"/>
      <c r="F31" s="55"/>
      <c r="G31" s="87" t="s">
        <v>52</v>
      </c>
      <c r="H31" s="68"/>
      <c r="I31" s="71">
        <v>553398.30000000005</v>
      </c>
      <c r="J31" s="71">
        <v>553398.30000000005</v>
      </c>
      <c r="K31" s="71">
        <f t="shared" si="1"/>
        <v>0</v>
      </c>
    </row>
    <row r="32" spans="1:11" s="23" customFormat="1" x14ac:dyDescent="0.2">
      <c r="A32" s="36" t="s">
        <v>53</v>
      </c>
      <c r="B32" s="107"/>
      <c r="C32" s="88">
        <v>0</v>
      </c>
      <c r="D32" s="88">
        <v>0</v>
      </c>
      <c r="E32" s="25">
        <f>+C32-D32</f>
        <v>0</v>
      </c>
      <c r="F32" s="55"/>
      <c r="G32" s="87" t="s">
        <v>54</v>
      </c>
      <c r="H32" s="68"/>
      <c r="I32" s="71">
        <v>113389.2</v>
      </c>
      <c r="J32" s="71">
        <v>113389.2</v>
      </c>
      <c r="K32" s="71">
        <f t="shared" si="1"/>
        <v>0</v>
      </c>
    </row>
    <row r="33" spans="1:11" s="23" customFormat="1" x14ac:dyDescent="0.2">
      <c r="A33" s="84"/>
      <c r="B33" s="107"/>
      <c r="C33" s="82"/>
      <c r="D33" s="82"/>
      <c r="E33" s="82"/>
      <c r="F33" s="55"/>
      <c r="G33" s="87" t="s">
        <v>55</v>
      </c>
      <c r="H33" s="68"/>
      <c r="I33" s="71">
        <v>6496.3</v>
      </c>
      <c r="J33" s="71">
        <v>6496.3</v>
      </c>
      <c r="K33" s="88">
        <f t="shared" si="1"/>
        <v>0</v>
      </c>
    </row>
    <row r="34" spans="1:11" s="23" customFormat="1" x14ac:dyDescent="0.2">
      <c r="A34" s="36" t="s">
        <v>56</v>
      </c>
      <c r="B34" s="107"/>
      <c r="C34" s="82">
        <v>5466.7</v>
      </c>
      <c r="D34" s="82">
        <v>5896.9</v>
      </c>
      <c r="E34" s="25">
        <f>+C34-D34</f>
        <v>-430.19999999999982</v>
      </c>
      <c r="F34" s="55"/>
      <c r="G34" s="87" t="s">
        <v>57</v>
      </c>
      <c r="H34" s="68"/>
      <c r="I34" s="71">
        <v>610953</v>
      </c>
      <c r="J34" s="71">
        <v>610953</v>
      </c>
      <c r="K34" s="71">
        <f t="shared" si="1"/>
        <v>0</v>
      </c>
    </row>
    <row r="35" spans="1:11" s="23" customFormat="1" ht="15" x14ac:dyDescent="0.35">
      <c r="A35" s="36"/>
      <c r="B35" s="107"/>
      <c r="C35" s="82"/>
      <c r="D35" s="82"/>
      <c r="E35" s="82"/>
      <c r="F35" s="55"/>
      <c r="G35" s="87" t="s">
        <v>58</v>
      </c>
      <c r="H35" s="68"/>
      <c r="I35" s="89">
        <v>141502.29999999999</v>
      </c>
      <c r="J35" s="89">
        <v>99120.3</v>
      </c>
      <c r="K35" s="80">
        <f t="shared" si="1"/>
        <v>42381.999999999985</v>
      </c>
    </row>
    <row r="36" spans="1:11" s="23" customFormat="1" ht="15" x14ac:dyDescent="0.35">
      <c r="A36" s="36" t="s">
        <v>59</v>
      </c>
      <c r="B36" s="107"/>
      <c r="C36" s="90">
        <v>58</v>
      </c>
      <c r="D36" s="90">
        <v>58</v>
      </c>
      <c r="E36" s="90">
        <f>+C36-D36</f>
        <v>0</v>
      </c>
      <c r="F36" s="55"/>
    </row>
    <row r="37" spans="1:11" s="23" customFormat="1" x14ac:dyDescent="0.2">
      <c r="A37" s="32"/>
      <c r="B37" s="107"/>
      <c r="C37" s="82"/>
      <c r="D37" s="82"/>
      <c r="E37" s="82"/>
      <c r="F37" s="55"/>
      <c r="I37" s="81"/>
    </row>
    <row r="38" spans="1:11" s="23" customFormat="1" ht="15" x14ac:dyDescent="0.35">
      <c r="A38" s="32"/>
      <c r="B38" s="107"/>
      <c r="C38" s="82"/>
      <c r="D38" s="82"/>
      <c r="E38" s="82"/>
      <c r="F38" s="55"/>
      <c r="G38" s="83" t="s">
        <v>60</v>
      </c>
      <c r="I38" s="79">
        <f>SUM(I30:I37)</f>
        <v>3028716.5</v>
      </c>
      <c r="J38" s="79">
        <f>SUM(J30:J37)</f>
        <v>2986248.5</v>
      </c>
      <c r="K38" s="79">
        <f>+I38-J38</f>
        <v>42468</v>
      </c>
    </row>
    <row r="39" spans="1:11" s="23" customFormat="1" x14ac:dyDescent="0.2">
      <c r="A39" s="32"/>
      <c r="B39" s="107"/>
      <c r="C39" s="82"/>
      <c r="D39" s="82"/>
      <c r="E39" s="82"/>
      <c r="F39" s="55"/>
      <c r="G39" s="83"/>
      <c r="I39" s="71"/>
      <c r="J39" s="71"/>
      <c r="K39" s="71">
        <f>+I39-J39</f>
        <v>0</v>
      </c>
    </row>
    <row r="40" spans="1:11" s="23" customFormat="1" ht="15" x14ac:dyDescent="0.35">
      <c r="A40" s="91" t="s">
        <v>61</v>
      </c>
      <c r="C40" s="92">
        <f>+C36+C34+C32+C30+C27+C21+C14+C12</f>
        <v>5010696.1999999993</v>
      </c>
      <c r="D40" s="92">
        <f>+D36+D34+D32+D30+D27+D21+D14+D12</f>
        <v>5049506.9000000004</v>
      </c>
      <c r="E40" s="92">
        <f>+C40-D40</f>
        <v>-38810.700000001118</v>
      </c>
      <c r="F40" s="55"/>
      <c r="G40" s="93" t="s">
        <v>62</v>
      </c>
      <c r="H40" s="6"/>
      <c r="I40" s="92">
        <f>+I27+I38</f>
        <v>5010696.1999999993</v>
      </c>
      <c r="J40" s="92">
        <f>+J27+J38</f>
        <v>5049506.9000000004</v>
      </c>
      <c r="K40" s="92">
        <f>+I40-J40</f>
        <v>-38810.700000001118</v>
      </c>
    </row>
    <row r="41" spans="1:11" s="23" customFormat="1" x14ac:dyDescent="0.2">
      <c r="D41" s="94"/>
      <c r="E41" s="94"/>
      <c r="F41" s="55"/>
    </row>
    <row r="42" spans="1:11" x14ac:dyDescent="0.2">
      <c r="C42" s="98"/>
    </row>
    <row r="43" spans="1:11" x14ac:dyDescent="0.2">
      <c r="C43" s="98"/>
    </row>
  </sheetData>
  <mergeCells count="2">
    <mergeCell ref="C9:E9"/>
    <mergeCell ref="I9:K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44"/>
  <sheetViews>
    <sheetView workbookViewId="0">
      <selection activeCell="C14" sqref="C14"/>
    </sheetView>
  </sheetViews>
  <sheetFormatPr baseColWidth="10" defaultColWidth="8" defaultRowHeight="12.75" x14ac:dyDescent="0.2"/>
  <cols>
    <col min="1" max="1" width="87" style="6" customWidth="1"/>
    <col min="2" max="2" width="6.7109375" style="121" customWidth="1"/>
    <col min="3" max="3" width="25.28515625" style="23" bestFit="1" customWidth="1"/>
    <col min="4" max="4" width="13" style="6" bestFit="1" customWidth="1"/>
    <col min="5" max="5" width="21.5703125" style="23" bestFit="1" customWidth="1"/>
    <col min="6" max="6" width="12.140625" style="23" bestFit="1" customWidth="1"/>
    <col min="7" max="7" width="15.85546875" style="23" customWidth="1"/>
    <col min="8" max="16384" width="8" style="6"/>
  </cols>
  <sheetData>
    <row r="1" spans="1:9" s="4" customFormat="1" ht="15.75" x14ac:dyDescent="0.2">
      <c r="A1" s="1" t="s">
        <v>0</v>
      </c>
      <c r="B1" s="2"/>
      <c r="C1" s="3"/>
      <c r="E1" s="102"/>
      <c r="F1" s="102"/>
      <c r="G1" s="102"/>
    </row>
    <row r="2" spans="1:9" s="4" customFormat="1" ht="15.75" x14ac:dyDescent="0.2">
      <c r="A2" s="1" t="s">
        <v>1</v>
      </c>
      <c r="B2" s="2"/>
      <c r="C2" s="3"/>
      <c r="E2" s="102"/>
      <c r="F2" s="102"/>
      <c r="G2" s="102"/>
    </row>
    <row r="3" spans="1:9" x14ac:dyDescent="0.2">
      <c r="A3" s="1"/>
      <c r="B3" s="1"/>
      <c r="C3" s="5"/>
    </row>
    <row r="4" spans="1:9" s="9" customFormat="1" ht="14.25" x14ac:dyDescent="0.2">
      <c r="A4" s="1" t="s">
        <v>2</v>
      </c>
      <c r="B4" s="7"/>
      <c r="C4" s="8"/>
      <c r="E4" s="103"/>
      <c r="F4" s="103"/>
      <c r="G4" s="103"/>
    </row>
    <row r="5" spans="1:9" s="9" customFormat="1" ht="14.25" x14ac:dyDescent="0.2">
      <c r="A5" s="1" t="s">
        <v>77</v>
      </c>
      <c r="B5" s="7"/>
      <c r="C5" s="8"/>
      <c r="E5" s="103"/>
      <c r="F5" s="103"/>
      <c r="G5" s="103"/>
    </row>
    <row r="6" spans="1:9" s="13" customFormat="1" ht="14.25" x14ac:dyDescent="0.2">
      <c r="A6" s="10" t="s">
        <v>65</v>
      </c>
      <c r="B6" s="11"/>
      <c r="C6" s="12"/>
      <c r="E6" s="104"/>
      <c r="F6" s="104"/>
      <c r="G6" s="104"/>
    </row>
    <row r="7" spans="1:9" s="17" customFormat="1" x14ac:dyDescent="0.2">
      <c r="A7" s="14"/>
      <c r="B7" s="15"/>
      <c r="C7" s="16"/>
      <c r="E7" s="105"/>
      <c r="F7" s="105"/>
      <c r="G7" s="105"/>
    </row>
    <row r="8" spans="1:9" s="17" customFormat="1" x14ac:dyDescent="0.2">
      <c r="A8" s="14"/>
      <c r="B8" s="15"/>
      <c r="C8" s="16"/>
      <c r="E8" s="105"/>
      <c r="F8" s="105"/>
      <c r="G8" s="105"/>
    </row>
    <row r="9" spans="1:9" x14ac:dyDescent="0.2">
      <c r="A9" s="18"/>
      <c r="B9" s="19"/>
      <c r="C9" s="20">
        <v>43221</v>
      </c>
    </row>
    <row r="10" spans="1:9" x14ac:dyDescent="0.2">
      <c r="A10" s="18"/>
      <c r="B10" s="21"/>
      <c r="C10" s="22"/>
    </row>
    <row r="11" spans="1:9" x14ac:dyDescent="0.2">
      <c r="A11" s="18" t="s">
        <v>3</v>
      </c>
      <c r="B11" s="21"/>
    </row>
    <row r="12" spans="1:9" x14ac:dyDescent="0.2">
      <c r="A12" s="24" t="s">
        <v>4</v>
      </c>
      <c r="B12" s="21"/>
      <c r="C12" s="25">
        <v>46023</v>
      </c>
    </row>
    <row r="13" spans="1:9" x14ac:dyDescent="0.2">
      <c r="A13" s="24" t="s">
        <v>5</v>
      </c>
      <c r="B13" s="21"/>
      <c r="C13" s="25">
        <v>346.9</v>
      </c>
      <c r="G13" s="106"/>
      <c r="I13" s="27"/>
    </row>
    <row r="14" spans="1:9" x14ac:dyDescent="0.2">
      <c r="A14" s="24" t="s">
        <v>6</v>
      </c>
      <c r="B14" s="21"/>
      <c r="C14" s="25">
        <v>796.3</v>
      </c>
    </row>
    <row r="15" spans="1:9" ht="13.5" customHeight="1" x14ac:dyDescent="0.35">
      <c r="A15" s="24" t="s">
        <v>7</v>
      </c>
      <c r="B15" s="21"/>
      <c r="C15" s="28">
        <v>576.20000000000005</v>
      </c>
      <c r="G15" s="106"/>
    </row>
    <row r="16" spans="1:9" ht="13.5" customHeight="1" x14ac:dyDescent="0.2">
      <c r="A16" s="29"/>
      <c r="B16" s="21"/>
      <c r="C16" s="30">
        <f>SUM(C12:C15)</f>
        <v>47742.400000000001</v>
      </c>
      <c r="G16" s="106"/>
    </row>
    <row r="17" spans="1:7" x14ac:dyDescent="0.2">
      <c r="A17" s="31"/>
      <c r="B17" s="21"/>
      <c r="C17" s="25"/>
    </row>
    <row r="18" spans="1:7" x14ac:dyDescent="0.2">
      <c r="A18" s="32" t="s">
        <v>8</v>
      </c>
      <c r="B18" s="21"/>
      <c r="G18" s="106"/>
    </row>
    <row r="19" spans="1:7" x14ac:dyDescent="0.2">
      <c r="A19" s="24" t="s">
        <v>9</v>
      </c>
      <c r="B19" s="21"/>
      <c r="C19" s="25">
        <v>8705.5</v>
      </c>
    </row>
    <row r="20" spans="1:7" ht="15" x14ac:dyDescent="0.35">
      <c r="A20" s="24" t="s">
        <v>10</v>
      </c>
      <c r="B20" s="21"/>
      <c r="C20" s="28">
        <v>0</v>
      </c>
      <c r="G20" s="106"/>
    </row>
    <row r="21" spans="1:7" x14ac:dyDescent="0.2">
      <c r="A21" s="24"/>
      <c r="B21" s="21"/>
      <c r="C21" s="25">
        <f>+C19+C20</f>
        <v>8705.5</v>
      </c>
      <c r="G21" s="106"/>
    </row>
    <row r="22" spans="1:7" x14ac:dyDescent="0.2">
      <c r="A22" s="33"/>
      <c r="B22" s="21"/>
      <c r="C22" s="25"/>
    </row>
    <row r="23" spans="1:7" x14ac:dyDescent="0.2">
      <c r="A23" s="34" t="s">
        <v>11</v>
      </c>
      <c r="B23" s="21"/>
      <c r="C23" s="25">
        <f>+C16-C21</f>
        <v>39036.9</v>
      </c>
      <c r="D23" s="35"/>
    </row>
    <row r="24" spans="1:7" x14ac:dyDescent="0.2">
      <c r="A24" s="33"/>
      <c r="B24" s="21"/>
      <c r="C24" s="25"/>
      <c r="G24" s="142"/>
    </row>
    <row r="25" spans="1:7" x14ac:dyDescent="0.2">
      <c r="A25" s="36" t="s">
        <v>12</v>
      </c>
      <c r="B25" s="21"/>
      <c r="C25" s="25"/>
      <c r="G25" s="142"/>
    </row>
    <row r="26" spans="1:7" ht="15" x14ac:dyDescent="0.35">
      <c r="A26" s="24" t="s">
        <v>13</v>
      </c>
      <c r="B26" s="21"/>
      <c r="C26" s="28">
        <v>-7710.7</v>
      </c>
      <c r="E26" s="94"/>
    </row>
    <row r="27" spans="1:7" x14ac:dyDescent="0.2">
      <c r="A27" s="32"/>
      <c r="B27" s="21"/>
      <c r="C27" s="25"/>
      <c r="E27" s="94"/>
    </row>
    <row r="28" spans="1:7" x14ac:dyDescent="0.2">
      <c r="A28" s="34" t="s">
        <v>14</v>
      </c>
      <c r="B28" s="21"/>
      <c r="C28" s="25">
        <f>+C23-C26</f>
        <v>46747.6</v>
      </c>
      <c r="D28" s="96"/>
      <c r="E28" s="108"/>
    </row>
    <row r="29" spans="1:7" x14ac:dyDescent="0.2">
      <c r="A29" s="32"/>
      <c r="B29" s="21"/>
      <c r="C29" s="25"/>
    </row>
    <row r="30" spans="1:7" x14ac:dyDescent="0.2">
      <c r="B30" s="21"/>
    </row>
    <row r="31" spans="1:7" x14ac:dyDescent="0.2">
      <c r="A31" s="39"/>
      <c r="B31" s="40"/>
      <c r="C31" s="25"/>
      <c r="E31" s="109"/>
      <c r="F31" s="110"/>
      <c r="G31" s="110"/>
    </row>
    <row r="32" spans="1:7" x14ac:dyDescent="0.2">
      <c r="A32" s="39" t="s">
        <v>15</v>
      </c>
      <c r="B32" s="40"/>
      <c r="C32" s="25">
        <v>3995.7</v>
      </c>
      <c r="E32" s="109"/>
      <c r="F32" s="111"/>
      <c r="G32" s="111"/>
    </row>
    <row r="33" spans="1:7" x14ac:dyDescent="0.2">
      <c r="A33" s="32" t="s">
        <v>16</v>
      </c>
      <c r="B33" s="21"/>
      <c r="C33" s="25">
        <v>54.2</v>
      </c>
      <c r="E33" s="109"/>
      <c r="F33" s="111"/>
      <c r="G33" s="111"/>
    </row>
    <row r="34" spans="1:7" x14ac:dyDescent="0.2">
      <c r="A34" s="32"/>
      <c r="B34" s="21"/>
      <c r="C34" s="25"/>
      <c r="E34" s="109"/>
      <c r="F34" s="111"/>
      <c r="G34" s="111"/>
    </row>
    <row r="35" spans="1:7" x14ac:dyDescent="0.2">
      <c r="A35" s="32" t="s">
        <v>17</v>
      </c>
      <c r="B35" s="21"/>
      <c r="C35" s="25">
        <v>3003.8</v>
      </c>
      <c r="D35" s="96"/>
      <c r="E35" s="109"/>
      <c r="F35" s="112"/>
      <c r="G35" s="112"/>
    </row>
    <row r="36" spans="1:7" x14ac:dyDescent="0.2">
      <c r="A36" s="24"/>
      <c r="B36" s="21"/>
      <c r="C36" s="25"/>
      <c r="E36" s="109"/>
      <c r="F36" s="111"/>
      <c r="G36" s="111"/>
    </row>
    <row r="37" spans="1:7" x14ac:dyDescent="0.2">
      <c r="A37" s="32" t="s">
        <v>18</v>
      </c>
      <c r="B37" s="21"/>
      <c r="E37" s="109"/>
      <c r="F37" s="112"/>
      <c r="G37" s="112"/>
    </row>
    <row r="38" spans="1:7" x14ac:dyDescent="0.2">
      <c r="A38" s="24" t="s">
        <v>19</v>
      </c>
      <c r="B38" s="21"/>
      <c r="C38" s="25">
        <v>1567.1</v>
      </c>
      <c r="E38" s="109"/>
      <c r="F38" s="112"/>
      <c r="G38" s="112"/>
    </row>
    <row r="39" spans="1:7" x14ac:dyDescent="0.2">
      <c r="A39" s="24" t="s">
        <v>20</v>
      </c>
      <c r="B39" s="21"/>
      <c r="C39" s="25">
        <v>539.29999999999995</v>
      </c>
      <c r="E39" s="109"/>
      <c r="F39" s="111"/>
      <c r="G39" s="112"/>
    </row>
    <row r="40" spans="1:7" x14ac:dyDescent="0.2">
      <c r="A40" s="24" t="s">
        <v>21</v>
      </c>
      <c r="B40" s="21"/>
      <c r="C40" s="25">
        <v>7072.6</v>
      </c>
      <c r="E40" s="109"/>
      <c r="F40" s="111"/>
      <c r="G40" s="111"/>
    </row>
    <row r="41" spans="1:7" ht="15" x14ac:dyDescent="0.35">
      <c r="A41" s="24" t="s">
        <v>22</v>
      </c>
      <c r="B41" s="21"/>
      <c r="C41" s="28">
        <v>1970.8</v>
      </c>
      <c r="D41" s="124"/>
      <c r="E41" s="109"/>
      <c r="F41" s="113"/>
      <c r="G41" s="113"/>
    </row>
    <row r="42" spans="1:7" x14ac:dyDescent="0.2">
      <c r="A42" s="24"/>
      <c r="B42" s="21"/>
      <c r="C42" s="25">
        <f>SUM(C38:C41)</f>
        <v>11149.8</v>
      </c>
      <c r="E42" s="109"/>
      <c r="F42" s="112"/>
      <c r="G42" s="112"/>
    </row>
    <row r="43" spans="1:7" x14ac:dyDescent="0.2">
      <c r="A43" s="32"/>
      <c r="B43" s="21"/>
      <c r="C43" s="25"/>
      <c r="E43" s="114"/>
      <c r="F43" s="115"/>
      <c r="G43" s="115"/>
    </row>
    <row r="44" spans="1:7" x14ac:dyDescent="0.2">
      <c r="A44" s="32" t="s">
        <v>23</v>
      </c>
      <c r="B44" s="21"/>
      <c r="C44" s="25">
        <f>+C28+C32+C33+C35-C42</f>
        <v>42651.5</v>
      </c>
      <c r="E44" s="116"/>
      <c r="F44" s="112"/>
      <c r="G44" s="112"/>
    </row>
    <row r="45" spans="1:7" s="50" customFormat="1" x14ac:dyDescent="0.2">
      <c r="A45" s="32"/>
      <c r="B45" s="21"/>
      <c r="C45" s="25"/>
      <c r="E45" s="117"/>
      <c r="F45" s="118"/>
      <c r="G45" s="119"/>
    </row>
    <row r="46" spans="1:7" s="50" customFormat="1" x14ac:dyDescent="0.2">
      <c r="A46" s="32" t="s">
        <v>24</v>
      </c>
      <c r="B46" s="21"/>
      <c r="C46" s="25"/>
      <c r="E46" s="119"/>
      <c r="F46" s="119"/>
      <c r="G46" s="119"/>
    </row>
    <row r="47" spans="1:7" s="50" customFormat="1" ht="15" x14ac:dyDescent="0.35">
      <c r="A47" s="24" t="s">
        <v>25</v>
      </c>
      <c r="B47" s="21"/>
      <c r="C47" s="28">
        <v>0</v>
      </c>
      <c r="E47" s="117"/>
      <c r="F47" s="119"/>
      <c r="G47" s="119"/>
    </row>
    <row r="48" spans="1:7" s="50" customFormat="1" x14ac:dyDescent="0.2">
      <c r="A48" s="99"/>
      <c r="B48" s="21"/>
      <c r="C48" s="25"/>
      <c r="E48" s="119"/>
      <c r="F48" s="119"/>
      <c r="G48" s="119"/>
    </row>
    <row r="49" spans="1:7" s="50" customFormat="1" ht="15" x14ac:dyDescent="0.35">
      <c r="A49" s="32" t="s">
        <v>26</v>
      </c>
      <c r="B49" s="15"/>
      <c r="C49" s="53">
        <f>+C44+C47</f>
        <v>42651.5</v>
      </c>
      <c r="E49" s="119"/>
      <c r="F49" s="119"/>
      <c r="G49" s="119"/>
    </row>
    <row r="50" spans="1:7" s="50" customFormat="1" x14ac:dyDescent="0.2">
      <c r="A50" s="32"/>
      <c r="B50" s="21"/>
      <c r="C50" s="25"/>
      <c r="E50" s="119"/>
      <c r="F50" s="119"/>
      <c r="G50" s="119"/>
    </row>
    <row r="52" spans="1:7" x14ac:dyDescent="0.2">
      <c r="C52" s="123"/>
    </row>
    <row r="54" spans="1:7" x14ac:dyDescent="0.2">
      <c r="C54" s="125"/>
    </row>
    <row r="60" spans="1:7" x14ac:dyDescent="0.2">
      <c r="C60" s="55"/>
    </row>
    <row r="61" spans="1:7" x14ac:dyDescent="0.2">
      <c r="C61" s="55"/>
    </row>
    <row r="62" spans="1:7" x14ac:dyDescent="0.2">
      <c r="C62" s="55"/>
    </row>
    <row r="63" spans="1:7" x14ac:dyDescent="0.2">
      <c r="C63" s="55"/>
    </row>
    <row r="64" spans="1:7" x14ac:dyDescent="0.2">
      <c r="C64" s="55"/>
    </row>
    <row r="65" spans="1:7" x14ac:dyDescent="0.2">
      <c r="C65" s="55"/>
    </row>
    <row r="66" spans="1:7" s="56" customFormat="1" x14ac:dyDescent="0.2">
      <c r="A66" s="6"/>
      <c r="B66" s="121"/>
      <c r="C66" s="55"/>
      <c r="E66" s="120"/>
      <c r="F66" s="120"/>
      <c r="G66" s="120"/>
    </row>
    <row r="67" spans="1:7" x14ac:dyDescent="0.2">
      <c r="C67" s="55"/>
    </row>
    <row r="68" spans="1:7" x14ac:dyDescent="0.2">
      <c r="C68" s="55"/>
    </row>
    <row r="69" spans="1:7" x14ac:dyDescent="0.2">
      <c r="C69" s="55"/>
    </row>
    <row r="70" spans="1:7" x14ac:dyDescent="0.2">
      <c r="C70" s="55"/>
    </row>
    <row r="71" spans="1:7" x14ac:dyDescent="0.2">
      <c r="C71" s="55"/>
    </row>
    <row r="72" spans="1:7" x14ac:dyDescent="0.2">
      <c r="C72" s="55"/>
    </row>
    <row r="73" spans="1:7" x14ac:dyDescent="0.2">
      <c r="C73" s="55"/>
    </row>
    <row r="74" spans="1:7" x14ac:dyDescent="0.2">
      <c r="C74" s="55"/>
    </row>
    <row r="75" spans="1:7" x14ac:dyDescent="0.2">
      <c r="C75" s="55"/>
    </row>
    <row r="76" spans="1:7" x14ac:dyDescent="0.2">
      <c r="C76" s="55"/>
    </row>
    <row r="77" spans="1:7" x14ac:dyDescent="0.2">
      <c r="C77" s="55"/>
    </row>
    <row r="78" spans="1:7" x14ac:dyDescent="0.2">
      <c r="C78" s="55"/>
    </row>
    <row r="79" spans="1:7" x14ac:dyDescent="0.2">
      <c r="C79" s="55"/>
    </row>
    <row r="80" spans="1:7" x14ac:dyDescent="0.2">
      <c r="C80" s="55"/>
    </row>
    <row r="81" spans="3:3" x14ac:dyDescent="0.2">
      <c r="C81" s="55"/>
    </row>
    <row r="82" spans="3:3" x14ac:dyDescent="0.2">
      <c r="C82" s="55"/>
    </row>
    <row r="83" spans="3:3" x14ac:dyDescent="0.2">
      <c r="C83" s="55"/>
    </row>
    <row r="84" spans="3:3" x14ac:dyDescent="0.2">
      <c r="C84" s="55"/>
    </row>
    <row r="85" spans="3:3" x14ac:dyDescent="0.2">
      <c r="C85" s="55"/>
    </row>
    <row r="86" spans="3:3" x14ac:dyDescent="0.2">
      <c r="C86" s="55"/>
    </row>
    <row r="87" spans="3:3" x14ac:dyDescent="0.2">
      <c r="C87" s="55"/>
    </row>
    <row r="88" spans="3:3" x14ac:dyDescent="0.2">
      <c r="C88" s="55"/>
    </row>
    <row r="89" spans="3:3" x14ac:dyDescent="0.2">
      <c r="C89" s="55"/>
    </row>
    <row r="90" spans="3:3" x14ac:dyDescent="0.2">
      <c r="C90" s="55"/>
    </row>
    <row r="91" spans="3:3" x14ac:dyDescent="0.2">
      <c r="C91" s="55"/>
    </row>
    <row r="92" spans="3:3" x14ac:dyDescent="0.2">
      <c r="C92" s="55"/>
    </row>
    <row r="93" spans="3:3" x14ac:dyDescent="0.2">
      <c r="C93" s="55"/>
    </row>
    <row r="94" spans="3:3" x14ac:dyDescent="0.2">
      <c r="C94" s="55"/>
    </row>
    <row r="95" spans="3:3" x14ac:dyDescent="0.2">
      <c r="C95" s="55"/>
    </row>
    <row r="96" spans="3:3" x14ac:dyDescent="0.2">
      <c r="C96" s="55"/>
    </row>
    <row r="97" spans="3:3" x14ac:dyDescent="0.2">
      <c r="C97" s="55"/>
    </row>
    <row r="98" spans="3:3" x14ac:dyDescent="0.2">
      <c r="C98" s="55"/>
    </row>
    <row r="99" spans="3:3" x14ac:dyDescent="0.2">
      <c r="C99" s="55"/>
    </row>
    <row r="100" spans="3:3" x14ac:dyDescent="0.2">
      <c r="C100" s="55"/>
    </row>
    <row r="101" spans="3:3" x14ac:dyDescent="0.2">
      <c r="C101" s="55"/>
    </row>
    <row r="102" spans="3:3" x14ac:dyDescent="0.2">
      <c r="C102" s="55"/>
    </row>
    <row r="103" spans="3:3" x14ac:dyDescent="0.2">
      <c r="C103" s="55"/>
    </row>
    <row r="104" spans="3:3" x14ac:dyDescent="0.2">
      <c r="C104" s="55"/>
    </row>
    <row r="105" spans="3:3" x14ac:dyDescent="0.2">
      <c r="C105" s="55"/>
    </row>
    <row r="106" spans="3:3" x14ac:dyDescent="0.2">
      <c r="C106" s="55"/>
    </row>
    <row r="107" spans="3:3" x14ac:dyDescent="0.2">
      <c r="C107" s="55"/>
    </row>
    <row r="108" spans="3:3" x14ac:dyDescent="0.2">
      <c r="C108" s="55"/>
    </row>
    <row r="109" spans="3:3" x14ac:dyDescent="0.2">
      <c r="C109" s="55"/>
    </row>
    <row r="110" spans="3:3" x14ac:dyDescent="0.2">
      <c r="C110" s="55"/>
    </row>
    <row r="111" spans="3:3" x14ac:dyDescent="0.2">
      <c r="C111" s="55"/>
    </row>
    <row r="112" spans="3:3" x14ac:dyDescent="0.2">
      <c r="C112" s="55"/>
    </row>
    <row r="113" spans="3:3" x14ac:dyDescent="0.2">
      <c r="C113" s="55"/>
    </row>
    <row r="114" spans="3:3" x14ac:dyDescent="0.2">
      <c r="C114" s="55"/>
    </row>
    <row r="115" spans="3:3" x14ac:dyDescent="0.2">
      <c r="C115" s="55"/>
    </row>
    <row r="116" spans="3:3" x14ac:dyDescent="0.2">
      <c r="C116" s="55"/>
    </row>
    <row r="117" spans="3:3" x14ac:dyDescent="0.2">
      <c r="C117" s="55"/>
    </row>
    <row r="118" spans="3:3" x14ac:dyDescent="0.2">
      <c r="C118" s="55"/>
    </row>
    <row r="119" spans="3:3" x14ac:dyDescent="0.2">
      <c r="C119" s="55"/>
    </row>
    <row r="120" spans="3:3" x14ac:dyDescent="0.2">
      <c r="C120" s="55"/>
    </row>
    <row r="121" spans="3:3" x14ac:dyDescent="0.2">
      <c r="C121" s="55"/>
    </row>
    <row r="122" spans="3:3" x14ac:dyDescent="0.2">
      <c r="C122" s="55"/>
    </row>
    <row r="123" spans="3:3" x14ac:dyDescent="0.2">
      <c r="C123" s="55"/>
    </row>
    <row r="124" spans="3:3" x14ac:dyDescent="0.2">
      <c r="C124" s="55"/>
    </row>
    <row r="125" spans="3:3" x14ac:dyDescent="0.2">
      <c r="C125" s="55"/>
    </row>
    <row r="126" spans="3:3" x14ac:dyDescent="0.2">
      <c r="C126" s="55"/>
    </row>
    <row r="127" spans="3:3" x14ac:dyDescent="0.2">
      <c r="C127" s="55"/>
    </row>
    <row r="128" spans="3:3" x14ac:dyDescent="0.2">
      <c r="C128" s="55"/>
    </row>
    <row r="129" spans="3:3" x14ac:dyDescent="0.2">
      <c r="C129" s="55"/>
    </row>
    <row r="130" spans="3:3" x14ac:dyDescent="0.2">
      <c r="C130" s="55"/>
    </row>
    <row r="131" spans="3:3" x14ac:dyDescent="0.2">
      <c r="C131" s="55"/>
    </row>
    <row r="132" spans="3:3" x14ac:dyDescent="0.2">
      <c r="C132" s="55"/>
    </row>
    <row r="133" spans="3:3" x14ac:dyDescent="0.2">
      <c r="C133" s="55"/>
    </row>
    <row r="134" spans="3:3" x14ac:dyDescent="0.2">
      <c r="C134" s="55"/>
    </row>
    <row r="135" spans="3:3" x14ac:dyDescent="0.2">
      <c r="C135" s="55"/>
    </row>
    <row r="136" spans="3:3" x14ac:dyDescent="0.2">
      <c r="C136" s="55"/>
    </row>
    <row r="137" spans="3:3" x14ac:dyDescent="0.2">
      <c r="C137" s="55"/>
    </row>
    <row r="138" spans="3:3" x14ac:dyDescent="0.2">
      <c r="C138" s="55"/>
    </row>
    <row r="139" spans="3:3" x14ac:dyDescent="0.2">
      <c r="C139" s="55"/>
    </row>
    <row r="140" spans="3:3" x14ac:dyDescent="0.2">
      <c r="C140" s="55"/>
    </row>
    <row r="141" spans="3:3" x14ac:dyDescent="0.2">
      <c r="C141" s="55"/>
    </row>
    <row r="142" spans="3:3" x14ac:dyDescent="0.2">
      <c r="C142" s="55"/>
    </row>
    <row r="143" spans="3:3" x14ac:dyDescent="0.2">
      <c r="C143" s="55"/>
    </row>
    <row r="144" spans="3:3" x14ac:dyDescent="0.2">
      <c r="C144" s="55"/>
    </row>
  </sheetData>
  <mergeCells count="1">
    <mergeCell ref="G24:G2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Developed by MetaClean (www.adarsus.com) -Trial License-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</vt:i4>
      </vt:variant>
    </vt:vector>
  </HeadingPairs>
  <TitlesOfParts>
    <vt:vector size="28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Sept</vt:lpstr>
      <vt:lpstr>ESF Sept</vt:lpstr>
      <vt:lpstr>ER Oct</vt:lpstr>
      <vt:lpstr>ESF Oct</vt:lpstr>
      <vt:lpstr>ER Nov</vt:lpstr>
      <vt:lpstr>ESF Nov</vt:lpstr>
      <vt:lpstr>ER Acumulado 2018</vt:lpstr>
      <vt:lpstr>'ER Enero'!Área_de_impresión</vt:lpstr>
      <vt:lpstr>'ER Febrero'!Área_de_impresión</vt:lpstr>
      <vt:lpstr>'ESF Enero'!Área_de_impresión</vt:lpstr>
      <vt:lpstr>'ER Enero'!Títulos_a_imprimir</vt:lpstr>
      <vt:lpstr>'ER Febrero'!Títulos_a_imprimir</vt:lpstr>
    </vt:vector>
  </TitlesOfParts>
  <Company/>
  <LinksUpToDate>false</LinksUpToDate>
  <SharedDoc>false</SharedDoc>
  <HyperlinksChanged>false</HyperlinksChanged>
  <AppVersion>16.0300</AppVersion>
  <Template/>
  <Manager/>
  <TotalTime>0</TotalTime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2018-12-28T12:36:07Z</dcterms:created>
  <lastModifiedBy>Vivian Carolina Amaya Bedoya</lastModifiedBy>
  <lastPrinted>2017-07-17T23:19:16Z</lastPrinted>
  <dcterms:modified xsi:type="dcterms:W3CDTF">2018-12-28T12:36:07Z</dcterms:modified>
  <revision>0</revision>
</coreProperties>
</file>