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1100" windowHeight="8445" activeTab="1"/>
  </bookViews>
  <sheets>
    <sheet name="Balance General" sheetId="1" r:id="rId1"/>
    <sheet name="Estado Actividad Economica" sheetId="2" r:id="rId2"/>
    <sheet name="Hoja3" sheetId="3" r:id="rId3"/>
  </sheets>
  <definedNames>
    <definedName name="_xlnm.Print_Area" localSheetId="1">'Estado Actividad Economica'!$A$1</definedName>
  </definedNames>
  <calcPr fullCalcOnLoad="1"/>
</workbook>
</file>

<file path=xl/sharedStrings.xml><?xml version="1.0" encoding="utf-8"?>
<sst xmlns="http://schemas.openxmlformats.org/spreadsheetml/2006/main" count="226" uniqueCount="185">
  <si>
    <t>BALANCE GENERAL</t>
  </si>
  <si>
    <t>A 31 DE DICIEMBRE DEL AÑO 2003</t>
  </si>
  <si>
    <t>( Cifras en Miles de Pesos )</t>
  </si>
  <si>
    <t>CODIGO</t>
  </si>
  <si>
    <t>ACTIVO</t>
  </si>
  <si>
    <t>Código</t>
  </si>
  <si>
    <t>PASIVO</t>
  </si>
  <si>
    <t>CORRIENTE</t>
  </si>
  <si>
    <t>11</t>
  </si>
  <si>
    <t>EFECTIVO</t>
  </si>
  <si>
    <t>DEUDA PUBLICA</t>
  </si>
  <si>
    <t>1105</t>
  </si>
  <si>
    <t xml:space="preserve">Caja </t>
  </si>
  <si>
    <t xml:space="preserve">   2208</t>
  </si>
  <si>
    <t>Deuda Publica Interna</t>
  </si>
  <si>
    <t>1110</t>
  </si>
  <si>
    <t>Bancos y Corporaciones</t>
  </si>
  <si>
    <t>24</t>
  </si>
  <si>
    <t>CUENTAS POR PAGAR</t>
  </si>
  <si>
    <t>12</t>
  </si>
  <si>
    <t>INVERSIONES</t>
  </si>
  <si>
    <t xml:space="preserve">   2401</t>
  </si>
  <si>
    <t>Adquisición de Bienes y Servicios Nacionales</t>
  </si>
  <si>
    <t>1201</t>
  </si>
  <si>
    <t>Inv. Administracion liquidez - Renta Fija</t>
  </si>
  <si>
    <t xml:space="preserve">   2405</t>
  </si>
  <si>
    <t>Proveedores</t>
  </si>
  <si>
    <t>1202</t>
  </si>
  <si>
    <t>Inv. Administrac. liquidez - Renta Variable</t>
  </si>
  <si>
    <t xml:space="preserve">   2425</t>
  </si>
  <si>
    <t>Acreedores</t>
  </si>
  <si>
    <t>1280</t>
  </si>
  <si>
    <t>Provision para proteccion de inversiones</t>
  </si>
  <si>
    <t xml:space="preserve">   2430</t>
  </si>
  <si>
    <t>Subsidios Asignados</t>
  </si>
  <si>
    <t>14</t>
  </si>
  <si>
    <t>DEUDORES</t>
  </si>
  <si>
    <t xml:space="preserve">   2436</t>
  </si>
  <si>
    <t>Retención en la Fuente e Impuesto de timbre</t>
  </si>
  <si>
    <t>1415</t>
  </si>
  <si>
    <t>Prestamos Concedidos</t>
  </si>
  <si>
    <t xml:space="preserve">   2437</t>
  </si>
  <si>
    <t>Retención de Industri a y Comercio</t>
  </si>
  <si>
    <t>1420</t>
  </si>
  <si>
    <t>Avances y Anticipos Entregados</t>
  </si>
  <si>
    <t xml:space="preserve">   2455</t>
  </si>
  <si>
    <t>Depósitos Recibidos de Terceros</t>
  </si>
  <si>
    <t>1425</t>
  </si>
  <si>
    <t>Depósitos Entregados</t>
  </si>
  <si>
    <t>1470</t>
  </si>
  <si>
    <t>Otros Deudores</t>
  </si>
  <si>
    <t xml:space="preserve">   2490</t>
  </si>
  <si>
    <t>Otras Cuentas por Pagar</t>
  </si>
  <si>
    <t>1480</t>
  </si>
  <si>
    <t>Provision para deudores</t>
  </si>
  <si>
    <t>2500</t>
  </si>
  <si>
    <t>OBLIGACIONES LABORALES</t>
  </si>
  <si>
    <t>2505</t>
  </si>
  <si>
    <t>Salarios y Prestaciones sociales</t>
  </si>
  <si>
    <t>1475</t>
  </si>
  <si>
    <t>Deudas de dificil cobro</t>
  </si>
  <si>
    <t>26</t>
  </si>
  <si>
    <t>BONOS Y TITULOS EMITIDOS</t>
  </si>
  <si>
    <t>Provisión para Deudores (CR)</t>
  </si>
  <si>
    <t xml:space="preserve">   2690</t>
  </si>
  <si>
    <t>Otros Bonos y Tilulos Emitidos</t>
  </si>
  <si>
    <t>19</t>
  </si>
  <si>
    <t>OTROS ACTIVOS</t>
  </si>
  <si>
    <t>27</t>
  </si>
  <si>
    <t>PASIVOS ESTIMADOS</t>
  </si>
  <si>
    <t>1905</t>
  </si>
  <si>
    <t>Gastos pagados por anticipado</t>
  </si>
  <si>
    <t>1910</t>
  </si>
  <si>
    <t>Cargos Diferidos</t>
  </si>
  <si>
    <t xml:space="preserve">   2710</t>
  </si>
  <si>
    <t>Provisión Para Contingencias</t>
  </si>
  <si>
    <t>1950</t>
  </si>
  <si>
    <t>Responsabilidades</t>
  </si>
  <si>
    <t>29</t>
  </si>
  <si>
    <t>OTROS PASIVOS</t>
  </si>
  <si>
    <t>1995</t>
  </si>
  <si>
    <t>Principal y Subalterna</t>
  </si>
  <si>
    <t xml:space="preserve">   2915</t>
  </si>
  <si>
    <t>Créditos Diferidos</t>
  </si>
  <si>
    <t>1996</t>
  </si>
  <si>
    <t>Bienes y derechos en investigación</t>
  </si>
  <si>
    <t>NO CORRIENTE</t>
  </si>
  <si>
    <t>22</t>
  </si>
  <si>
    <t>1203</t>
  </si>
  <si>
    <t>Con Fines de Politica</t>
  </si>
  <si>
    <t xml:space="preserve">   2205</t>
  </si>
  <si>
    <t>Interna</t>
  </si>
  <si>
    <t>Provision para Protección de Inversiones</t>
  </si>
  <si>
    <t>Deuda Pública Interna</t>
  </si>
  <si>
    <t>2455</t>
  </si>
  <si>
    <t>Depositos Recibidos de Terceros</t>
  </si>
  <si>
    <t>16</t>
  </si>
  <si>
    <t>PROPIEDADES PLANTA Y EQUIPO</t>
  </si>
  <si>
    <t>1605</t>
  </si>
  <si>
    <t>Terrenos</t>
  </si>
  <si>
    <t>1615</t>
  </si>
  <si>
    <t>Construcciones en Curso</t>
  </si>
  <si>
    <t>PATRIMONIO</t>
  </si>
  <si>
    <t>1635</t>
  </si>
  <si>
    <t>Bienes Muebles en Bodega</t>
  </si>
  <si>
    <t>1637</t>
  </si>
  <si>
    <t>Propiedad planta y equipo no explotados</t>
  </si>
  <si>
    <t>1640</t>
  </si>
  <si>
    <t>Edificaciones</t>
  </si>
  <si>
    <t>32</t>
  </si>
  <si>
    <t>PATRIMONIO INSTITUCIONAL</t>
  </si>
  <si>
    <t>1655</t>
  </si>
  <si>
    <t>Mazquinaria y equipo</t>
  </si>
  <si>
    <t>1665</t>
  </si>
  <si>
    <t>Muebles Enseres y Equipo de Oficina</t>
  </si>
  <si>
    <t xml:space="preserve">   3208</t>
  </si>
  <si>
    <t>Capital Fiscal</t>
  </si>
  <si>
    <t>1670</t>
  </si>
  <si>
    <t>Equipos de Comunicación y Computación</t>
  </si>
  <si>
    <t xml:space="preserve">   3215</t>
  </si>
  <si>
    <t>Reservas</t>
  </si>
  <si>
    <t>1675</t>
  </si>
  <si>
    <t>Equipo de Transporte y Tracción</t>
  </si>
  <si>
    <t xml:space="preserve">   3225</t>
  </si>
  <si>
    <t>Utilidad o Perdida de Ejercicios Anteriores</t>
  </si>
  <si>
    <t>1680</t>
  </si>
  <si>
    <t xml:space="preserve">Equipo  de comedor despensa y hotel </t>
  </si>
  <si>
    <t>1685</t>
  </si>
  <si>
    <t>Depreciación Acumulada</t>
  </si>
  <si>
    <t xml:space="preserve">   3230</t>
  </si>
  <si>
    <t>Resultados del Ejercicio</t>
  </si>
  <si>
    <t>1695</t>
  </si>
  <si>
    <t>Provision para Protección de Propied plant y Equi</t>
  </si>
  <si>
    <t xml:space="preserve">   3235</t>
  </si>
  <si>
    <t>Superavit por Donación</t>
  </si>
  <si>
    <t xml:space="preserve">   3240</t>
  </si>
  <si>
    <t>Superavit por Valorización</t>
  </si>
  <si>
    <t>1930</t>
  </si>
  <si>
    <t>Bienes recibidos en dación de pago</t>
  </si>
  <si>
    <t xml:space="preserve">   3245</t>
  </si>
  <si>
    <t>Revalorización del Patrimonio</t>
  </si>
  <si>
    <t>1970</t>
  </si>
  <si>
    <t>Intangibles</t>
  </si>
  <si>
    <t xml:space="preserve">   3250</t>
  </si>
  <si>
    <t>Ajustes Por Inflación</t>
  </si>
  <si>
    <t xml:space="preserve">   3255</t>
  </si>
  <si>
    <t>Patrimonio Institucional Incorporado</t>
  </si>
  <si>
    <t>1999</t>
  </si>
  <si>
    <t>Valorizaciones</t>
  </si>
  <si>
    <t>TOTAL ACTIVO</t>
  </si>
  <si>
    <t>TOTAL PASIVO Y PATRIMONIO</t>
  </si>
  <si>
    <t>CUENTAS DE ORDEN ACREEDORAS</t>
  </si>
  <si>
    <t>91</t>
  </si>
  <si>
    <t>RESPONSABILIDADES CONTINGENTES</t>
  </si>
  <si>
    <t>93</t>
  </si>
  <si>
    <t>ACREEDORAS DE CONTROL</t>
  </si>
  <si>
    <t>99</t>
  </si>
  <si>
    <t>ACREEDORAS POR CONTRA (DB)</t>
  </si>
  <si>
    <t>ESTADO DE ACTIVIDAD FINANCIERA, ECONOMICA Y SOCIAL</t>
  </si>
  <si>
    <t>CUARTO  TRIMESTRE DEL AÑO 2003</t>
  </si>
  <si>
    <t xml:space="preserve"> </t>
  </si>
  <si>
    <t>Cuentas</t>
  </si>
  <si>
    <t>INGRESOS OPERACIONALES</t>
  </si>
  <si>
    <t>47</t>
  </si>
  <si>
    <t>Operaciones Interinstitucionales ( Recibidas )</t>
  </si>
  <si>
    <t>GASTOS OPERACIONALES</t>
  </si>
  <si>
    <t>51</t>
  </si>
  <si>
    <t>De Administración</t>
  </si>
  <si>
    <t>53</t>
  </si>
  <si>
    <t>Provisiones, Agotamiento, Amortización</t>
  </si>
  <si>
    <t>55</t>
  </si>
  <si>
    <t>Gasto Público Social</t>
  </si>
  <si>
    <t>57</t>
  </si>
  <si>
    <t xml:space="preserve">Operaciones Interinstitucionales </t>
  </si>
  <si>
    <t xml:space="preserve">EXCEDENTE ( DEFICIT ) OPERACIONAL </t>
  </si>
  <si>
    <t xml:space="preserve">OTROS INGRESOS </t>
  </si>
  <si>
    <t>41</t>
  </si>
  <si>
    <t>Ingresos Fiscales</t>
  </si>
  <si>
    <t>48</t>
  </si>
  <si>
    <t>Otros Ingresos</t>
  </si>
  <si>
    <t>OTROS GASTOS</t>
  </si>
  <si>
    <t>58</t>
  </si>
  <si>
    <t>Otros Gastos</t>
  </si>
  <si>
    <t>EXCEDENTE ( DEFICIT ) ANTES DE AJUSTES POR INFLACION</t>
  </si>
  <si>
    <t>EXCEDENTE ( DEFICIT ) DEL EJERCICIO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</si>
</sst>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name val="Century Schoolbook"/>
      <family val="1"/>
    </font>
    <font>
      <b/>
      <sz val="10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9"/>
      <name val="Century Schoolbook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49" fontId="5" fillId="2" borderId="1" xfId="0" applyNumberFormat="1" applyFont="1" applyFill="1" applyBorder="1" applyAlignment="1" quotePrefix="1">
      <alignment horizontal="left"/>
    </xf>
    <xf numFmtId="0" fontId="5" fillId="2" borderId="2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1" fillId="0" borderId="5" xfId="0" applyFont="1" applyBorder="1" applyAlignment="1">
      <alignment/>
    </xf>
    <xf numFmtId="0" fontId="5" fillId="0" borderId="0" xfId="0" applyFont="1" applyAlignment="1">
      <alignment horizontal="left"/>
    </xf>
    <xf numFmtId="168" fontId="4" fillId="0" borderId="6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8" fontId="4" fillId="0" borderId="7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8" fontId="4" fillId="0" borderId="5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68" fontId="1" fillId="0" borderId="5" xfId="0" applyNumberFormat="1" applyFont="1" applyBorder="1" applyAlignment="1">
      <alignment/>
    </xf>
    <xf numFmtId="168" fontId="5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8" fontId="4" fillId="0" borderId="0" xfId="0" applyNumberFormat="1" applyFont="1" applyAlignment="1">
      <alignment horizontal="left"/>
    </xf>
    <xf numFmtId="168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left"/>
    </xf>
    <xf numFmtId="49" fontId="1" fillId="0" borderId="4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68" fontId="4" fillId="0" borderId="8" xfId="0" applyNumberFormat="1" applyFont="1" applyBorder="1" applyAlignment="1">
      <alignment/>
    </xf>
    <xf numFmtId="168" fontId="4" fillId="0" borderId="9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68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49" fontId="10" fillId="0" borderId="4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168" fontId="7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5" xfId="0" applyNumberFormat="1" applyBorder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168" fontId="0" fillId="0" borderId="12" xfId="0" applyNumberForma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942975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1076325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B7" sqref="B7"/>
    </sheetView>
  </sheetViews>
  <sheetFormatPr defaultColWidth="11.421875" defaultRowHeight="12.75"/>
  <cols>
    <col min="1" max="1" width="7.00390625" style="0" bestFit="1" customWidth="1"/>
    <col min="2" max="2" width="40.140625" style="0" bestFit="1" customWidth="1"/>
    <col min="3" max="3" width="14.140625" style="0" bestFit="1" customWidth="1"/>
    <col min="4" max="4" width="6.57421875" style="0" bestFit="1" customWidth="1"/>
    <col min="5" max="5" width="37.140625" style="0" bestFit="1" customWidth="1"/>
    <col min="6" max="6" width="14.7109375" style="0" bestFit="1" customWidth="1"/>
  </cols>
  <sheetData>
    <row r="1" spans="1:8" ht="12.75">
      <c r="A1" s="2"/>
      <c r="B1" s="1"/>
      <c r="C1" s="3"/>
      <c r="D1" s="2"/>
      <c r="E1" s="1"/>
      <c r="F1" s="1"/>
      <c r="G1" s="1"/>
      <c r="H1" s="1"/>
    </row>
    <row r="2" spans="1:8" ht="12.75">
      <c r="A2" s="2"/>
      <c r="B2" s="1"/>
      <c r="C2" s="3"/>
      <c r="D2" s="2"/>
      <c r="E2" s="1"/>
      <c r="F2" s="1"/>
      <c r="G2" s="1"/>
      <c r="H2" s="1"/>
    </row>
    <row r="3" spans="1:8" ht="12.75">
      <c r="A3" s="2"/>
      <c r="B3" s="1"/>
      <c r="C3" s="3"/>
      <c r="D3" s="2"/>
      <c r="E3" s="1"/>
      <c r="F3" s="1"/>
      <c r="G3" s="1"/>
      <c r="H3" s="1"/>
    </row>
    <row r="4" spans="1:8" ht="12.75">
      <c r="A4" s="2"/>
      <c r="B4" s="1"/>
      <c r="C4" s="3"/>
      <c r="D4" s="2"/>
      <c r="E4" s="1"/>
      <c r="F4" s="1"/>
      <c r="G4" s="1"/>
      <c r="H4" s="1"/>
    </row>
    <row r="5" spans="1:8" ht="12.75">
      <c r="A5" s="4" t="s">
        <v>0</v>
      </c>
      <c r="B5" s="4"/>
      <c r="C5" s="4"/>
      <c r="D5" s="4"/>
      <c r="E5" s="4"/>
      <c r="F5" s="4"/>
      <c r="G5" s="5"/>
      <c r="H5" s="5"/>
    </row>
    <row r="6" spans="1:8" ht="12.75">
      <c r="A6" s="4" t="s">
        <v>1</v>
      </c>
      <c r="B6" s="4"/>
      <c r="C6" s="4"/>
      <c r="D6" s="4"/>
      <c r="E6" s="4"/>
      <c r="F6" s="4"/>
      <c r="G6" s="5"/>
      <c r="H6" s="5"/>
    </row>
    <row r="7" spans="1:8" ht="12.75">
      <c r="A7" s="4" t="s">
        <v>2</v>
      </c>
      <c r="B7" s="4"/>
      <c r="C7" s="4"/>
      <c r="D7" s="4"/>
      <c r="E7" s="4"/>
      <c r="F7" s="4"/>
      <c r="G7" s="5"/>
      <c r="H7" s="5"/>
    </row>
    <row r="8" spans="1:8" ht="13.5" thickBot="1">
      <c r="A8" s="7"/>
      <c r="B8" s="8"/>
      <c r="C8" s="9"/>
      <c r="D8" s="11"/>
      <c r="E8" s="8"/>
      <c r="F8" s="8"/>
      <c r="G8" s="1"/>
      <c r="H8" s="1"/>
    </row>
    <row r="9" spans="1:8" ht="12.75">
      <c r="A9" s="12" t="s">
        <v>3</v>
      </c>
      <c r="B9" s="13" t="s">
        <v>4</v>
      </c>
      <c r="C9" s="15">
        <v>2003</v>
      </c>
      <c r="D9" s="16" t="s">
        <v>5</v>
      </c>
      <c r="E9" s="15" t="s">
        <v>6</v>
      </c>
      <c r="F9" s="17">
        <v>2003</v>
      </c>
      <c r="G9" s="1"/>
      <c r="H9" s="1"/>
    </row>
    <row r="10" spans="1:8" ht="12.75">
      <c r="A10" s="18"/>
      <c r="B10" s="19"/>
      <c r="C10" s="20"/>
      <c r="D10" s="7"/>
      <c r="E10" s="10"/>
      <c r="F10" s="21"/>
      <c r="G10" s="1"/>
      <c r="H10" s="1"/>
    </row>
    <row r="11" spans="1:8" ht="12.75">
      <c r="A11" s="18"/>
      <c r="B11" s="22" t="s">
        <v>7</v>
      </c>
      <c r="C11" s="23">
        <f>+C13+C16+C20+C29</f>
        <v>449547835</v>
      </c>
      <c r="D11" s="24"/>
      <c r="E11" s="25" t="s">
        <v>7</v>
      </c>
      <c r="F11" s="26">
        <f>+F15+F25+F29</f>
        <v>21749326</v>
      </c>
      <c r="G11" s="1"/>
      <c r="H11" s="27"/>
    </row>
    <row r="12" spans="1:8" ht="12.75">
      <c r="A12" s="18"/>
      <c r="B12" s="25"/>
      <c r="C12" s="28"/>
      <c r="D12" s="24"/>
      <c r="E12" s="29"/>
      <c r="F12" s="21"/>
      <c r="G12" s="1"/>
      <c r="H12" s="1"/>
    </row>
    <row r="13" spans="1:8" ht="12.75">
      <c r="A13" s="18" t="s">
        <v>8</v>
      </c>
      <c r="B13" s="14" t="s">
        <v>9</v>
      </c>
      <c r="C13" s="28">
        <f>+C14+C15</f>
        <v>11925008</v>
      </c>
      <c r="D13" s="30">
        <v>22</v>
      </c>
      <c r="E13" s="14" t="s">
        <v>10</v>
      </c>
      <c r="F13" s="31">
        <f>+F14</f>
        <v>0</v>
      </c>
      <c r="G13" s="1"/>
      <c r="H13" s="1"/>
    </row>
    <row r="14" spans="1:8" ht="12.75">
      <c r="A14" s="18" t="s">
        <v>11</v>
      </c>
      <c r="B14" s="32" t="s">
        <v>12</v>
      </c>
      <c r="C14" s="29">
        <v>0</v>
      </c>
      <c r="D14" s="19" t="s">
        <v>13</v>
      </c>
      <c r="E14" s="6" t="s">
        <v>14</v>
      </c>
      <c r="F14" s="33">
        <v>0</v>
      </c>
      <c r="G14" s="1"/>
      <c r="H14" s="1"/>
    </row>
    <row r="15" spans="1:8" ht="12.75">
      <c r="A15" s="18" t="s">
        <v>15</v>
      </c>
      <c r="B15" s="6" t="s">
        <v>16</v>
      </c>
      <c r="C15" s="29">
        <v>11925008</v>
      </c>
      <c r="D15" s="19" t="s">
        <v>17</v>
      </c>
      <c r="E15" s="34" t="s">
        <v>18</v>
      </c>
      <c r="F15" s="31">
        <f>SUM(F16:F24)</f>
        <v>20745545</v>
      </c>
      <c r="G15" s="27"/>
      <c r="H15" s="1"/>
    </row>
    <row r="16" spans="1:8" ht="12.75">
      <c r="A16" s="18" t="s">
        <v>19</v>
      </c>
      <c r="B16" s="6" t="s">
        <v>20</v>
      </c>
      <c r="C16" s="35">
        <f>C17+C18</f>
        <v>115887388</v>
      </c>
      <c r="D16" s="19" t="s">
        <v>21</v>
      </c>
      <c r="E16" s="6" t="s">
        <v>22</v>
      </c>
      <c r="F16" s="33">
        <v>2195691</v>
      </c>
      <c r="G16" s="1"/>
      <c r="H16" s="1"/>
    </row>
    <row r="17" spans="1:8" ht="12.75">
      <c r="A17" s="18" t="s">
        <v>23</v>
      </c>
      <c r="B17" s="25" t="s">
        <v>24</v>
      </c>
      <c r="C17" s="29">
        <v>104073829</v>
      </c>
      <c r="D17" s="19" t="s">
        <v>25</v>
      </c>
      <c r="E17" s="6" t="s">
        <v>26</v>
      </c>
      <c r="F17" s="33">
        <v>0</v>
      </c>
      <c r="G17" s="1"/>
      <c r="H17" s="1"/>
    </row>
    <row r="18" spans="1:8" ht="12.75">
      <c r="A18" s="18" t="s">
        <v>27</v>
      </c>
      <c r="B18" s="25" t="s">
        <v>28</v>
      </c>
      <c r="C18" s="29">
        <v>11813559</v>
      </c>
      <c r="D18" s="19" t="s">
        <v>29</v>
      </c>
      <c r="E18" s="6" t="s">
        <v>30</v>
      </c>
      <c r="F18" s="33">
        <v>1250819</v>
      </c>
      <c r="G18" s="1"/>
      <c r="H18" s="1"/>
    </row>
    <row r="19" spans="1:8" ht="12.75">
      <c r="A19" s="18" t="s">
        <v>31</v>
      </c>
      <c r="B19" s="25" t="s">
        <v>32</v>
      </c>
      <c r="C19" s="29"/>
      <c r="D19" s="19" t="s">
        <v>33</v>
      </c>
      <c r="E19" s="6" t="s">
        <v>34</v>
      </c>
      <c r="F19" s="33">
        <v>0</v>
      </c>
      <c r="G19" s="1"/>
      <c r="H19" s="1"/>
    </row>
    <row r="20" spans="1:8" ht="12.75">
      <c r="A20" s="18" t="s">
        <v>35</v>
      </c>
      <c r="B20" s="6" t="s">
        <v>36</v>
      </c>
      <c r="C20" s="28">
        <f>+C21+C24+C27+C28+C23+C22</f>
        <v>317585514</v>
      </c>
      <c r="D20" s="19" t="s">
        <v>37</v>
      </c>
      <c r="E20" s="6" t="s">
        <v>38</v>
      </c>
      <c r="F20" s="33">
        <v>41994</v>
      </c>
      <c r="G20" s="1"/>
      <c r="H20" s="1"/>
    </row>
    <row r="21" spans="1:8" ht="12.75">
      <c r="A21" s="18" t="s">
        <v>39</v>
      </c>
      <c r="B21" s="6" t="s">
        <v>40</v>
      </c>
      <c r="C21" s="29">
        <v>318318705</v>
      </c>
      <c r="D21" s="19" t="s">
        <v>41</v>
      </c>
      <c r="E21" s="6" t="s">
        <v>42</v>
      </c>
      <c r="F21" s="33">
        <v>8256</v>
      </c>
      <c r="G21" s="1"/>
      <c r="H21" s="1"/>
    </row>
    <row r="22" spans="1:8" ht="12.75">
      <c r="A22" s="18" t="s">
        <v>43</v>
      </c>
      <c r="B22" s="6" t="s">
        <v>44</v>
      </c>
      <c r="C22" s="29">
        <v>28104</v>
      </c>
      <c r="D22" s="19" t="s">
        <v>45</v>
      </c>
      <c r="E22" s="6" t="s">
        <v>46</v>
      </c>
      <c r="F22" s="33">
        <v>3607822</v>
      </c>
      <c r="G22" s="1"/>
      <c r="H22" s="1"/>
    </row>
    <row r="23" spans="1:8" ht="12.75">
      <c r="A23" s="18" t="s">
        <v>47</v>
      </c>
      <c r="B23" s="6" t="s">
        <v>48</v>
      </c>
      <c r="C23" s="36">
        <v>1291</v>
      </c>
      <c r="D23" s="37"/>
      <c r="E23" s="10"/>
      <c r="F23" s="21"/>
      <c r="G23" s="1"/>
      <c r="H23" s="1"/>
    </row>
    <row r="24" spans="1:8" ht="12.75">
      <c r="A24" s="18" t="s">
        <v>49</v>
      </c>
      <c r="B24" s="6" t="s">
        <v>50</v>
      </c>
      <c r="C24" s="29">
        <v>838062</v>
      </c>
      <c r="D24" s="19" t="s">
        <v>51</v>
      </c>
      <c r="E24" s="6" t="s">
        <v>52</v>
      </c>
      <c r="F24" s="33">
        <v>13640963</v>
      </c>
      <c r="G24" s="1"/>
      <c r="H24" s="1"/>
    </row>
    <row r="25" spans="1:8" ht="12.75">
      <c r="A25" s="18" t="s">
        <v>53</v>
      </c>
      <c r="B25" s="6" t="s">
        <v>54</v>
      </c>
      <c r="C25" s="29">
        <v>-1601172</v>
      </c>
      <c r="D25" s="19" t="s">
        <v>55</v>
      </c>
      <c r="E25" s="6" t="s">
        <v>56</v>
      </c>
      <c r="F25" s="31"/>
      <c r="G25" s="1"/>
      <c r="H25" s="1"/>
    </row>
    <row r="26" spans="1:8" ht="12.75">
      <c r="A26" s="18"/>
      <c r="B26" s="6"/>
      <c r="C26" s="29"/>
      <c r="D26" s="19" t="s">
        <v>57</v>
      </c>
      <c r="E26" s="6" t="s">
        <v>58</v>
      </c>
      <c r="F26" s="33">
        <v>562989</v>
      </c>
      <c r="G26" s="1"/>
      <c r="H26" s="1"/>
    </row>
    <row r="27" spans="1:8" ht="12.75">
      <c r="A27" s="18" t="s">
        <v>59</v>
      </c>
      <c r="B27" s="6" t="s">
        <v>60</v>
      </c>
      <c r="C27" s="29">
        <v>524</v>
      </c>
      <c r="D27" s="19" t="s">
        <v>61</v>
      </c>
      <c r="E27" s="6" t="s">
        <v>62</v>
      </c>
      <c r="F27" s="31">
        <f>+F28</f>
        <v>0</v>
      </c>
      <c r="G27" s="1"/>
      <c r="H27" s="1"/>
    </row>
    <row r="28" spans="1:8" ht="12.75">
      <c r="A28" s="18" t="s">
        <v>53</v>
      </c>
      <c r="B28" s="6" t="s">
        <v>63</v>
      </c>
      <c r="C28" s="29">
        <v>-1601172</v>
      </c>
      <c r="D28" s="19" t="s">
        <v>64</v>
      </c>
      <c r="E28" s="6" t="s">
        <v>65</v>
      </c>
      <c r="F28" s="33">
        <v>0</v>
      </c>
      <c r="G28" s="1"/>
      <c r="H28" s="1"/>
    </row>
    <row r="29" spans="1:8" ht="12.75">
      <c r="A29" s="18" t="s">
        <v>66</v>
      </c>
      <c r="B29" s="14" t="s">
        <v>67</v>
      </c>
      <c r="C29" s="38">
        <f>SUM(C30:C34)</f>
        <v>4149925</v>
      </c>
      <c r="D29" s="19" t="s">
        <v>68</v>
      </c>
      <c r="E29" s="14" t="s">
        <v>69</v>
      </c>
      <c r="F29" s="31">
        <f>+F31</f>
        <v>1003781</v>
      </c>
      <c r="G29" s="1"/>
      <c r="H29" s="1"/>
    </row>
    <row r="30" spans="1:8" ht="12.75">
      <c r="A30" s="18" t="s">
        <v>70</v>
      </c>
      <c r="B30" s="6" t="s">
        <v>71</v>
      </c>
      <c r="C30" s="38">
        <v>109242</v>
      </c>
      <c r="D30" s="19"/>
      <c r="E30" s="6"/>
      <c r="F30" s="31"/>
      <c r="G30" s="1"/>
      <c r="H30" s="1"/>
    </row>
    <row r="31" spans="1:8" ht="12.75">
      <c r="A31" s="18" t="s">
        <v>72</v>
      </c>
      <c r="B31" s="6" t="s">
        <v>73</v>
      </c>
      <c r="C31" s="36">
        <v>189717</v>
      </c>
      <c r="D31" s="19" t="s">
        <v>74</v>
      </c>
      <c r="E31" s="6" t="s">
        <v>75</v>
      </c>
      <c r="F31" s="33">
        <v>1003781</v>
      </c>
      <c r="G31" s="1"/>
      <c r="H31" s="1"/>
    </row>
    <row r="32" spans="1:8" ht="12.75">
      <c r="A32" s="18" t="s">
        <v>76</v>
      </c>
      <c r="B32" s="6" t="s">
        <v>77</v>
      </c>
      <c r="C32" s="36">
        <v>38690</v>
      </c>
      <c r="D32" s="19" t="s">
        <v>78</v>
      </c>
      <c r="E32" s="14" t="s">
        <v>79</v>
      </c>
      <c r="F32" s="33">
        <f>+F33</f>
        <v>0</v>
      </c>
      <c r="G32" s="1"/>
      <c r="H32" s="1"/>
    </row>
    <row r="33" spans="1:8" ht="12.75">
      <c r="A33" s="18" t="s">
        <v>80</v>
      </c>
      <c r="B33" s="6" t="s">
        <v>81</v>
      </c>
      <c r="C33" s="29">
        <v>3806020</v>
      </c>
      <c r="D33" s="19" t="s">
        <v>82</v>
      </c>
      <c r="E33" s="6" t="s">
        <v>83</v>
      </c>
      <c r="F33" s="33">
        <v>0</v>
      </c>
      <c r="G33" s="1"/>
      <c r="H33" s="1"/>
    </row>
    <row r="34" spans="1:8" ht="12.75">
      <c r="A34" s="18" t="s">
        <v>84</v>
      </c>
      <c r="B34" s="6" t="s">
        <v>85</v>
      </c>
      <c r="C34" s="28">
        <v>6256</v>
      </c>
      <c r="D34" s="19"/>
      <c r="E34" s="6"/>
      <c r="F34" s="21"/>
      <c r="G34" s="1"/>
      <c r="H34" s="1"/>
    </row>
    <row r="35" spans="1:8" ht="12.75">
      <c r="A35" s="18"/>
      <c r="B35" s="22" t="s">
        <v>86</v>
      </c>
      <c r="C35" s="23">
        <f>+C37+C40+C46+C59</f>
        <v>559674790</v>
      </c>
      <c r="D35" s="19"/>
      <c r="E35" s="22" t="s">
        <v>86</v>
      </c>
      <c r="F35" s="26">
        <f>+F40+F42</f>
        <v>413170362</v>
      </c>
      <c r="G35" s="27"/>
      <c r="H35" s="1"/>
    </row>
    <row r="36" spans="1:8" ht="12.75">
      <c r="A36" s="18"/>
      <c r="B36" s="25"/>
      <c r="C36" s="29"/>
      <c r="D36" s="19"/>
      <c r="E36" s="6"/>
      <c r="F36" s="21"/>
      <c r="G36" s="1"/>
      <c r="H36" s="1"/>
    </row>
    <row r="37" spans="1:8" ht="12.75">
      <c r="A37" s="18" t="s">
        <v>19</v>
      </c>
      <c r="B37" s="14" t="s">
        <v>20</v>
      </c>
      <c r="C37" s="35">
        <f>C38-C39</f>
        <v>-93566</v>
      </c>
      <c r="D37" s="19" t="s">
        <v>87</v>
      </c>
      <c r="E37" s="39" t="s">
        <v>10</v>
      </c>
      <c r="F37" s="31">
        <f>+F39</f>
        <v>0</v>
      </c>
      <c r="G37" s="1"/>
      <c r="H37" s="1"/>
    </row>
    <row r="38" spans="1:8" ht="12.75">
      <c r="A38" s="18" t="s">
        <v>88</v>
      </c>
      <c r="B38" s="25" t="s">
        <v>89</v>
      </c>
      <c r="C38" s="29">
        <v>0</v>
      </c>
      <c r="D38" s="19" t="s">
        <v>90</v>
      </c>
      <c r="E38" s="6" t="s">
        <v>91</v>
      </c>
      <c r="F38" s="33">
        <v>0</v>
      </c>
      <c r="G38" s="1"/>
      <c r="H38" s="1"/>
    </row>
    <row r="39" spans="1:8" ht="12.75">
      <c r="A39" s="18" t="s">
        <v>31</v>
      </c>
      <c r="B39" s="25" t="s">
        <v>92</v>
      </c>
      <c r="C39" s="29">
        <v>93566</v>
      </c>
      <c r="D39" s="19" t="s">
        <v>13</v>
      </c>
      <c r="E39" s="6" t="s">
        <v>93</v>
      </c>
      <c r="F39" s="33">
        <v>0</v>
      </c>
      <c r="G39" s="1"/>
      <c r="H39" s="1"/>
    </row>
    <row r="40" spans="1:8" ht="12.75">
      <c r="A40" s="18" t="s">
        <v>35</v>
      </c>
      <c r="B40" s="14" t="s">
        <v>36</v>
      </c>
      <c r="C40" s="28">
        <f>SUM(C41:C45)</f>
        <v>552687470</v>
      </c>
      <c r="D40" s="19" t="s">
        <v>17</v>
      </c>
      <c r="E40" s="34" t="s">
        <v>18</v>
      </c>
      <c r="F40" s="31">
        <f>+F41</f>
        <v>392787065</v>
      </c>
      <c r="G40" s="1"/>
      <c r="H40" s="1"/>
    </row>
    <row r="41" spans="1:8" ht="12.75">
      <c r="A41" s="18" t="s">
        <v>39</v>
      </c>
      <c r="B41" s="6" t="s">
        <v>40</v>
      </c>
      <c r="C41" s="29">
        <v>536960664</v>
      </c>
      <c r="D41" s="19" t="s">
        <v>94</v>
      </c>
      <c r="E41" s="6" t="s">
        <v>95</v>
      </c>
      <c r="F41" s="33">
        <v>392787065</v>
      </c>
      <c r="G41" s="1"/>
      <c r="H41" s="1"/>
    </row>
    <row r="42" spans="1:8" ht="12.75">
      <c r="A42" s="18" t="s">
        <v>47</v>
      </c>
      <c r="B42" s="6" t="s">
        <v>48</v>
      </c>
      <c r="C42" s="29">
        <v>10023250</v>
      </c>
      <c r="D42" s="19" t="s">
        <v>61</v>
      </c>
      <c r="E42" s="6" t="s">
        <v>62</v>
      </c>
      <c r="F42" s="31">
        <f>+F43</f>
        <v>20383297</v>
      </c>
      <c r="G42" s="1"/>
      <c r="H42" s="1"/>
    </row>
    <row r="43" spans="1:8" ht="12.75">
      <c r="A43" s="18" t="s">
        <v>49</v>
      </c>
      <c r="B43" s="6" t="s">
        <v>50</v>
      </c>
      <c r="C43" s="29">
        <v>103569753</v>
      </c>
      <c r="D43" s="19" t="s">
        <v>64</v>
      </c>
      <c r="E43" s="6" t="s">
        <v>65</v>
      </c>
      <c r="F43" s="33">
        <v>20383297</v>
      </c>
      <c r="G43" s="1"/>
      <c r="H43" s="1"/>
    </row>
    <row r="44" spans="1:8" ht="12.75">
      <c r="A44" s="18" t="s">
        <v>59</v>
      </c>
      <c r="B44" s="6" t="s">
        <v>60</v>
      </c>
      <c r="C44" s="29">
        <v>524</v>
      </c>
      <c r="D44" s="19" t="s">
        <v>68</v>
      </c>
      <c r="E44" s="6" t="s">
        <v>69</v>
      </c>
      <c r="F44" s="31"/>
      <c r="G44" s="1"/>
      <c r="H44" s="1"/>
    </row>
    <row r="45" spans="1:8" ht="12.75">
      <c r="A45" s="18" t="s">
        <v>53</v>
      </c>
      <c r="B45" s="6" t="s">
        <v>63</v>
      </c>
      <c r="C45" s="29">
        <v>-97866721</v>
      </c>
      <c r="D45" s="19" t="s">
        <v>74</v>
      </c>
      <c r="E45" s="6" t="s">
        <v>75</v>
      </c>
      <c r="F45" s="33"/>
      <c r="G45" s="1"/>
      <c r="H45" s="1"/>
    </row>
    <row r="46" spans="1:8" ht="12.75">
      <c r="A46" s="18" t="s">
        <v>96</v>
      </c>
      <c r="B46" s="14" t="s">
        <v>97</v>
      </c>
      <c r="C46" s="28">
        <f>SUM(C47:C58)</f>
        <v>138577</v>
      </c>
      <c r="D46" s="40"/>
      <c r="E46" s="10"/>
      <c r="F46" s="21"/>
      <c r="G46" s="1"/>
      <c r="H46" s="1"/>
    </row>
    <row r="47" spans="1:8" ht="12.75">
      <c r="A47" s="18" t="s">
        <v>98</v>
      </c>
      <c r="B47" s="6" t="s">
        <v>99</v>
      </c>
      <c r="C47" s="41">
        <v>137168</v>
      </c>
      <c r="D47" s="19"/>
      <c r="E47" s="6"/>
      <c r="F47" s="21"/>
      <c r="G47" s="1"/>
      <c r="H47" s="1"/>
    </row>
    <row r="48" spans="1:8" ht="12.75">
      <c r="A48" s="18" t="s">
        <v>100</v>
      </c>
      <c r="B48" s="6" t="s">
        <v>101</v>
      </c>
      <c r="C48" s="41">
        <v>0</v>
      </c>
      <c r="D48" s="19"/>
      <c r="E48" s="14" t="s">
        <v>102</v>
      </c>
      <c r="F48" s="26">
        <f>+F51</f>
        <v>574302987</v>
      </c>
      <c r="G48" s="1"/>
      <c r="H48" s="1"/>
    </row>
    <row r="49" spans="1:8" ht="12.75">
      <c r="A49" s="18" t="s">
        <v>103</v>
      </c>
      <c r="B49" s="6" t="s">
        <v>104</v>
      </c>
      <c r="C49" s="29">
        <v>69325</v>
      </c>
      <c r="D49" s="40"/>
      <c r="E49" s="10"/>
      <c r="F49" s="21"/>
      <c r="G49" s="1"/>
      <c r="H49" s="1"/>
    </row>
    <row r="50" spans="1:8" ht="12.75">
      <c r="A50" s="18" t="s">
        <v>105</v>
      </c>
      <c r="B50" s="6" t="s">
        <v>106</v>
      </c>
      <c r="C50" s="29">
        <v>6831</v>
      </c>
      <c r="D50" s="40"/>
      <c r="E50" s="10"/>
      <c r="F50" s="21"/>
      <c r="G50" s="1"/>
      <c r="H50" s="1"/>
    </row>
    <row r="51" spans="1:8" ht="12.75">
      <c r="A51" s="18" t="s">
        <v>107</v>
      </c>
      <c r="B51" s="6" t="s">
        <v>108</v>
      </c>
      <c r="C51" s="29">
        <v>7715892</v>
      </c>
      <c r="D51" s="19" t="s">
        <v>109</v>
      </c>
      <c r="E51" s="14" t="s">
        <v>110</v>
      </c>
      <c r="F51" s="31">
        <f>SUM(F53:F65)</f>
        <v>574302987</v>
      </c>
      <c r="G51" s="1"/>
      <c r="H51" s="1"/>
    </row>
    <row r="52" spans="1:8" ht="12.75">
      <c r="A52" s="18" t="s">
        <v>111</v>
      </c>
      <c r="B52" s="6" t="s">
        <v>112</v>
      </c>
      <c r="C52" s="29">
        <v>123425</v>
      </c>
      <c r="D52" s="19"/>
      <c r="E52" s="6"/>
      <c r="F52" s="31"/>
      <c r="G52" s="1"/>
      <c r="H52" s="1"/>
    </row>
    <row r="53" spans="1:8" ht="12.75">
      <c r="A53" s="18" t="s">
        <v>113</v>
      </c>
      <c r="B53" s="25" t="s">
        <v>114</v>
      </c>
      <c r="C53" s="41">
        <v>1478681</v>
      </c>
      <c r="D53" s="19" t="s">
        <v>115</v>
      </c>
      <c r="E53" s="6" t="s">
        <v>116</v>
      </c>
      <c r="F53" s="33">
        <v>176158071</v>
      </c>
      <c r="G53" s="1"/>
      <c r="H53" s="1"/>
    </row>
    <row r="54" spans="1:8" ht="12.75">
      <c r="A54" s="18" t="s">
        <v>117</v>
      </c>
      <c r="B54" s="6" t="s">
        <v>118</v>
      </c>
      <c r="C54" s="41">
        <v>4151956</v>
      </c>
      <c r="D54" s="19" t="s">
        <v>119</v>
      </c>
      <c r="E54" s="6" t="s">
        <v>120</v>
      </c>
      <c r="F54" s="33">
        <v>5571391</v>
      </c>
      <c r="G54" s="1"/>
      <c r="H54" s="1"/>
    </row>
    <row r="55" spans="1:8" ht="12.75">
      <c r="A55" s="18" t="s">
        <v>121</v>
      </c>
      <c r="B55" s="6" t="s">
        <v>122</v>
      </c>
      <c r="C55" s="29">
        <v>798598</v>
      </c>
      <c r="D55" s="19" t="s">
        <v>123</v>
      </c>
      <c r="E55" s="6" t="s">
        <v>124</v>
      </c>
      <c r="F55" s="33">
        <v>379037951</v>
      </c>
      <c r="G55" s="1"/>
      <c r="H55" s="1"/>
    </row>
    <row r="56" spans="1:8" ht="12.75">
      <c r="A56" s="18" t="s">
        <v>125</v>
      </c>
      <c r="B56" s="6" t="s">
        <v>126</v>
      </c>
      <c r="C56" s="29">
        <v>4327</v>
      </c>
      <c r="D56" s="19"/>
      <c r="E56" s="6"/>
      <c r="F56" s="33"/>
      <c r="G56" s="1"/>
      <c r="H56" s="1"/>
    </row>
    <row r="57" spans="1:8" ht="12.75">
      <c r="A57" s="18" t="s">
        <v>127</v>
      </c>
      <c r="B57" s="6" t="s">
        <v>128</v>
      </c>
      <c r="C57" s="41">
        <v>-12868945</v>
      </c>
      <c r="D57" s="19" t="s">
        <v>129</v>
      </c>
      <c r="E57" s="6" t="s">
        <v>130</v>
      </c>
      <c r="F57" s="33">
        <v>70128692</v>
      </c>
      <c r="G57" s="1"/>
      <c r="H57" s="1"/>
    </row>
    <row r="58" spans="1:8" ht="12.75">
      <c r="A58" s="18" t="s">
        <v>131</v>
      </c>
      <c r="B58" s="6" t="s">
        <v>132</v>
      </c>
      <c r="C58" s="41">
        <v>-1478681</v>
      </c>
      <c r="D58" s="19"/>
      <c r="E58" s="6"/>
      <c r="F58" s="33"/>
      <c r="G58" s="1"/>
      <c r="H58" s="1"/>
    </row>
    <row r="59" spans="1:8" ht="12.75">
      <c r="A59" s="18" t="s">
        <v>66</v>
      </c>
      <c r="B59" s="14" t="s">
        <v>67</v>
      </c>
      <c r="C59" s="38">
        <f>SUM(C60:C66)</f>
        <v>6942309</v>
      </c>
      <c r="D59" s="19" t="s">
        <v>133</v>
      </c>
      <c r="E59" s="6" t="s">
        <v>134</v>
      </c>
      <c r="F59" s="33">
        <v>884031</v>
      </c>
      <c r="G59" s="1"/>
      <c r="H59" s="1"/>
    </row>
    <row r="60" spans="1:8" ht="12.75">
      <c r="A60" s="18" t="s">
        <v>70</v>
      </c>
      <c r="B60" s="6" t="s">
        <v>71</v>
      </c>
      <c r="C60" s="38">
        <v>0</v>
      </c>
      <c r="D60" s="19"/>
      <c r="E60" s="6"/>
      <c r="F60" s="33"/>
      <c r="G60" s="1"/>
      <c r="H60" s="1"/>
    </row>
    <row r="61" spans="1:8" ht="12.75">
      <c r="A61" s="42" t="s">
        <v>72</v>
      </c>
      <c r="B61" s="6" t="s">
        <v>73</v>
      </c>
      <c r="C61" s="29">
        <v>0</v>
      </c>
      <c r="D61" s="19" t="s">
        <v>135</v>
      </c>
      <c r="E61" s="6" t="s">
        <v>136</v>
      </c>
      <c r="F61" s="33">
        <v>5485570</v>
      </c>
      <c r="G61" s="1"/>
      <c r="H61" s="1"/>
    </row>
    <row r="62" spans="1:8" ht="12.75">
      <c r="A62" s="42" t="s">
        <v>137</v>
      </c>
      <c r="B62" s="10" t="s">
        <v>138</v>
      </c>
      <c r="C62" s="29">
        <v>1418935</v>
      </c>
      <c r="D62" s="19" t="s">
        <v>139</v>
      </c>
      <c r="E62" s="6" t="s">
        <v>140</v>
      </c>
      <c r="F62" s="33">
        <v>0</v>
      </c>
      <c r="G62" s="1"/>
      <c r="H62" s="1"/>
    </row>
    <row r="63" spans="1:8" ht="12.75">
      <c r="A63" s="42" t="s">
        <v>76</v>
      </c>
      <c r="B63" s="10" t="s">
        <v>77</v>
      </c>
      <c r="C63" s="29">
        <v>0</v>
      </c>
      <c r="D63" s="19"/>
      <c r="E63" s="6"/>
      <c r="F63" s="33"/>
      <c r="G63" s="1"/>
      <c r="H63" s="1"/>
    </row>
    <row r="64" spans="1:8" ht="12.75">
      <c r="A64" s="18" t="s">
        <v>141</v>
      </c>
      <c r="B64" s="6" t="s">
        <v>142</v>
      </c>
      <c r="C64" s="38">
        <v>37704</v>
      </c>
      <c r="D64" s="19" t="s">
        <v>143</v>
      </c>
      <c r="E64" s="6" t="s">
        <v>144</v>
      </c>
      <c r="F64" s="33">
        <v>-62962719</v>
      </c>
      <c r="G64" s="1"/>
      <c r="H64" s="1"/>
    </row>
    <row r="65" spans="1:8" ht="12.75">
      <c r="A65" s="42" t="s">
        <v>80</v>
      </c>
      <c r="B65" s="10" t="s">
        <v>81</v>
      </c>
      <c r="C65" s="29"/>
      <c r="D65" s="19" t="s">
        <v>145</v>
      </c>
      <c r="E65" s="6" t="s">
        <v>146</v>
      </c>
      <c r="F65" s="33">
        <v>0</v>
      </c>
      <c r="G65" s="1"/>
      <c r="H65" s="1"/>
    </row>
    <row r="66" spans="1:8" ht="12.75">
      <c r="A66" s="18" t="s">
        <v>147</v>
      </c>
      <c r="B66" s="6" t="s">
        <v>148</v>
      </c>
      <c r="C66" s="29">
        <v>5485670</v>
      </c>
      <c r="D66" s="40"/>
      <c r="E66" s="10"/>
      <c r="F66" s="21"/>
      <c r="G66" s="1"/>
      <c r="H66" s="43"/>
    </row>
    <row r="67" spans="1:8" ht="13.5" thickBot="1">
      <c r="A67" s="18"/>
      <c r="B67" s="14" t="s">
        <v>149</v>
      </c>
      <c r="C67" s="44">
        <f>+C35+C11</f>
        <v>1009222625</v>
      </c>
      <c r="D67" s="40"/>
      <c r="E67" s="14" t="s">
        <v>150</v>
      </c>
      <c r="F67" s="45">
        <f>+F48+F35+F11</f>
        <v>1009222675</v>
      </c>
      <c r="G67" s="1"/>
      <c r="H67" s="43"/>
    </row>
    <row r="68" spans="1:8" ht="13.5" thickTop="1">
      <c r="A68" s="42"/>
      <c r="B68" s="10"/>
      <c r="C68" s="29"/>
      <c r="D68" s="46"/>
      <c r="E68" s="6"/>
      <c r="F68" s="21"/>
      <c r="G68" s="1"/>
      <c r="H68" s="1"/>
    </row>
    <row r="69" spans="1:8" ht="12.75">
      <c r="A69" s="42"/>
      <c r="B69" s="10"/>
      <c r="C69" s="29"/>
      <c r="D69" s="10"/>
      <c r="E69" s="10"/>
      <c r="F69" s="21"/>
      <c r="G69" s="1"/>
      <c r="H69" s="1"/>
    </row>
    <row r="70" spans="1:8" ht="12.75">
      <c r="A70" s="42"/>
      <c r="B70" s="10"/>
      <c r="C70" s="29"/>
      <c r="D70" s="10"/>
      <c r="E70" s="6" t="s">
        <v>151</v>
      </c>
      <c r="F70" s="33">
        <f>+F72+F73</f>
        <v>0</v>
      </c>
      <c r="G70" s="1"/>
      <c r="H70" s="1"/>
    </row>
    <row r="71" spans="1:8" ht="12.75">
      <c r="A71" s="47"/>
      <c r="B71" s="10"/>
      <c r="C71" s="10"/>
      <c r="D71" s="19" t="s">
        <v>152</v>
      </c>
      <c r="E71" s="6" t="s">
        <v>153</v>
      </c>
      <c r="F71" s="33">
        <v>0</v>
      </c>
      <c r="G71" s="1"/>
      <c r="H71" s="1"/>
    </row>
    <row r="72" spans="1:8" ht="12.75">
      <c r="A72" s="47"/>
      <c r="B72" s="10"/>
      <c r="C72" s="10"/>
      <c r="D72" s="19" t="s">
        <v>154</v>
      </c>
      <c r="E72" s="6" t="s">
        <v>155</v>
      </c>
      <c r="F72" s="33">
        <v>1038722848</v>
      </c>
      <c r="G72" s="1"/>
      <c r="H72" s="1"/>
    </row>
    <row r="73" spans="1:8" ht="13.5" thickBot="1">
      <c r="A73" s="48"/>
      <c r="B73" s="49"/>
      <c r="C73" s="50"/>
      <c r="D73" s="51" t="s">
        <v>156</v>
      </c>
      <c r="E73" s="49" t="s">
        <v>157</v>
      </c>
      <c r="F73" s="52">
        <v>-1038722848</v>
      </c>
      <c r="G73" s="1"/>
      <c r="H73" s="1"/>
    </row>
    <row r="74" spans="1:8" ht="12.75">
      <c r="A74" s="37"/>
      <c r="B74" s="10"/>
      <c r="C74" s="29"/>
      <c r="D74" s="30"/>
      <c r="E74" s="6"/>
      <c r="F74" s="53"/>
      <c r="G74" s="1"/>
      <c r="H74" s="1"/>
    </row>
    <row r="75" spans="1:8" ht="12.75">
      <c r="A75" s="2"/>
      <c r="B75" s="1"/>
      <c r="C75" s="3"/>
      <c r="D75" s="1"/>
      <c r="E75" s="1"/>
      <c r="G75" s="1"/>
      <c r="H75" s="1"/>
    </row>
    <row r="76" spans="1:8" ht="12.75">
      <c r="A76" s="2"/>
      <c r="B76" s="1"/>
      <c r="C76" s="3"/>
      <c r="D76" s="2"/>
      <c r="E76" s="1"/>
      <c r="F76" s="1"/>
      <c r="G76" s="1"/>
      <c r="H76" s="1"/>
    </row>
    <row r="77" spans="1:8" ht="12.75">
      <c r="A77" s="2"/>
      <c r="B77" s="1"/>
      <c r="C77" s="3"/>
      <c r="D77" s="2"/>
      <c r="E77" s="1"/>
      <c r="F77" s="1"/>
      <c r="G77" s="1"/>
      <c r="H77" s="1"/>
    </row>
    <row r="78" spans="1:3" ht="12.75">
      <c r="A78" s="2"/>
      <c r="B78" s="1"/>
      <c r="C78" s="3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7.421875" style="0" bestFit="1" customWidth="1"/>
    <col min="2" max="2" width="56.8515625" style="0" bestFit="1" customWidth="1"/>
    <col min="3" max="3" width="14.8515625" style="0" bestFit="1" customWidth="1"/>
  </cols>
  <sheetData>
    <row r="1" spans="1:3" ht="12.75">
      <c r="A1" s="54"/>
      <c r="B1" s="55"/>
      <c r="C1" s="56"/>
    </row>
    <row r="2" spans="1:4" ht="15">
      <c r="A2" s="57" t="s">
        <v>158</v>
      </c>
      <c r="B2" s="57"/>
      <c r="C2" s="57"/>
      <c r="D2" s="58"/>
    </row>
    <row r="3" spans="1:4" ht="15">
      <c r="A3" s="57" t="s">
        <v>159</v>
      </c>
      <c r="B3" s="57"/>
      <c r="C3" s="57"/>
      <c r="D3" s="58"/>
    </row>
    <row r="4" spans="1:3" ht="16.5" thickBot="1">
      <c r="A4" s="59"/>
      <c r="B4" s="60"/>
      <c r="C4" s="60" t="s">
        <v>160</v>
      </c>
    </row>
    <row r="5" spans="1:3" ht="12.75">
      <c r="A5" s="61" t="s">
        <v>5</v>
      </c>
      <c r="B5" s="62" t="s">
        <v>161</v>
      </c>
      <c r="C5" s="63">
        <v>2003</v>
      </c>
    </row>
    <row r="6" spans="1:3" ht="12.75">
      <c r="A6" s="64"/>
      <c r="B6" s="65"/>
      <c r="C6" s="66"/>
    </row>
    <row r="7" spans="1:3" ht="15.75">
      <c r="A7" s="67"/>
      <c r="B7" s="68" t="s">
        <v>162</v>
      </c>
      <c r="C7" s="70">
        <f>+C8</f>
        <v>36937511</v>
      </c>
    </row>
    <row r="8" spans="1:3" ht="12.75">
      <c r="A8" s="64" t="s">
        <v>163</v>
      </c>
      <c r="B8" s="71" t="s">
        <v>164</v>
      </c>
      <c r="C8" s="72">
        <v>36937511</v>
      </c>
    </row>
    <row r="9" spans="1:3" ht="12.75">
      <c r="A9" s="64"/>
      <c r="B9" s="69"/>
      <c r="C9" s="72"/>
    </row>
    <row r="10" spans="1:3" ht="12.75">
      <c r="A10" s="64"/>
      <c r="B10" s="68" t="s">
        <v>165</v>
      </c>
      <c r="C10" s="70">
        <f>SUM(C11:C14)</f>
        <v>61264418</v>
      </c>
    </row>
    <row r="11" spans="1:3" ht="12.75">
      <c r="A11" s="64" t="s">
        <v>166</v>
      </c>
      <c r="B11" s="71" t="s">
        <v>167</v>
      </c>
      <c r="C11" s="72">
        <v>15592667</v>
      </c>
    </row>
    <row r="12" spans="1:3" ht="12.75">
      <c r="A12" s="64" t="s">
        <v>168</v>
      </c>
      <c r="B12" s="71" t="s">
        <v>169</v>
      </c>
      <c r="C12" s="72">
        <v>34797475</v>
      </c>
    </row>
    <row r="13" spans="1:3" ht="12.75">
      <c r="A13" s="64" t="s">
        <v>170</v>
      </c>
      <c r="B13" s="71" t="s">
        <v>171</v>
      </c>
      <c r="C13" s="72">
        <v>10874276</v>
      </c>
    </row>
    <row r="14" spans="1:3" ht="12.75">
      <c r="A14" s="64" t="s">
        <v>172</v>
      </c>
      <c r="B14" s="71" t="s">
        <v>173</v>
      </c>
      <c r="C14" s="72"/>
    </row>
    <row r="15" spans="1:3" ht="12.75">
      <c r="A15" s="64"/>
      <c r="B15" s="69"/>
      <c r="C15" s="72"/>
    </row>
    <row r="16" spans="1:3" ht="12.75">
      <c r="A16" s="64"/>
      <c r="B16" s="68" t="s">
        <v>174</v>
      </c>
      <c r="C16" s="70">
        <f>+C7-C10</f>
        <v>-24326907</v>
      </c>
    </row>
    <row r="17" spans="1:3" ht="12.75">
      <c r="A17" s="64"/>
      <c r="B17" s="69"/>
      <c r="C17" s="72"/>
    </row>
    <row r="18" spans="1:3" ht="12.75">
      <c r="A18" s="64"/>
      <c r="B18" s="69"/>
      <c r="C18" s="72"/>
    </row>
    <row r="19" spans="1:3" ht="12.75">
      <c r="A19" s="64"/>
      <c r="B19" s="68" t="s">
        <v>175</v>
      </c>
      <c r="C19" s="70">
        <f>+C21+C20</f>
        <v>103169558</v>
      </c>
    </row>
    <row r="20" spans="1:3" ht="12.75">
      <c r="A20" s="64" t="s">
        <v>176</v>
      </c>
      <c r="B20" s="73" t="s">
        <v>177</v>
      </c>
      <c r="C20" s="72">
        <v>797</v>
      </c>
    </row>
    <row r="21" spans="1:3" ht="12.75">
      <c r="A21" s="64" t="s">
        <v>178</v>
      </c>
      <c r="B21" s="71" t="s">
        <v>179</v>
      </c>
      <c r="C21" s="72">
        <v>103168761</v>
      </c>
    </row>
    <row r="22" spans="1:3" ht="12.75">
      <c r="A22" s="64"/>
      <c r="B22" s="69"/>
      <c r="C22" s="72"/>
    </row>
    <row r="23" spans="1:3" ht="12.75">
      <c r="A23" s="64"/>
      <c r="B23" s="69"/>
      <c r="C23" s="72"/>
    </row>
    <row r="24" spans="1:3" ht="12.75">
      <c r="A24" s="64"/>
      <c r="B24" s="74" t="s">
        <v>180</v>
      </c>
      <c r="C24" s="70">
        <f>+C25</f>
        <v>8713959</v>
      </c>
    </row>
    <row r="25" spans="1:3" ht="12.75">
      <c r="A25" s="64" t="s">
        <v>181</v>
      </c>
      <c r="B25" s="71" t="s">
        <v>182</v>
      </c>
      <c r="C25" s="72">
        <v>8713959</v>
      </c>
    </row>
    <row r="26" spans="1:3" ht="12.75">
      <c r="A26" s="64"/>
      <c r="B26" s="69"/>
      <c r="C26" s="72"/>
    </row>
    <row r="27" spans="1:3" ht="12.75">
      <c r="A27" s="64"/>
      <c r="B27" s="69"/>
      <c r="C27" s="72"/>
    </row>
    <row r="28" spans="1:3" ht="15.75">
      <c r="A28" s="67"/>
      <c r="B28" s="68" t="s">
        <v>183</v>
      </c>
      <c r="C28" s="70">
        <f>+C16+C19-C24</f>
        <v>70128692</v>
      </c>
    </row>
    <row r="29" spans="1:3" ht="15.75">
      <c r="A29" s="67"/>
      <c r="B29" s="69"/>
      <c r="C29" s="72"/>
    </row>
    <row r="30" spans="1:3" ht="15.75">
      <c r="A30" s="67"/>
      <c r="B30" s="69"/>
      <c r="C30" s="72"/>
    </row>
    <row r="31" spans="1:3" ht="15.75">
      <c r="A31" s="67"/>
      <c r="B31" s="68" t="s">
        <v>184</v>
      </c>
      <c r="C31" s="70">
        <f>+C28</f>
        <v>70128692</v>
      </c>
    </row>
    <row r="32" spans="1:3" ht="16.5" thickBot="1">
      <c r="A32" s="75"/>
      <c r="B32" s="76"/>
      <c r="C32" s="77"/>
    </row>
    <row r="33" spans="1:3" ht="13.5" thickBot="1">
      <c r="A33" s="78"/>
      <c r="B33" s="78"/>
      <c r="C33" s="79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Moreno</dc:creator>
  <cp:keywords/>
  <dc:description/>
  <cp:lastModifiedBy>Sonia Moreno</cp:lastModifiedBy>
  <dcterms:created xsi:type="dcterms:W3CDTF">2007-06-06T15:24:52Z</dcterms:created>
  <dcterms:modified xsi:type="dcterms:W3CDTF">2007-06-06T15:26:22Z</dcterms:modified>
  <cp:category/>
  <cp:version/>
  <cp:contentType/>
  <cp:contentStatus/>
</cp:coreProperties>
</file>