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375" yWindow="480" windowWidth="8085" windowHeight="7665" firstSheet="19" activeTab="21"/>
  </bookViews>
  <sheets>
    <sheet name="PYG ENERO" sheetId="10" r:id="rId1"/>
    <sheet name="BG ENERO" sheetId="9" r:id="rId2"/>
    <sheet name="PYG FEBRERO" sheetId="11" r:id="rId3"/>
    <sheet name="BG FEBRERO" sheetId="12" r:id="rId4"/>
    <sheet name="PYG MARZO" sheetId="13" r:id="rId5"/>
    <sheet name="BG MARZO" sheetId="14" r:id="rId6"/>
    <sheet name="PYG ABRIL" sheetId="15" r:id="rId7"/>
    <sheet name="BG ABRIL" sheetId="16" r:id="rId8"/>
    <sheet name="PYG MAYO" sheetId="17" r:id="rId9"/>
    <sheet name="BG MAYO" sheetId="18" r:id="rId10"/>
    <sheet name="PYG JUNIO" sheetId="19" r:id="rId11"/>
    <sheet name="BG JUNIO" sheetId="20" r:id="rId12"/>
    <sheet name="PYG JULIO" sheetId="21" r:id="rId13"/>
    <sheet name="BG JULIO" sheetId="22" r:id="rId14"/>
    <sheet name="PYG AGOSTO" sheetId="25" r:id="rId15"/>
    <sheet name="BG AGOSTO" sheetId="26" r:id="rId16"/>
    <sheet name="PYG SEPTIEMBRE" sheetId="27" r:id="rId17"/>
    <sheet name="BG SEPTIEMBRE" sheetId="28" r:id="rId18"/>
    <sheet name="PYG OCTUBRE" sheetId="29" r:id="rId19"/>
    <sheet name="BG OCTUBRE" sheetId="30" r:id="rId20"/>
    <sheet name="PYG NOVIEMBRE" sheetId="31" r:id="rId21"/>
    <sheet name="BG NOVIEMBRE" sheetId="32" r:id="rId22"/>
    <sheet name="PYG DICIEMBE" sheetId="33" r:id="rId23"/>
    <sheet name="BG DICIEMBRE" sheetId="34" r:id="rId24"/>
    <sheet name="BALANCE ANUAL" sheetId="35" r:id="rId25"/>
    <sheet name="PYG ANUAL" sheetId="36" r:id="rId26"/>
  </sheets>
  <externalReferences>
    <externalReference r:id="rId27"/>
    <externalReference r:id="rId28"/>
  </externalReferences>
  <definedNames>
    <definedName name="_Regression_Int" localSheetId="24" hidden="1">1</definedName>
    <definedName name="_Regression_Int" localSheetId="7" hidden="1">1</definedName>
    <definedName name="_Regression_Int" localSheetId="15" hidden="1">1</definedName>
    <definedName name="_Regression_Int" localSheetId="23" hidden="1">1</definedName>
    <definedName name="_Regression_Int" localSheetId="1" hidden="1">1</definedName>
    <definedName name="_Regression_Int" localSheetId="3" hidden="1">1</definedName>
    <definedName name="_Regression_Int" localSheetId="13" hidden="1">1</definedName>
    <definedName name="_Regression_Int" localSheetId="11" hidden="1">1</definedName>
    <definedName name="_Regression_Int" localSheetId="5" hidden="1">1</definedName>
    <definedName name="_Regression_Int" localSheetId="9" hidden="1">1</definedName>
    <definedName name="_Regression_Int" localSheetId="21" hidden="1">1</definedName>
    <definedName name="_Regression_Int" localSheetId="19" hidden="1">1</definedName>
    <definedName name="_Regression_Int" localSheetId="17" hidden="1">1</definedName>
    <definedName name="_Regression_Int" localSheetId="6" hidden="1">1</definedName>
    <definedName name="_Regression_Int" localSheetId="14" hidden="1">1</definedName>
    <definedName name="_Regression_Int" localSheetId="25" hidden="1">1</definedName>
    <definedName name="_Regression_Int" localSheetId="22" hidden="1">1</definedName>
    <definedName name="_Regression_Int" localSheetId="0" hidden="1">1</definedName>
    <definedName name="_Regression_Int" localSheetId="2" hidden="1">1</definedName>
    <definedName name="_Regression_Int" localSheetId="12" hidden="1">1</definedName>
    <definedName name="_Regression_Int" localSheetId="10" hidden="1">1</definedName>
    <definedName name="_Regression_Int" localSheetId="4" hidden="1">1</definedName>
    <definedName name="_Regression_Int" localSheetId="8" hidden="1">1</definedName>
    <definedName name="_Regression_Int" localSheetId="20" hidden="1">1</definedName>
    <definedName name="_Regression_Int" localSheetId="18" hidden="1">1</definedName>
    <definedName name="_Regression_Int" localSheetId="16" hidden="1">1</definedName>
    <definedName name="A_impresión_IM" localSheetId="24">'BALANCE ANUAL'!$A$1:$O$193</definedName>
    <definedName name="A_impresión_IM" localSheetId="7">'BG ABRIL'!$A$1:$Q$166</definedName>
    <definedName name="A_impresión_IM" localSheetId="15">'BG AGOSTO'!$A$1:$Q$166</definedName>
    <definedName name="A_impresión_IM" localSheetId="23">'BG DICIEMBRE'!$A$1:$Q$166</definedName>
    <definedName name="A_impresión_IM" localSheetId="1">'BG ENERO'!$A$1:$Q$166</definedName>
    <definedName name="A_impresión_IM" localSheetId="3">'BG FEBRERO'!$A$1:$Q$166</definedName>
    <definedName name="A_impresión_IM" localSheetId="13">'BG JULIO'!$A$1:$Q$166</definedName>
    <definedName name="A_impresión_IM" localSheetId="11">'BG JUNIO'!$A$1:$Q$166</definedName>
    <definedName name="A_impresión_IM" localSheetId="5">'BG MARZO'!$A$1:$Q$166</definedName>
    <definedName name="A_impresión_IM" localSheetId="9">'BG MAYO'!$A$1:$Q$166</definedName>
    <definedName name="A_impresión_IM" localSheetId="21">'BG NOVIEMBRE'!$A$1:$Q$166</definedName>
    <definedName name="A_impresión_IM" localSheetId="19">'BG OCTUBRE'!$A$1:$Q$166</definedName>
    <definedName name="A_impresión_IM" localSheetId="17">'BG SEPTIEMBRE'!$A$1:$Q$166</definedName>
    <definedName name="A_impresión_IM" localSheetId="6">'PYG ABRIL'!$A$1:$K$62</definedName>
    <definedName name="A_impresión_IM" localSheetId="14">'PYG AGOSTO'!$A$1:$K$62</definedName>
    <definedName name="A_impresión_IM" localSheetId="25">'PYG ANUAL'!$A$1:$L$89</definedName>
    <definedName name="A_impresión_IM" localSheetId="22">'PYG DICIEMBE'!$A$1:$K$62</definedName>
    <definedName name="A_impresión_IM" localSheetId="0">'PYG ENERO'!$A$1:$K$62</definedName>
    <definedName name="A_impresión_IM" localSheetId="2">'PYG FEBRERO'!$A$1:$K$62</definedName>
    <definedName name="A_impresión_IM" localSheetId="12">'PYG JULIO'!$A$1:$K$62</definedName>
    <definedName name="A_impresión_IM" localSheetId="10">'PYG JUNIO'!$A$1:$K$62</definedName>
    <definedName name="A_impresión_IM" localSheetId="4">'PYG MARZO'!$A$1:$K$62</definedName>
    <definedName name="A_impresión_IM" localSheetId="8">'PYG MAYO'!$A$1:$K$62</definedName>
    <definedName name="A_impresión_IM" localSheetId="20">'PYG NOVIEMBRE'!$A$1:$K$62</definedName>
    <definedName name="A_impresión_IM" localSheetId="18">'PYG OCTUBRE'!$A$1:$K$62</definedName>
    <definedName name="A_impresión_IM" localSheetId="16">'PYG SEPTIEMBRE'!$A$1:$K$62</definedName>
    <definedName name="_xlnm.Print_Area" localSheetId="24">'BALANCE ANUAL'!$A$1:$O$108</definedName>
    <definedName name="_xlnm.Print_Area" localSheetId="7">'BG ABRIL'!$A$1:$S$80</definedName>
    <definedName name="_xlnm.Print_Area" localSheetId="15">'BG AGOSTO'!$A$1:$S$80</definedName>
    <definedName name="_xlnm.Print_Area" localSheetId="23">'BG DICIEMBRE'!$A$1:$S$80</definedName>
    <definedName name="_xlnm.Print_Area" localSheetId="1">'BG ENERO'!$A$1:$S$80</definedName>
    <definedName name="_xlnm.Print_Area" localSheetId="3">'BG FEBRERO'!$A$1:$S$80</definedName>
    <definedName name="_xlnm.Print_Area" localSheetId="13">'BG JULIO'!$A$1:$S$80</definedName>
    <definedName name="_xlnm.Print_Area" localSheetId="11">'BG JUNIO'!$A$1:$S$80</definedName>
    <definedName name="_xlnm.Print_Area" localSheetId="5">'BG MARZO'!$A$1:$S$80</definedName>
    <definedName name="_xlnm.Print_Area" localSheetId="9">'BG MAYO'!$A$1:$S$80</definedName>
    <definedName name="_xlnm.Print_Area" localSheetId="21">'BG NOVIEMBRE'!$A$1:$S$80</definedName>
    <definedName name="_xlnm.Print_Area" localSheetId="19">'BG OCTUBRE'!$A$1:$S$80</definedName>
    <definedName name="_xlnm.Print_Area" localSheetId="17">'BG SEPTIEMBRE'!$A$1:$S$80</definedName>
    <definedName name="_xlnm.Print_Area" localSheetId="6">'PYG ABRIL'!$A$1:$M$62</definedName>
    <definedName name="_xlnm.Print_Area" localSheetId="14">'PYG AGOSTO'!$A$1:$M$62</definedName>
    <definedName name="_xlnm.Print_Area" localSheetId="25">'PYG ANUAL'!$A$1:$K$90</definedName>
    <definedName name="_xlnm.Print_Area" localSheetId="22">'PYG DICIEMBE'!$A$1:$M$62</definedName>
    <definedName name="_xlnm.Print_Area" localSheetId="0">'PYG ENERO'!$A$1:$M$62</definedName>
    <definedName name="_xlnm.Print_Area" localSheetId="2">'PYG FEBRERO'!$A$1:$M$62</definedName>
    <definedName name="_xlnm.Print_Area" localSheetId="12">'PYG JULIO'!$A$1:$M$62</definedName>
    <definedName name="_xlnm.Print_Area" localSheetId="10">'PYG JUNIO'!$A$1:$M$62</definedName>
    <definedName name="_xlnm.Print_Area" localSheetId="4">'PYG MARZO'!$A$1:$M$62</definedName>
    <definedName name="_xlnm.Print_Area" localSheetId="8">'PYG MAYO'!$A$1:$M$62</definedName>
    <definedName name="_xlnm.Print_Area" localSheetId="20">'PYG NOVIEMBRE'!$A$1:$M$62</definedName>
    <definedName name="_xlnm.Print_Area" localSheetId="18">'PYG OCTUBRE'!$A$1:$M$62</definedName>
    <definedName name="_xlnm.Print_Area" localSheetId="16">'PYG SEPTIEMBRE'!$A$1:$M$62</definedName>
    <definedName name="Z_103465BB_16B0_48C2_A472_472C4779E926_.wvu.PrintArea" localSheetId="24" hidden="1">'BALANCE ANUAL'!$A$1:$O$108</definedName>
    <definedName name="Z_103465BB_16B0_48C2_A472_472C4779E926_.wvu.PrintArea" localSheetId="25" hidden="1">'PYG ANUAL'!$A$1:$K$90</definedName>
    <definedName name="Z_103465BB_16B0_48C2_A472_472C4779E926_.wvu.Rows" localSheetId="24" hidden="1">'BALANCE ANUAL'!$80:$82,'BALANCE ANUAL'!$91:$91,'BALANCE ANUAL'!$93:$95,'BALANCE ANUAL'!$119:$124</definedName>
    <definedName name="Z_103465BB_16B0_48C2_A472_472C4779E926_.wvu.Rows" localSheetId="25" hidden="1">'PYG ANUAL'!$15:$16,'PYG ANUAL'!$18:$18,'PYG ANUAL'!$20:$20,'PYG ANUAL'!$24:$26,'PYG ANUAL'!$28:$28,'PYG ANUAL'!$36:$37,'PYG ANUAL'!$48:$48,'PYG ANUAL'!$51:$53,'PYG ANUAL'!$63:$63,'PYG ANUAL'!$66:$66,'PYG ANUAL'!$72:$73</definedName>
    <definedName name="Z_13A29373_1FD4_4BBA_8258_9229DCCDB7F9_.wvu.PrintArea" localSheetId="24" hidden="1">'BALANCE ANUAL'!$A$1:$O$108</definedName>
    <definedName name="Z_13A29373_1FD4_4BBA_8258_9229DCCDB7F9_.wvu.PrintArea" localSheetId="25" hidden="1">'PYG ANUAL'!$A$1:$K$90</definedName>
    <definedName name="Z_13A29373_1FD4_4BBA_8258_9229DCCDB7F9_.wvu.Rows" localSheetId="24" hidden="1">'BALANCE ANUAL'!$80:$82,'BALANCE ANUAL'!$91:$91,'BALANCE ANUAL'!$93:$95,'BALANCE ANUAL'!$119:$124</definedName>
    <definedName name="Z_13A29373_1FD4_4BBA_8258_9229DCCDB7F9_.wvu.Rows" localSheetId="25" hidden="1">'PYG ANUAL'!$15:$16,'PYG ANUAL'!$18:$18,'PYG ANUAL'!$20:$20,'PYG ANUAL'!$24:$26,'PYG ANUAL'!$28:$28,'PYG ANUAL'!$36:$37,'PYG ANUAL'!$48:$48,'PYG ANUAL'!$51:$53,'PYG ANUAL'!$63:$63,'PYG ANUAL'!$66:$66,'PYG ANUAL'!$72:$73</definedName>
    <definedName name="Z_9025EF20_47B1_4129_B3EA_2356387DC944_.wvu.PrintArea" localSheetId="24" hidden="1">'BALANCE ANUAL'!$A$1:$O$108</definedName>
    <definedName name="Z_9025EF20_47B1_4129_B3EA_2356387DC944_.wvu.PrintArea" localSheetId="25" hidden="1">'PYG ANUAL'!$A$1:$K$90</definedName>
    <definedName name="Z_9025EF20_47B1_4129_B3EA_2356387DC944_.wvu.Rows" localSheetId="24" hidden="1">'BALANCE ANUAL'!$80:$82,'BALANCE ANUAL'!$91:$91,'BALANCE ANUAL'!$93:$95,'BALANCE ANUAL'!$119:$124</definedName>
    <definedName name="Z_9025EF20_47B1_4129_B3EA_2356387DC944_.wvu.Rows" localSheetId="25" hidden="1">'PYG ANUAL'!$15:$16,'PYG ANUAL'!$18:$18,'PYG ANUAL'!$20:$20,'PYG ANUAL'!$24:$26,'PYG ANUAL'!$28:$28,'PYG ANUAL'!$36:$37,'PYG ANUAL'!$48:$48,'PYG ANUAL'!$51:$53,'PYG ANUAL'!$63:$63,'PYG ANUAL'!$66:$66,'PYG ANUAL'!$72:$73</definedName>
    <definedName name="Z_962A7EFB_D314_44DB_A077_D96546048FEC_.wvu.PrintArea" localSheetId="24" hidden="1">'BALANCE ANUAL'!$A$1:$O$108</definedName>
    <definedName name="Z_962A7EFB_D314_44DB_A077_D96546048FEC_.wvu.PrintArea" localSheetId="25" hidden="1">'PYG ANUAL'!$A$1:$K$90</definedName>
    <definedName name="Z_962A7EFB_D314_44DB_A077_D96546048FEC_.wvu.Rows" localSheetId="24" hidden="1">'BALANCE ANUAL'!$80:$82,'BALANCE ANUAL'!$91:$91,'BALANCE ANUAL'!$93:$95,'BALANCE ANUAL'!$119:$124</definedName>
    <definedName name="Z_962A7EFB_D314_44DB_A077_D96546048FEC_.wvu.Rows" localSheetId="25" hidden="1">'PYG ANUAL'!$15:$16,'PYG ANUAL'!$18:$18,'PYG ANUAL'!$20:$20,'PYG ANUAL'!$24:$26,'PYG ANUAL'!$28:$28,'PYG ANUAL'!$36:$37,'PYG ANUAL'!$48:$48,'PYG ANUAL'!$51:$53,'PYG ANUAL'!$63:$63,'PYG ANUAL'!$66:$66,'PYG ANUAL'!$72:$73</definedName>
  </definedNames>
  <calcPr calcId="145621"/>
</workbook>
</file>

<file path=xl/calcChain.xml><?xml version="1.0" encoding="utf-8"?>
<calcChain xmlns="http://schemas.openxmlformats.org/spreadsheetml/2006/main">
  <c r="F68" i="36" l="1"/>
  <c r="D54" i="36"/>
  <c r="D49" i="36"/>
  <c r="F47" i="36"/>
  <c r="D42" i="36"/>
  <c r="F40" i="36"/>
  <c r="F35" i="36"/>
  <c r="F33" i="36" s="1"/>
  <c r="D23" i="36"/>
  <c r="F22" i="36"/>
  <c r="D14" i="36"/>
  <c r="D13" i="36"/>
  <c r="F12" i="36"/>
  <c r="F31" i="36" s="1"/>
  <c r="D85" i="35"/>
  <c r="D83" i="35"/>
  <c r="D77" i="35"/>
  <c r="L74" i="35"/>
  <c r="L87" i="35" s="1"/>
  <c r="D74" i="35"/>
  <c r="D87" i="35" s="1"/>
  <c r="D67" i="35"/>
  <c r="C64" i="35"/>
  <c r="C63" i="35"/>
  <c r="D62" i="35"/>
  <c r="L57" i="35"/>
  <c r="C54" i="35"/>
  <c r="L53" i="35"/>
  <c r="D53" i="35"/>
  <c r="L48" i="35"/>
  <c r="L69" i="35" s="1"/>
  <c r="D46" i="35"/>
  <c r="C42" i="35"/>
  <c r="D38" i="35" s="1"/>
  <c r="K38" i="35"/>
  <c r="L36" i="35"/>
  <c r="K33" i="35"/>
  <c r="L29" i="35" s="1"/>
  <c r="K25" i="35"/>
  <c r="F23" i="35"/>
  <c r="G22" i="35" s="1"/>
  <c r="C23" i="35"/>
  <c r="D22" i="35" s="1"/>
  <c r="D71" i="35" s="1"/>
  <c r="L21" i="35"/>
  <c r="L18" i="35"/>
  <c r="D18" i="35"/>
  <c r="L14" i="35"/>
  <c r="F44" i="36" l="1"/>
  <c r="F60" i="36" s="1"/>
  <c r="F70" i="36" s="1"/>
  <c r="F74" i="36" s="1"/>
  <c r="L44" i="35"/>
  <c r="L41" i="35" s="1"/>
  <c r="L71" i="35"/>
  <c r="D79" i="34" l="1"/>
  <c r="N79" i="34" s="1"/>
  <c r="S79" i="34" s="1"/>
  <c r="D77" i="34"/>
  <c r="N77" i="34" s="1"/>
  <c r="S77" i="34" s="1"/>
  <c r="D75" i="34"/>
  <c r="I75" i="34" s="1"/>
  <c r="C73" i="34"/>
  <c r="D72" i="34"/>
  <c r="I72" i="34" s="1"/>
  <c r="M70" i="34"/>
  <c r="N69" i="34" s="1"/>
  <c r="S69" i="34" s="1"/>
  <c r="D69" i="34"/>
  <c r="I69" i="34" s="1"/>
  <c r="N62" i="34"/>
  <c r="S62" i="34" s="1"/>
  <c r="C62" i="34"/>
  <c r="I62" i="34" s="1"/>
  <c r="N60" i="34"/>
  <c r="S60" i="34" s="1"/>
  <c r="D60" i="34"/>
  <c r="I60" i="34" s="1"/>
  <c r="C58" i="34"/>
  <c r="I58" i="34" s="1"/>
  <c r="C57" i="34"/>
  <c r="I57" i="34" s="1"/>
  <c r="M56" i="34"/>
  <c r="S56" i="34" s="1"/>
  <c r="C56" i="34"/>
  <c r="I56" i="34" s="1"/>
  <c r="M55" i="34"/>
  <c r="S55" i="34" s="1"/>
  <c r="D55" i="34"/>
  <c r="I55" i="34" s="1"/>
  <c r="M54" i="34"/>
  <c r="S54" i="34" s="1"/>
  <c r="C53" i="34"/>
  <c r="I53" i="34" s="1"/>
  <c r="N52" i="34"/>
  <c r="S52" i="34" s="1"/>
  <c r="C52" i="34"/>
  <c r="I52" i="34" s="1"/>
  <c r="C51" i="34"/>
  <c r="I51" i="34" s="1"/>
  <c r="C50" i="34"/>
  <c r="I50" i="34" s="1"/>
  <c r="M49" i="34"/>
  <c r="S49" i="34" s="1"/>
  <c r="C49" i="34"/>
  <c r="I49" i="34" s="1"/>
  <c r="C48" i="34"/>
  <c r="D47" i="34" s="1"/>
  <c r="I47" i="34" s="1"/>
  <c r="M45" i="34"/>
  <c r="S45" i="34" s="1"/>
  <c r="C45" i="34"/>
  <c r="I45" i="34" s="1"/>
  <c r="C44" i="34"/>
  <c r="I44" i="34" s="1"/>
  <c r="C41" i="34"/>
  <c r="I41" i="34" s="1"/>
  <c r="C40" i="34"/>
  <c r="I40" i="34" s="1"/>
  <c r="C39" i="34"/>
  <c r="I39" i="34" s="1"/>
  <c r="C38" i="34"/>
  <c r="I38" i="34" s="1"/>
  <c r="C37" i="34"/>
  <c r="I37" i="34" s="1"/>
  <c r="D34" i="34"/>
  <c r="I34" i="34" s="1"/>
  <c r="M33" i="34"/>
  <c r="S33" i="34" s="1"/>
  <c r="M32" i="34"/>
  <c r="S32" i="34" s="1"/>
  <c r="C32" i="34"/>
  <c r="I32" i="34" s="1"/>
  <c r="M31" i="34"/>
  <c r="S31" i="34" s="1"/>
  <c r="C31" i="34"/>
  <c r="I31" i="34" s="1"/>
  <c r="C30" i="34"/>
  <c r="I30" i="34" s="1"/>
  <c r="M28" i="34"/>
  <c r="S28" i="34" s="1"/>
  <c r="C28" i="34"/>
  <c r="I28" i="34" s="1"/>
  <c r="M27" i="34"/>
  <c r="S27" i="34" s="1"/>
  <c r="C27" i="34"/>
  <c r="I27" i="34" s="1"/>
  <c r="M26" i="34"/>
  <c r="S26" i="34" s="1"/>
  <c r="C26" i="34"/>
  <c r="I26" i="34" s="1"/>
  <c r="N25" i="34"/>
  <c r="S25" i="34" s="1"/>
  <c r="C25" i="34"/>
  <c r="I25" i="34" s="1"/>
  <c r="C24" i="34"/>
  <c r="I24" i="34" s="1"/>
  <c r="N23" i="34"/>
  <c r="S23" i="34" s="1"/>
  <c r="C23" i="34"/>
  <c r="I23" i="34" s="1"/>
  <c r="C22" i="34"/>
  <c r="I22" i="34" s="1"/>
  <c r="M21" i="34"/>
  <c r="S21" i="34" s="1"/>
  <c r="M20" i="34"/>
  <c r="S20" i="34" s="1"/>
  <c r="D20" i="34"/>
  <c r="I20" i="34" s="1"/>
  <c r="M19" i="34"/>
  <c r="C18" i="34"/>
  <c r="I18" i="34" s="1"/>
  <c r="D17" i="34"/>
  <c r="I17" i="34" s="1"/>
  <c r="M16" i="34"/>
  <c r="S16" i="34" s="1"/>
  <c r="N15" i="34"/>
  <c r="S15" i="34" s="1"/>
  <c r="I15" i="34"/>
  <c r="M13" i="34"/>
  <c r="S13" i="34" s="1"/>
  <c r="D13" i="34"/>
  <c r="I13" i="34" s="1"/>
  <c r="D12" i="34"/>
  <c r="I12" i="34" s="1"/>
  <c r="L59" i="33"/>
  <c r="C55" i="33"/>
  <c r="L55" i="33" s="1"/>
  <c r="C52" i="33"/>
  <c r="L52" i="33" s="1"/>
  <c r="E47" i="33"/>
  <c r="L47" i="33" s="1"/>
  <c r="E45" i="33"/>
  <c r="L45" i="33" s="1"/>
  <c r="C43" i="33"/>
  <c r="L43" i="33" s="1"/>
  <c r="C42" i="33"/>
  <c r="L42" i="33" s="1"/>
  <c r="C41" i="33"/>
  <c r="L41" i="33" s="1"/>
  <c r="C35" i="33"/>
  <c r="L35" i="33" s="1"/>
  <c r="C34" i="33"/>
  <c r="L34" i="33" s="1"/>
  <c r="C31" i="33"/>
  <c r="L31" i="33" s="1"/>
  <c r="C30" i="33"/>
  <c r="E29" i="33" s="1"/>
  <c r="C23" i="33"/>
  <c r="L23" i="33" s="1"/>
  <c r="C22" i="33"/>
  <c r="L22" i="33" s="1"/>
  <c r="C21" i="33"/>
  <c r="C18" i="33"/>
  <c r="L18" i="33" s="1"/>
  <c r="C17" i="33"/>
  <c r="L17" i="33" s="1"/>
  <c r="C16" i="33"/>
  <c r="L16" i="33" s="1"/>
  <c r="C15" i="33"/>
  <c r="L15" i="33" s="1"/>
  <c r="N18" i="34" l="1"/>
  <c r="S18" i="34" s="1"/>
  <c r="N75" i="34"/>
  <c r="S75" i="34" s="1"/>
  <c r="N30" i="34"/>
  <c r="S30" i="34" s="1"/>
  <c r="D43" i="34"/>
  <c r="I43" i="34" s="1"/>
  <c r="S70" i="34"/>
  <c r="I79" i="34"/>
  <c r="I77" i="34"/>
  <c r="E14" i="33"/>
  <c r="E20" i="33"/>
  <c r="L20" i="33" s="1"/>
  <c r="N44" i="34"/>
  <c r="S44" i="34" s="1"/>
  <c r="N48" i="34"/>
  <c r="S48" i="34" s="1"/>
  <c r="N72" i="34"/>
  <c r="S72" i="34" s="1"/>
  <c r="D36" i="34"/>
  <c r="I36" i="34" s="1"/>
  <c r="N12" i="34"/>
  <c r="N42" i="34"/>
  <c r="S42" i="34" s="1"/>
  <c r="S19" i="34"/>
  <c r="D66" i="34"/>
  <c r="I66" i="34" s="1"/>
  <c r="I48" i="34"/>
  <c r="E25" i="33"/>
  <c r="L29" i="33"/>
  <c r="E27" i="33"/>
  <c r="L27" i="33" s="1"/>
  <c r="E33" i="33"/>
  <c r="L33" i="33" s="1"/>
  <c r="E40" i="33"/>
  <c r="L40" i="33" s="1"/>
  <c r="L14" i="33"/>
  <c r="E51" i="33"/>
  <c r="E54" i="33"/>
  <c r="L54" i="33" s="1"/>
  <c r="L21" i="33"/>
  <c r="L30" i="33"/>
  <c r="N35" i="34" l="1"/>
  <c r="S12" i="34"/>
  <c r="L51" i="33"/>
  <c r="E57" i="33"/>
  <c r="L57" i="33" s="1"/>
  <c r="E38" i="33"/>
  <c r="L25" i="33"/>
  <c r="N38" i="34" l="1"/>
  <c r="S35" i="34"/>
  <c r="E49" i="33"/>
  <c r="L38" i="33"/>
  <c r="S38" i="34" l="1"/>
  <c r="N66" i="34"/>
  <c r="S66" i="34" s="1"/>
  <c r="E61" i="33"/>
  <c r="L61" i="33" s="1"/>
  <c r="L49" i="33"/>
  <c r="N79" i="32" l="1"/>
  <c r="S79" i="32" s="1"/>
  <c r="I79" i="32"/>
  <c r="D79" i="32"/>
  <c r="N77" i="32"/>
  <c r="S77" i="32" s="1"/>
  <c r="I77" i="32"/>
  <c r="D77" i="32"/>
  <c r="N75" i="32"/>
  <c r="S75" i="32" s="1"/>
  <c r="I75" i="32"/>
  <c r="D75" i="32"/>
  <c r="C73" i="32"/>
  <c r="I73" i="32" s="1"/>
  <c r="D72" i="32"/>
  <c r="I72" i="32" s="1"/>
  <c r="S70" i="32"/>
  <c r="M70" i="32"/>
  <c r="N69" i="32"/>
  <c r="S69" i="32" s="1"/>
  <c r="I69" i="32"/>
  <c r="D69" i="32"/>
  <c r="N62" i="32"/>
  <c r="S62" i="32" s="1"/>
  <c r="I62" i="32"/>
  <c r="C62" i="32"/>
  <c r="N60" i="32"/>
  <c r="S60" i="32" s="1"/>
  <c r="I60" i="32"/>
  <c r="D60" i="32"/>
  <c r="C58" i="32"/>
  <c r="I58" i="32" s="1"/>
  <c r="I57" i="32"/>
  <c r="C57" i="32"/>
  <c r="M56" i="32"/>
  <c r="S56" i="32" s="1"/>
  <c r="I56" i="32"/>
  <c r="C56" i="32"/>
  <c r="M55" i="32"/>
  <c r="S55" i="32" s="1"/>
  <c r="M54" i="32"/>
  <c r="S54" i="32" s="1"/>
  <c r="I53" i="32"/>
  <c r="C53" i="32"/>
  <c r="N52" i="32"/>
  <c r="S52" i="32" s="1"/>
  <c r="I52" i="32"/>
  <c r="C52" i="32"/>
  <c r="C51" i="32"/>
  <c r="I51" i="32" s="1"/>
  <c r="I50" i="32"/>
  <c r="C50" i="32"/>
  <c r="M49" i="32"/>
  <c r="S49" i="32" s="1"/>
  <c r="I49" i="32"/>
  <c r="C49" i="32"/>
  <c r="N48" i="32"/>
  <c r="S48" i="32" s="1"/>
  <c r="I48" i="32"/>
  <c r="C48" i="32"/>
  <c r="D47" i="32"/>
  <c r="I47" i="32" s="1"/>
  <c r="S45" i="32"/>
  <c r="M45" i="32"/>
  <c r="C45" i="32"/>
  <c r="I45" i="32" s="1"/>
  <c r="S44" i="32"/>
  <c r="N44" i="32"/>
  <c r="C44" i="32"/>
  <c r="I44" i="32" s="1"/>
  <c r="N42" i="32"/>
  <c r="S42" i="32" s="1"/>
  <c r="I41" i="32"/>
  <c r="C41" i="32"/>
  <c r="C40" i="32"/>
  <c r="I40" i="32" s="1"/>
  <c r="I39" i="32"/>
  <c r="C39" i="32"/>
  <c r="I38" i="32"/>
  <c r="C38" i="32"/>
  <c r="C37" i="32"/>
  <c r="I37" i="32" s="1"/>
  <c r="I34" i="32"/>
  <c r="D34" i="32"/>
  <c r="M33" i="32"/>
  <c r="S33" i="32" s="1"/>
  <c r="S32" i="32"/>
  <c r="M32" i="32"/>
  <c r="C32" i="32"/>
  <c r="I32" i="32" s="1"/>
  <c r="S31" i="32"/>
  <c r="M31" i="32"/>
  <c r="C31" i="32"/>
  <c r="I31" i="32" s="1"/>
  <c r="C30" i="32"/>
  <c r="I30" i="32" s="1"/>
  <c r="S28" i="32"/>
  <c r="M28" i="32"/>
  <c r="C28" i="32"/>
  <c r="I28" i="32" s="1"/>
  <c r="S27" i="32"/>
  <c r="M27" i="32"/>
  <c r="C27" i="32"/>
  <c r="I27" i="32" s="1"/>
  <c r="S26" i="32"/>
  <c r="M26" i="32"/>
  <c r="C26" i="32"/>
  <c r="I26" i="32" s="1"/>
  <c r="S25" i="32"/>
  <c r="N25" i="32"/>
  <c r="C25" i="32"/>
  <c r="I25" i="32" s="1"/>
  <c r="I24" i="32"/>
  <c r="C24" i="32"/>
  <c r="N23" i="32"/>
  <c r="S23" i="32" s="1"/>
  <c r="I23" i="32"/>
  <c r="C23" i="32"/>
  <c r="C22" i="32"/>
  <c r="D20" i="32" s="1"/>
  <c r="I20" i="32" s="1"/>
  <c r="S21" i="32"/>
  <c r="M21" i="32"/>
  <c r="M20" i="32"/>
  <c r="S20" i="32" s="1"/>
  <c r="M19" i="32"/>
  <c r="N18" i="32" s="1"/>
  <c r="S18" i="32" s="1"/>
  <c r="C18" i="32"/>
  <c r="I18" i="32" s="1"/>
  <c r="M16" i="32"/>
  <c r="N15" i="32" s="1"/>
  <c r="S15" i="32" s="1"/>
  <c r="I15" i="32"/>
  <c r="M13" i="32"/>
  <c r="S13" i="32" s="1"/>
  <c r="D13" i="32"/>
  <c r="I13" i="32" s="1"/>
  <c r="N12" i="32"/>
  <c r="S12" i="32" s="1"/>
  <c r="D12" i="32"/>
  <c r="L59" i="31"/>
  <c r="L55" i="31"/>
  <c r="C55" i="31"/>
  <c r="E54" i="31"/>
  <c r="L54" i="31" s="1"/>
  <c r="L52" i="31"/>
  <c r="C52" i="31"/>
  <c r="E51" i="31"/>
  <c r="L51" i="31" s="1"/>
  <c r="E47" i="31"/>
  <c r="L47" i="31" s="1"/>
  <c r="L45" i="31"/>
  <c r="E45" i="31"/>
  <c r="C43" i="31"/>
  <c r="L43" i="31" s="1"/>
  <c r="L42" i="31"/>
  <c r="C42" i="31"/>
  <c r="C41" i="31"/>
  <c r="E40" i="31" s="1"/>
  <c r="L40" i="31" s="1"/>
  <c r="L35" i="31"/>
  <c r="C35" i="31"/>
  <c r="C34" i="31"/>
  <c r="E33" i="31" s="1"/>
  <c r="L33" i="31" s="1"/>
  <c r="C31" i="31"/>
  <c r="L31" i="31" s="1"/>
  <c r="L30" i="31"/>
  <c r="C30" i="31"/>
  <c r="E29" i="31"/>
  <c r="E27" i="31" s="1"/>
  <c r="L27" i="31" s="1"/>
  <c r="L23" i="31"/>
  <c r="C23" i="31"/>
  <c r="C22" i="31"/>
  <c r="L22" i="31" s="1"/>
  <c r="L21" i="31"/>
  <c r="C21" i="31"/>
  <c r="E20" i="31"/>
  <c r="L20" i="31" s="1"/>
  <c r="L18" i="31"/>
  <c r="C18" i="31"/>
  <c r="C17" i="31"/>
  <c r="L17" i="31" s="1"/>
  <c r="L16" i="31"/>
  <c r="C16" i="31"/>
  <c r="C15" i="31"/>
  <c r="E14" i="31" s="1"/>
  <c r="S16" i="32" l="1"/>
  <c r="S19" i="32"/>
  <c r="I22" i="32"/>
  <c r="I12" i="32"/>
  <c r="D17" i="32"/>
  <c r="I17" i="32" s="1"/>
  <c r="N30" i="32"/>
  <c r="S30" i="32" s="1"/>
  <c r="D36" i="32"/>
  <c r="I36" i="32" s="1"/>
  <c r="D43" i="32"/>
  <c r="I43" i="32" s="1"/>
  <c r="D55" i="32"/>
  <c r="I55" i="32" s="1"/>
  <c r="N72" i="32"/>
  <c r="S72" i="32" s="1"/>
  <c r="E25" i="31"/>
  <c r="L14" i="31"/>
  <c r="E57" i="31"/>
  <c r="L57" i="31" s="1"/>
  <c r="L15" i="31"/>
  <c r="L29" i="31"/>
  <c r="L34" i="31"/>
  <c r="L41" i="31"/>
  <c r="N35" i="32" l="1"/>
  <c r="D66" i="32"/>
  <c r="I66" i="32" s="1"/>
  <c r="L25" i="31"/>
  <c r="E38" i="31"/>
  <c r="S35" i="32" l="1"/>
  <c r="N38" i="32"/>
  <c r="E49" i="31"/>
  <c r="L38" i="31"/>
  <c r="S38" i="32" l="1"/>
  <c r="N66" i="32"/>
  <c r="S66" i="32" s="1"/>
  <c r="E61" i="31"/>
  <c r="L61" i="31" s="1"/>
  <c r="L49" i="31"/>
</calcChain>
</file>

<file path=xl/sharedStrings.xml><?xml version="1.0" encoding="utf-8"?>
<sst xmlns="http://schemas.openxmlformats.org/spreadsheetml/2006/main" count="1963" uniqueCount="225">
  <si>
    <t>ESTADO DE RESULTADOS COMPARATIVO</t>
  </si>
  <si>
    <t xml:space="preserve">  (Millones de Pesos)</t>
  </si>
  <si>
    <t>PERIODOS COMPRENDIDOS</t>
  </si>
  <si>
    <t>DEL</t>
  </si>
  <si>
    <t>AL</t>
  </si>
  <si>
    <t>DD/MM/AAAA</t>
  </si>
  <si>
    <t xml:space="preserve"> INGRESOS OPERACIONALES DIRECTOS</t>
  </si>
  <si>
    <t xml:space="preserve">      Intereses y Descuento Amortizado Cartera de Créditos y Otros Intereses</t>
  </si>
  <si>
    <t xml:space="preserve">      Cambios</t>
  </si>
  <si>
    <t xml:space="preserve"> GASTOS OPERACIONALES DIRECTOS</t>
  </si>
  <si>
    <t xml:space="preserve">      Comisiones </t>
  </si>
  <si>
    <t xml:space="preserve"> RESULTADO OPERACIONAL DIRECTO</t>
  </si>
  <si>
    <t xml:space="preserve"> OTROS INGRESOS Y GASTOS OPERACIONALES - NETO</t>
  </si>
  <si>
    <t xml:space="preserve"> INGRESOS OPERACIONALES</t>
  </si>
  <si>
    <t xml:space="preserve">      Otros</t>
  </si>
  <si>
    <t xml:space="preserve"> GASTOS OPERACIONALES</t>
  </si>
  <si>
    <t xml:space="preserve">      Gastos de Personal</t>
  </si>
  <si>
    <t xml:space="preserve"> RESULTADO OPERACIONAL ANTES DE PROVISIONES</t>
  </si>
  <si>
    <t xml:space="preserve"> DEPRECIACIONES Y AMORTIZACIONES</t>
  </si>
  <si>
    <t xml:space="preserve"> PROVISIONES</t>
  </si>
  <si>
    <t xml:space="preserve">      Cartera de Créditos</t>
  </si>
  <si>
    <t xml:space="preserve">      Cuentas por Cobrar</t>
  </si>
  <si>
    <t xml:space="preserve">      Propiedades y Equipo</t>
  </si>
  <si>
    <t xml:space="preserve">      Otras</t>
  </si>
  <si>
    <t xml:space="preserve"> DEPRECIACIONES - BIENES DE USO PROPIO</t>
  </si>
  <si>
    <t xml:space="preserve"> </t>
  </si>
  <si>
    <t xml:space="preserve"> AMORTIZACIONES</t>
  </si>
  <si>
    <t xml:space="preserve"> RESULTADO OPERACIONAL NETO</t>
  </si>
  <si>
    <t xml:space="preserve"> INGRESOS NO OPERACIONALES</t>
  </si>
  <si>
    <t xml:space="preserve">      Ingresos No Operacionales</t>
  </si>
  <si>
    <t xml:space="preserve"> GASTOS NO OPERACIONALES</t>
  </si>
  <si>
    <t xml:space="preserve">      Gastos No Operacionales</t>
  </si>
  <si>
    <t xml:space="preserve"> RESULTADO NETO NO OPERACIONAL</t>
  </si>
  <si>
    <t xml:space="preserve"> UTILIDAD (PERDIDA) DEL EJERCICIO</t>
  </si>
  <si>
    <t xml:space="preserve">         (Millones de Pesos)</t>
  </si>
  <si>
    <t>ACTIVO</t>
  </si>
  <si>
    <t>PASIVO Y PATRIMONIO</t>
  </si>
  <si>
    <t xml:space="preserve"> DISPONIBLE</t>
  </si>
  <si>
    <t xml:space="preserve"> DEPOSITOS Y EXIGIBILIDADES  </t>
  </si>
  <si>
    <t xml:space="preserve"> Menos Provisión sobre el Disponible</t>
  </si>
  <si>
    <t xml:space="preserve"> FONDOS INTERBANCARIOS VENDIDOS Y PACTOS DE REVENTA</t>
  </si>
  <si>
    <t xml:space="preserve"> INVERSIONES </t>
  </si>
  <si>
    <t xml:space="preserve">      Inversiones Negociables en Títulos de Deuda</t>
  </si>
  <si>
    <t xml:space="preserve">    Otros</t>
  </si>
  <si>
    <t xml:space="preserve">      Inversiones Disponibles para la Venta en Títulos Participativos</t>
  </si>
  <si>
    <t xml:space="preserve">      Menos: Provisión</t>
  </si>
  <si>
    <t xml:space="preserve"> CREDITOS DE BANCOS Y OTRAS OBLIGACIONES FINANCIERAS</t>
  </si>
  <si>
    <t xml:space="preserve">    Entidades del Exterior</t>
  </si>
  <si>
    <t xml:space="preserve">      Categoría A, Riesgo Normal</t>
  </si>
  <si>
    <t xml:space="preserve">      Categoría B, Riesgo Aceptable</t>
  </si>
  <si>
    <t xml:space="preserve"> CUENTAS POR PAGAR </t>
  </si>
  <si>
    <t xml:space="preserve">      Categoría C, Riesgo Apreciable</t>
  </si>
  <si>
    <t xml:space="preserve">    Intereses </t>
  </si>
  <si>
    <t xml:space="preserve">      Categoría D, Riesgo Significativo</t>
  </si>
  <si>
    <t xml:space="preserve">    Comisiones y Honorarios</t>
  </si>
  <si>
    <t xml:space="preserve">      Categoría E, Riesgo de Incobrabilidad</t>
  </si>
  <si>
    <t xml:space="preserve">    Otras</t>
  </si>
  <si>
    <t xml:space="preserve"> TITULOS DE INVERSION EN CIRCULACION</t>
  </si>
  <si>
    <t xml:space="preserve"> OTROS PASIVOS </t>
  </si>
  <si>
    <t xml:space="preserve">    Obligaciones Laborales Consolidadas</t>
  </si>
  <si>
    <t xml:space="preserve">    Ingresos Anticipados</t>
  </si>
  <si>
    <t xml:space="preserve">   Menos Provisión General</t>
  </si>
  <si>
    <t xml:space="preserve"> PASIVOS ESTIMADOS Y PROVISIONES</t>
  </si>
  <si>
    <t xml:space="preserve"> CUENTAS POR COBRAR</t>
  </si>
  <si>
    <t xml:space="preserve">    Obligaciones Laborales</t>
  </si>
  <si>
    <t xml:space="preserve">      Intereses</t>
  </si>
  <si>
    <t xml:space="preserve">    Impuestos</t>
  </si>
  <si>
    <t xml:space="preserve"> TOTAL PASIVO EXTERNO</t>
  </si>
  <si>
    <t xml:space="preserve">      Pago por Cuenta de Clientes Consumo</t>
  </si>
  <si>
    <t xml:space="preserve"> TOTAL PASIVO </t>
  </si>
  <si>
    <t xml:space="preserve"> PATRIMONIO</t>
  </si>
  <si>
    <t xml:space="preserve">  CAPITAL SOCIAL  (FISCAL)</t>
  </si>
  <si>
    <t xml:space="preserve">      Bienes Recibidos en Pago Diferentes a Vivienda</t>
  </si>
  <si>
    <t xml:space="preserve">    Aportes Sociales ( Patrimonio Propio)</t>
  </si>
  <si>
    <t xml:space="preserve"> PROPIEDADES Y EQUIPO</t>
  </si>
  <si>
    <t xml:space="preserve">      Terrenos, Edificios y Construcciones en Curso</t>
  </si>
  <si>
    <t xml:space="preserve">      Equipo, Muebles y Enseres de Oficina</t>
  </si>
  <si>
    <t xml:space="preserve"> RESERVAS</t>
  </si>
  <si>
    <t xml:space="preserve">      Equipo de Computación</t>
  </si>
  <si>
    <t xml:space="preserve">    Reservas Estatutarias y Ocasionales</t>
  </si>
  <si>
    <t xml:space="preserve">      Menos: Depreciación y Amortización Acumulada </t>
  </si>
  <si>
    <t xml:space="preserve">     Menos: Provisión</t>
  </si>
  <si>
    <t xml:space="preserve"> SUPERAVIT O DEFICIT</t>
  </si>
  <si>
    <t xml:space="preserve"> OTROS ACTIVOS</t>
  </si>
  <si>
    <t xml:space="preserve">    Valorizaciones</t>
  </si>
  <si>
    <t xml:space="preserve">      Gastos Anticipados y Cargos Diferidos</t>
  </si>
  <si>
    <t xml:space="preserve">    Revalorización del Patrimonio</t>
  </si>
  <si>
    <t xml:space="preserve"> VALORIZACIONES</t>
  </si>
  <si>
    <t xml:space="preserve"> UTILIDAD (PERDIDA) DE EJERCICIOS ANTERIORES</t>
  </si>
  <si>
    <t>TOTAL ACTIVO ANTES DE CAPITAL GARANTIA</t>
  </si>
  <si>
    <t>TOTAL PASIVO Y PATRIMONIO ANTES DE CAPITAL GARANTIA</t>
  </si>
  <si>
    <t>CUENTAS CONTINGENTES Y DE ORDEN</t>
  </si>
  <si>
    <t xml:space="preserve"> CUENTAS CONTINGENTES ACREEDORAS POR CONTRA</t>
  </si>
  <si>
    <t xml:space="preserve"> CUENTAS CONTINGENTES ACREEDORAS</t>
  </si>
  <si>
    <t xml:space="preserve">    Otras Contingencias</t>
  </si>
  <si>
    <t xml:space="preserve"> CUENTAS CONTINGENTES DEUDORAS </t>
  </si>
  <si>
    <t xml:space="preserve"> CUENTAS CONTINGENTES DEUDORAS POR CONTRA</t>
  </si>
  <si>
    <t xml:space="preserve"> CUENTAS DE ORDEN DEUDORAS</t>
  </si>
  <si>
    <t xml:space="preserve"> CUENTAS DE ORDEN DEUDORAS POR CONTRA</t>
  </si>
  <si>
    <t xml:space="preserve"> CUENTAS DE ORDEN ACREEDORAS POR CONTRA</t>
  </si>
  <si>
    <t xml:space="preserve"> CUENTAS DE ORDEN ACREEDORAS</t>
  </si>
  <si>
    <t xml:space="preserve"> TOTAL CUENTAS CONTINGENTES Y DE ORDEN</t>
  </si>
  <si>
    <t>BALANCE GENERAL COMPARATIVO</t>
  </si>
  <si>
    <t>VARIACIÓN</t>
  </si>
  <si>
    <t xml:space="preserve"> BIENES REALIZABLES, RECIBIDOS EN PAGO Y BIENES RESTITUIDOS</t>
  </si>
  <si>
    <t xml:space="preserve">   Créditos y Operaciones de Leasing Financiero Comerciales, Otras Garantías</t>
  </si>
  <si>
    <t xml:space="preserve">   Créditos y Operaciones de Leasing Financiero de Consumo, Otras Garantías</t>
  </si>
  <si>
    <t xml:space="preserve"> CARTERA DE CREDITOS Y OPERACIONES DE LEASING FINANCIERO </t>
  </si>
  <si>
    <t>EXCEDENTE (PERDIDA) ANTES DE IMPUESTO A LA RENTA</t>
  </si>
  <si>
    <t>EXCEDENTE (PERDIDA) DEL EJERCICIO</t>
  </si>
  <si>
    <t>VARIACIONES</t>
  </si>
  <si>
    <t xml:space="preserve">      Utilidad en Valoracion de Inversiones </t>
  </si>
  <si>
    <t xml:space="preserve">      Intereses, (Banco Mundial)</t>
  </si>
  <si>
    <t>Anticipo de Contrato y Proveedores</t>
  </si>
  <si>
    <t>Recuperaciones Operacionales</t>
  </si>
  <si>
    <t>A        '31-12-2013</t>
  </si>
  <si>
    <t>ENERO DE 2014 - DICIEMBRE DE 2013</t>
  </si>
  <si>
    <t>ENERO DE 2014 - DICIEMBRE 2013</t>
  </si>
  <si>
    <t>A        '31-01-2014</t>
  </si>
  <si>
    <t>FEBRERO - ENERO DE 2014</t>
  </si>
  <si>
    <t>A        '28-02-2014</t>
  </si>
  <si>
    <t>MARZO - FEBRERO DE 2014</t>
  </si>
  <si>
    <t>A        '31-03-2014</t>
  </si>
  <si>
    <t>ABRIL - MARZO DE 2014</t>
  </si>
  <si>
    <t>A        '30-04-2014</t>
  </si>
  <si>
    <t>MAYO - ABRIL  DE 2014</t>
  </si>
  <si>
    <t>A        '31-05-2014</t>
  </si>
  <si>
    <t>JUNIO - MAYO  DE 2014</t>
  </si>
  <si>
    <t>A        '30-06-2014</t>
  </si>
  <si>
    <t>JULIO - JUNIO DE 2014</t>
  </si>
  <si>
    <t>A        '31-07-2014</t>
  </si>
  <si>
    <t>AGOSTO - JULIO DE 2014</t>
  </si>
  <si>
    <t>A        '31-08-2014</t>
  </si>
  <si>
    <t>SEPTIEMBRE - AGOSTO DE 2014</t>
  </si>
  <si>
    <t>A        '30-09-2014</t>
  </si>
  <si>
    <t>OCTUBRE - SEPTIEMBRE DE 2014</t>
  </si>
  <si>
    <t>A        '31-10-2014</t>
  </si>
  <si>
    <t>NOVIEMBRE - OCTUBRE DE 2014</t>
  </si>
  <si>
    <t>A        '30-11-2014</t>
  </si>
  <si>
    <t>DICIEMBRE - NOVIEMBRE DE 2014</t>
  </si>
  <si>
    <t>A        '31-12-2014</t>
  </si>
  <si>
    <t>INSTITUTO COLOMBIANO DE CRÉDITO EDUCATIVO Y ESTUDIOS TÉCNICOS EN EL EXTERIOR</t>
  </si>
  <si>
    <t>"MARIANO OSPINA PÉREZ" - ICETEX</t>
  </si>
  <si>
    <t xml:space="preserve">              BALANCES GENERALES </t>
  </si>
  <si>
    <t>AL 31 DE DICIEMBRE DE 2014 Y 2013</t>
  </si>
  <si>
    <t>A        31-12-2014</t>
  </si>
  <si>
    <t>A      31-12-2013</t>
  </si>
  <si>
    <t>A          31 -12-2014</t>
  </si>
  <si>
    <t>A        31-12-2013</t>
  </si>
  <si>
    <t>PASIVO</t>
  </si>
  <si>
    <r>
      <t xml:space="preserve"> DISPONIBLE, Neto                                               </t>
    </r>
    <r>
      <rPr>
        <b/>
        <sz val="11"/>
        <rFont val="Times New Roman"/>
        <family val="1"/>
      </rPr>
      <t>(NOTA 4)</t>
    </r>
  </si>
  <si>
    <t>$</t>
  </si>
  <si>
    <r>
      <t xml:space="preserve"> DEPÓSITOS Y EXIGIBILIDADES                                             </t>
    </r>
    <r>
      <rPr>
        <b/>
        <sz val="11"/>
        <rFont val="Times New Roman"/>
        <family val="1"/>
      </rPr>
      <t>(NOTA 11)</t>
    </r>
  </si>
  <si>
    <t xml:space="preserve">    Depósitos especiales</t>
  </si>
  <si>
    <r>
      <t xml:space="preserve"> INVERSIONES                                                          </t>
    </r>
    <r>
      <rPr>
        <b/>
        <sz val="11"/>
        <rFont val="Times New Roman"/>
        <family val="1"/>
      </rPr>
      <t>(NOTA 5)</t>
    </r>
  </si>
  <si>
    <r>
      <t xml:space="preserve"> CRÉDITOS DE BANCOS Y OTRAS OBLIGACIONES FINANCIERAS   </t>
    </r>
    <r>
      <rPr>
        <b/>
        <sz val="10"/>
        <rFont val="Times New Roman"/>
        <family val="1"/>
      </rPr>
      <t>(NOTA 12)</t>
    </r>
  </si>
  <si>
    <r>
      <t xml:space="preserve"> CUENTAS POR PAGAR                                                          </t>
    </r>
    <r>
      <rPr>
        <b/>
        <sz val="11"/>
        <rFont val="Times New Roman"/>
        <family val="1"/>
      </rPr>
      <t xml:space="preserve"> (NOTA 13)</t>
    </r>
  </si>
  <si>
    <r>
      <t xml:space="preserve"> CARTERA DE CRÉDITOS, Neto                       </t>
    </r>
    <r>
      <rPr>
        <b/>
        <sz val="11"/>
        <rFont val="Times New Roman"/>
        <family val="1"/>
      </rPr>
      <t>(NOTA 6)</t>
    </r>
  </si>
  <si>
    <r>
      <t xml:space="preserve"> TÍTULOS DE INVERSIÓN EN CIRCULACIÓN             </t>
    </r>
    <r>
      <rPr>
        <b/>
        <sz val="11"/>
        <rFont val="Times New Roman"/>
        <family val="1"/>
      </rPr>
      <t xml:space="preserve"> (NOTA 14)</t>
    </r>
  </si>
  <si>
    <r>
      <t xml:space="preserve"> OTROS PASIVOS                                                                       </t>
    </r>
    <r>
      <rPr>
        <b/>
        <sz val="11"/>
        <rFont val="Times New Roman"/>
        <family val="1"/>
      </rPr>
      <t>(NOTA 15)</t>
    </r>
  </si>
  <si>
    <t xml:space="preserve">      Menos Provisión General</t>
  </si>
  <si>
    <r>
      <t xml:space="preserve"> PASIVOS ESTIMADOS Y PROVISIONES                  </t>
    </r>
    <r>
      <rPr>
        <b/>
        <sz val="11"/>
        <rFont val="Times New Roman"/>
        <family val="1"/>
      </rPr>
      <t>(NOTA 16)</t>
    </r>
  </si>
  <si>
    <r>
      <t xml:space="preserve"> CUENTAS POR COBRAR                             </t>
    </r>
    <r>
      <rPr>
        <b/>
        <sz val="11"/>
        <rFont val="Times New Roman"/>
        <family val="1"/>
      </rPr>
      <t xml:space="preserve"> (NOTA 7)</t>
    </r>
  </si>
  <si>
    <r>
      <t xml:space="preserve"> BIENES REALIZABLES, RECIBIDOS EN PAGO Y BIENES RESTITUIDOS       </t>
    </r>
    <r>
      <rPr>
        <b/>
        <sz val="11"/>
        <rFont val="Times New Roman"/>
        <family val="1"/>
      </rPr>
      <t>(NOTA 8)</t>
    </r>
  </si>
  <si>
    <t>PATRIMONIO</t>
  </si>
  <si>
    <r>
      <t xml:space="preserve">  CAPITAL FISCAL                                                        </t>
    </r>
    <r>
      <rPr>
        <b/>
        <sz val="11"/>
        <rFont val="Times New Roman"/>
        <family val="1"/>
      </rPr>
      <t>(NOTA 17)</t>
    </r>
  </si>
  <si>
    <t xml:space="preserve">    Aportes Sociales </t>
  </si>
  <si>
    <r>
      <t xml:space="preserve"> PROPIEDADES Y EQUIPO, Neto              </t>
    </r>
    <r>
      <rPr>
        <b/>
        <sz val="11"/>
        <rFont val="Times New Roman"/>
        <family val="1"/>
      </rPr>
      <t xml:space="preserve">  (NOTA 9)</t>
    </r>
  </si>
  <si>
    <r>
      <t xml:space="preserve"> RESERVAS                                                                       </t>
    </r>
    <r>
      <rPr>
        <b/>
        <sz val="11"/>
        <rFont val="Times New Roman"/>
        <family val="1"/>
      </rPr>
      <t>(NOTA 18)</t>
    </r>
  </si>
  <si>
    <t xml:space="preserve">    Reservas Legales</t>
  </si>
  <si>
    <t xml:space="preserve">      Equipo de transporte</t>
  </si>
  <si>
    <t xml:space="preserve"> SUPERÁVIT O DÉFICIT</t>
  </si>
  <si>
    <t xml:space="preserve">      Menos: Depreciación Acumulada </t>
  </si>
  <si>
    <r>
      <t xml:space="preserve"> OTROS ACTIVOS, Neto                                </t>
    </r>
    <r>
      <rPr>
        <b/>
        <sz val="11"/>
        <rFont val="Times New Roman"/>
        <family val="1"/>
      </rPr>
      <t>(NOTA 10)</t>
    </r>
  </si>
  <si>
    <t xml:space="preserve">    Otros -Donaciones</t>
  </si>
  <si>
    <t xml:space="preserve"> UTILIDAD DE EJERCICIOS ANTERIORES</t>
  </si>
  <si>
    <t xml:space="preserve"> VALORIZACIONES                                          </t>
  </si>
  <si>
    <t xml:space="preserve"> UTILIDAD DEL EJERCICIO</t>
  </si>
  <si>
    <t>TOTAL PATRIMONIO</t>
  </si>
  <si>
    <t>TOTAL ACTIVO</t>
  </si>
  <si>
    <t>TOTAL PASIVO Y PATRIMONIO</t>
  </si>
  <si>
    <r>
      <t xml:space="preserve"> CUENTAS CONTINGENTES ACREEDORAS POR CONTRA      </t>
    </r>
    <r>
      <rPr>
        <b/>
        <sz val="11"/>
        <rFont val="Times New Roman"/>
        <family val="1"/>
      </rPr>
      <t>(NOTA 19)</t>
    </r>
  </si>
  <si>
    <r>
      <t xml:space="preserve"> CUENTAS CONTINGENTES ACREEDORAS                     </t>
    </r>
    <r>
      <rPr>
        <b/>
        <sz val="11"/>
        <rFont val="Times New Roman"/>
        <family val="1"/>
      </rPr>
      <t>(NOTA 19)</t>
    </r>
  </si>
  <si>
    <t xml:space="preserve">      Cánones y Sanciones en Contratos Leasing Operativo</t>
  </si>
  <si>
    <t xml:space="preserve">      Cánones por Recibir</t>
  </si>
  <si>
    <t xml:space="preserve">      Opciones de Compra por Recibir</t>
  </si>
  <si>
    <r>
      <t xml:space="preserve"> CUENTAS DE ORDEN DEUDORAS                                              </t>
    </r>
    <r>
      <rPr>
        <b/>
        <sz val="11"/>
        <rFont val="Times New Roman"/>
        <family val="1"/>
      </rPr>
      <t xml:space="preserve"> (NOTA 20)</t>
    </r>
  </si>
  <si>
    <r>
      <t xml:space="preserve"> CUENTAS DE ORDEN DEUDORAS POR CONTRA      </t>
    </r>
    <r>
      <rPr>
        <b/>
        <sz val="11"/>
        <rFont val="Times New Roman"/>
        <family val="1"/>
      </rPr>
      <t xml:space="preserve"> (NOTA 20)</t>
    </r>
  </si>
  <si>
    <r>
      <t xml:space="preserve"> CUENTAS DE ORDEN ACREEDORAS POR CONTRA       </t>
    </r>
    <r>
      <rPr>
        <b/>
        <sz val="11"/>
        <rFont val="Times New Roman"/>
        <family val="1"/>
      </rPr>
      <t>(NOTA 20)</t>
    </r>
  </si>
  <si>
    <r>
      <t xml:space="preserve"> CUENTAS DE ORDEN ACREEDORAS                                   </t>
    </r>
    <r>
      <rPr>
        <b/>
        <sz val="11"/>
        <rFont val="Times New Roman"/>
        <family val="1"/>
      </rPr>
      <t>(NOTA 20)</t>
    </r>
  </si>
  <si>
    <t>Las notas a los estados financieros del numeral 1 al 28 forman parte integral de estos estados financieros.</t>
  </si>
  <si>
    <t xml:space="preserve">Los suscritos Representante Legal y Contador certificamos que hemos verificado previamente las afirmaciones contenidas en estos estados financieros y que los mismos han sido tomados fielmente de los libros de contabilidad. </t>
  </si>
  <si>
    <t>INSTITUTO COLOMBIANO DE CÉDITO EDUCATIVO Y ESTUDIOS TÉCNICOS EN EL EXTERIOR "MARIANO OSPINA PÉREZ" - ICETEX</t>
  </si>
  <si>
    <t xml:space="preserve">ESTADOS DE RESULTADOS </t>
  </si>
  <si>
    <t>POR LOS AÑOS TERMINADOS EL31 DE DICIEMBRE DE 2014 Y 2013</t>
  </si>
  <si>
    <t>PERÍODOS COMPRENDIDOS</t>
  </si>
  <si>
    <t>1/01/2014</t>
  </si>
  <si>
    <t>1/01/2013</t>
  </si>
  <si>
    <t xml:space="preserve">      Utilidad en Valoracion de Inversiones Negociables en Títulos de Deuda</t>
  </si>
  <si>
    <t xml:space="preserve">      Utilidad en Valoracion de Inversiones Negociables en Títulos Participativos</t>
  </si>
  <si>
    <t xml:space="preserve">      Reajuste de la Unidad de Valor Real - UVR</t>
  </si>
  <si>
    <t xml:space="preserve">      Comisiones</t>
  </si>
  <si>
    <t xml:space="preserve">      Utilidad en Valoración de Derivados</t>
  </si>
  <si>
    <t xml:space="preserve">      Utilidad en Venta de Inversiones</t>
  </si>
  <si>
    <t xml:space="preserve">      Intereses, Prima Amortizada y Amortización de Descuento</t>
  </si>
  <si>
    <t xml:space="preserve">      Pérdida en Valoración de Inversiones Negociables en Títulos de Deuda</t>
  </si>
  <si>
    <t xml:space="preserve">      Pérdida en Valoración de Inversiones Disponibles para la Venta en Títulos de Deuda</t>
  </si>
  <si>
    <t xml:space="preserve">      Pérdida en Valoración por Transferencia Temporal de Valores</t>
  </si>
  <si>
    <t xml:space="preserve">      Pérdida en Valoración de Derivados</t>
  </si>
  <si>
    <t xml:space="preserve">      Dividendos y Participaciones</t>
  </si>
  <si>
    <t xml:space="preserve">      Sanciones por Incumplimiento en Contratos de Arrendamiento</t>
  </si>
  <si>
    <r>
      <t xml:space="preserve">      Otros                                                                      </t>
    </r>
    <r>
      <rPr>
        <b/>
        <sz val="12"/>
        <rFont val="Times New Roman"/>
        <family val="1"/>
      </rPr>
      <t xml:space="preserve">  (NOTA 21)</t>
    </r>
  </si>
  <si>
    <r>
      <t xml:space="preserve">      Otros                                                                      </t>
    </r>
    <r>
      <rPr>
        <b/>
        <sz val="12"/>
        <rFont val="Times New Roman"/>
        <family val="1"/>
      </rPr>
      <t xml:space="preserve"> (NOTA 21)</t>
    </r>
  </si>
  <si>
    <t xml:space="preserve"> RESULTADO OPERACIONAL ANTES DE PROVISIONES,</t>
  </si>
  <si>
    <t xml:space="preserve">      Inversiones</t>
  </si>
  <si>
    <t xml:space="preserve">    Leasing Financiero</t>
  </si>
  <si>
    <t xml:space="preserve">    Leasing Operativo</t>
  </si>
  <si>
    <t xml:space="preserve"> DEPRECIACIONES</t>
  </si>
  <si>
    <t xml:space="preserve"> RESULTADO OPERACIONAL - NETO</t>
  </si>
  <si>
    <r>
      <t xml:space="preserve"> INGRESOS NO OPERACIONALES                       </t>
    </r>
    <r>
      <rPr>
        <b/>
        <sz val="12"/>
        <rFont val="Times New Roman"/>
        <family val="1"/>
      </rPr>
      <t>(NOTA 22)</t>
    </r>
  </si>
  <si>
    <t xml:space="preserve">      Ingresos No Operacionales            </t>
  </si>
  <si>
    <r>
      <t xml:space="preserve"> GASTOS NO OPERACIONALES                        </t>
    </r>
    <r>
      <rPr>
        <b/>
        <sz val="12"/>
        <rFont val="Times New Roman"/>
        <family val="1"/>
      </rPr>
      <t xml:space="preserve">   (NOTA 22)</t>
    </r>
  </si>
  <si>
    <r>
      <t xml:space="preserve">      Gastos No Operacionales                                    </t>
    </r>
    <r>
      <rPr>
        <b/>
        <sz val="12"/>
        <rFont val="Times New Roman"/>
        <family val="1"/>
      </rPr>
      <t>(NOTA 22)</t>
    </r>
  </si>
  <si>
    <t xml:space="preserve"> UTILIDAD ANTES DE IMPUESTO A LA RENTA</t>
  </si>
  <si>
    <t xml:space="preserve"> IMPUESTO A LA RENTA Y COMPLEMENTARIOS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</si>
</sst>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43" formatCode="_(* #,##0.00_);_(* \(#,##0.00\);_(* &quot;-&quot;??_);_(@_)"/>
    <numFmt numFmtId="164" formatCode="General_)"/>
    <numFmt numFmtId="165" formatCode="\(#,##0.0\ \);\(#,##0.0\)"/>
    <numFmt numFmtId="166" formatCode="#,##0.0"/>
    <numFmt numFmtId="167" formatCode="#,##0.0\ \);\(#,##0.0\)"/>
    <numFmt numFmtId="168" formatCode="#,##0.0_);\(#,##0.0\)"/>
    <numFmt numFmtId="169" formatCode="_(* #,##0.0_);_(* \(#,##0.0\);_(* &quot;-&quot;??_);_(@_)"/>
    <numFmt numFmtId="170" formatCode="_-* #,##0.00\ _P_t_s_-;\-* #,##0.00\ _P_t_s_-;_-* &quot;-&quot;??\ _P_t_s_-;_-@_-"/>
    <numFmt numFmtId="171" formatCode="_-* #,##0.0\ _P_t_s_-;\-* #,##0.0\ _P_t_s_-;_-* &quot;-&quot;??\ _P_t_s_-;_-@_-"/>
    <numFmt numFmtId="172" formatCode="_(* #,##0.0_);_(* \(#,##0.0\);_(* &quot;-&quot;?_);_(@_)"/>
    <numFmt numFmtId="173" formatCode="_._.* #,###\-_)_%;_._.* \(#,###\-\)_%;_._.* \-_)_%;_._.@_)_%"/>
  </numFmts>
  <fonts count="34" x14ac:knownFonts="1"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sz val="10"/>
      <name val="Arial"/>
      <family val="2"/>
    </font>
    <font>
      <sz val="10"/>
      <name val="Arial"/>
      <family val="2"/>
    </font>
    <font>
      <sz val="12"/>
      <name val="Helv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0"/>
      <name val="Times New Roman"/>
      <family val="1"/>
    </font>
    <font>
      <sz val="11"/>
      <color indexed="10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u/>
      <sz val="10"/>
      <name val="Times New Roman"/>
      <family val="1"/>
    </font>
    <font>
      <u val="singleAccounting"/>
      <sz val="11"/>
      <name val="Times New Roman"/>
      <family val="1"/>
    </font>
    <font>
      <b/>
      <sz val="14"/>
      <name val="Times New Roman"/>
      <family val="1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5">
    <xf numFmtId="164" fontId="0" fillId="0" borderId="0"/>
    <xf numFmtId="164" fontId="5" fillId="0" borderId="0"/>
    <xf numFmtId="164" fontId="5" fillId="0" borderId="0"/>
    <xf numFmtId="164" fontId="5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73" fontId="31" fillId="0" borderId="0"/>
    <xf numFmtId="41" fontId="4" fillId="0" borderId="0" applyFont="0" applyFill="0" applyBorder="0" applyAlignment="0" applyProtection="0"/>
  </cellStyleXfs>
  <cellXfs count="388">
    <xf numFmtId="164" fontId="0" fillId="0" borderId="0" xfId="0"/>
    <xf numFmtId="166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 applyProtection="1">
      <alignment horizontal="right"/>
    </xf>
    <xf numFmtId="166" fontId="3" fillId="0" borderId="0" xfId="0" applyNumberFormat="1" applyFont="1" applyBorder="1" applyAlignment="1">
      <alignment horizontal="right"/>
    </xf>
    <xf numFmtId="166" fontId="3" fillId="0" borderId="0" xfId="0" applyNumberFormat="1" applyFont="1" applyBorder="1" applyAlignment="1" applyProtection="1">
      <alignment horizontal="right"/>
    </xf>
    <xf numFmtId="164" fontId="3" fillId="0" borderId="0" xfId="2" applyFont="1" applyAlignment="1" applyProtection="1">
      <alignment horizontal="centerContinuous" vertical="top"/>
    </xf>
    <xf numFmtId="164" fontId="4" fillId="0" borderId="0" xfId="2" applyFont="1" applyAlignment="1">
      <alignment horizontal="centerContinuous" vertical="top"/>
    </xf>
    <xf numFmtId="164" fontId="4" fillId="0" borderId="0" xfId="2" applyFont="1" applyAlignment="1">
      <alignment vertical="top"/>
    </xf>
    <xf numFmtId="164" fontId="4" fillId="0" borderId="0" xfId="2" applyFont="1" applyAlignment="1">
      <alignment horizontal="left" vertical="top"/>
    </xf>
    <xf numFmtId="164" fontId="6" fillId="0" borderId="0" xfId="2" applyFont="1" applyAlignment="1">
      <alignment vertical="top"/>
    </xf>
    <xf numFmtId="164" fontId="7" fillId="0" borderId="0" xfId="2" applyFont="1" applyAlignment="1" applyProtection="1">
      <alignment horizontal="centerContinuous"/>
    </xf>
    <xf numFmtId="164" fontId="8" fillId="0" borderId="0" xfId="2" applyFont="1" applyAlignment="1" applyProtection="1">
      <alignment horizontal="centerContinuous"/>
    </xf>
    <xf numFmtId="164" fontId="4" fillId="0" borderId="0" xfId="2" applyFont="1" applyAlignment="1">
      <alignment horizontal="centerContinuous"/>
    </xf>
    <xf numFmtId="164" fontId="6" fillId="0" borderId="0" xfId="2" applyFont="1"/>
    <xf numFmtId="164" fontId="6" fillId="0" borderId="0" xfId="2" applyFont="1" applyAlignment="1" applyProtection="1">
      <alignment horizontal="centerContinuous"/>
    </xf>
    <xf numFmtId="164" fontId="4" fillId="0" borderId="0" xfId="2" applyFont="1" applyAlignment="1" applyProtection="1">
      <alignment horizontal="left"/>
    </xf>
    <xf numFmtId="164" fontId="3" fillId="0" borderId="0" xfId="2" applyFont="1" applyAlignment="1" applyProtection="1">
      <alignment horizontal="left"/>
    </xf>
    <xf numFmtId="164" fontId="4" fillId="0" borderId="0" xfId="2" applyFont="1"/>
    <xf numFmtId="164" fontId="3" fillId="0" borderId="0" xfId="2" applyFont="1" applyAlignment="1">
      <alignment horizontal="centerContinuous"/>
    </xf>
    <xf numFmtId="164" fontId="9" fillId="0" borderId="0" xfId="2" applyFont="1" applyAlignment="1" applyProtection="1">
      <alignment horizontal="center" vertical="top"/>
    </xf>
    <xf numFmtId="164" fontId="9" fillId="0" borderId="0" xfId="2" applyFont="1" applyAlignment="1">
      <alignment horizontal="centerContinuous" vertical="top"/>
    </xf>
    <xf numFmtId="164" fontId="9" fillId="0" borderId="0" xfId="2" applyFont="1" applyAlignment="1">
      <alignment vertical="top"/>
    </xf>
    <xf numFmtId="164" fontId="4" fillId="0" borderId="0" xfId="1" applyFont="1" applyAlignment="1" applyProtection="1">
      <alignment horizontal="left"/>
    </xf>
    <xf numFmtId="164" fontId="4" fillId="0" borderId="0" xfId="1" applyFont="1"/>
    <xf numFmtId="164" fontId="4" fillId="0" borderId="0" xfId="1" applyFont="1" applyBorder="1" applyAlignment="1" applyProtection="1">
      <alignment horizontal="right"/>
    </xf>
    <xf numFmtId="164" fontId="9" fillId="0" borderId="0" xfId="1" applyFont="1"/>
    <xf numFmtId="166" fontId="10" fillId="0" borderId="0" xfId="1" applyNumberFormat="1" applyFont="1" applyAlignment="1" applyProtection="1">
      <alignment horizontal="right"/>
    </xf>
    <xf numFmtId="164" fontId="6" fillId="0" borderId="0" xfId="1" applyFont="1"/>
    <xf numFmtId="164" fontId="3" fillId="0" borderId="1" xfId="1" applyFont="1" applyBorder="1" applyAlignment="1" applyProtection="1">
      <alignment horizontal="centerContinuous"/>
    </xf>
    <xf numFmtId="164" fontId="3" fillId="0" borderId="2" xfId="1" applyFont="1" applyBorder="1" applyAlignment="1" applyProtection="1">
      <alignment horizontal="centerContinuous"/>
    </xf>
    <xf numFmtId="164" fontId="4" fillId="0" borderId="2" xfId="1" applyFont="1" applyBorder="1" applyAlignment="1">
      <alignment horizontal="centerContinuous"/>
    </xf>
    <xf numFmtId="164" fontId="4" fillId="0" borderId="8" xfId="1" applyFont="1" applyBorder="1" applyAlignment="1">
      <alignment horizontal="centerContinuous"/>
    </xf>
    <xf numFmtId="164" fontId="6" fillId="0" borderId="2" xfId="1" applyFont="1" applyBorder="1"/>
    <xf numFmtId="164" fontId="6" fillId="0" borderId="3" xfId="1" applyFont="1" applyBorder="1"/>
    <xf numFmtId="164" fontId="4" fillId="0" borderId="4" xfId="1" applyFont="1" applyBorder="1"/>
    <xf numFmtId="164" fontId="4" fillId="0" borderId="0" xfId="1" applyFont="1" applyBorder="1"/>
    <xf numFmtId="164" fontId="3" fillId="0" borderId="13" xfId="1" applyFont="1" applyBorder="1" applyAlignment="1" applyProtection="1">
      <alignment horizontal="left"/>
    </xf>
    <xf numFmtId="164" fontId="4" fillId="0" borderId="13" xfId="1" applyFont="1" applyBorder="1"/>
    <xf numFmtId="164" fontId="3" fillId="0" borderId="0" xfId="1" applyFont="1" applyBorder="1" applyAlignment="1">
      <alignment horizontal="center"/>
    </xf>
    <xf numFmtId="164" fontId="4" fillId="0" borderId="9" xfId="1" applyFont="1" applyBorder="1"/>
    <xf numFmtId="164" fontId="6" fillId="0" borderId="0" xfId="1" applyFont="1" applyBorder="1"/>
    <xf numFmtId="164" fontId="3" fillId="0" borderId="5" xfId="1" applyFont="1" applyBorder="1" applyAlignment="1">
      <alignment horizontal="center"/>
    </xf>
    <xf numFmtId="164" fontId="4" fillId="0" borderId="10" xfId="1" applyFont="1" applyBorder="1" applyAlignment="1">
      <alignment vertical="top"/>
    </xf>
    <xf numFmtId="164" fontId="4" fillId="0" borderId="11" xfId="1" applyFont="1" applyBorder="1" applyAlignment="1">
      <alignment vertical="top"/>
    </xf>
    <xf numFmtId="164" fontId="9" fillId="0" borderId="11" xfId="1" applyFont="1" applyBorder="1" applyAlignment="1">
      <alignment horizontal="centerContinuous" vertical="top"/>
    </xf>
    <xf numFmtId="164" fontId="9" fillId="0" borderId="11" xfId="1" applyFont="1" applyBorder="1" applyAlignment="1" applyProtection="1">
      <alignment horizontal="center" vertical="top"/>
    </xf>
    <xf numFmtId="164" fontId="4" fillId="0" borderId="11" xfId="1" applyFont="1" applyBorder="1" applyAlignment="1">
      <alignment horizontal="centerContinuous" vertical="top"/>
    </xf>
    <xf numFmtId="164" fontId="4" fillId="0" borderId="12" xfId="1" applyFont="1" applyBorder="1" applyAlignment="1">
      <alignment vertical="top"/>
    </xf>
    <xf numFmtId="164" fontId="9" fillId="0" borderId="11" xfId="1" applyFont="1" applyBorder="1" applyAlignment="1" applyProtection="1">
      <alignment horizontal="centerContinuous" vertical="top"/>
    </xf>
    <xf numFmtId="164" fontId="6" fillId="0" borderId="11" xfId="1" applyFont="1" applyBorder="1" applyAlignment="1">
      <alignment vertical="top"/>
    </xf>
    <xf numFmtId="164" fontId="6" fillId="0" borderId="14" xfId="1" applyFont="1" applyBorder="1" applyAlignment="1">
      <alignment vertical="top"/>
    </xf>
    <xf numFmtId="164" fontId="6" fillId="0" borderId="0" xfId="1" applyFont="1" applyAlignment="1">
      <alignment vertical="top"/>
    </xf>
    <xf numFmtId="166" fontId="4" fillId="0" borderId="0" xfId="1" applyNumberFormat="1" applyFont="1" applyBorder="1"/>
    <xf numFmtId="166" fontId="4" fillId="0" borderId="9" xfId="1" applyNumberFormat="1" applyFont="1" applyBorder="1"/>
    <xf numFmtId="164" fontId="4" fillId="0" borderId="2" xfId="1" applyFont="1" applyBorder="1"/>
    <xf numFmtId="164" fontId="6" fillId="0" borderId="5" xfId="1" applyFont="1" applyBorder="1"/>
    <xf numFmtId="164" fontId="10" fillId="0" borderId="4" xfId="1" applyFont="1" applyBorder="1" applyAlignment="1" applyProtection="1">
      <alignment horizontal="left"/>
    </xf>
    <xf numFmtId="164" fontId="10" fillId="0" borderId="0" xfId="1" applyFont="1" applyBorder="1" applyAlignment="1" applyProtection="1">
      <alignment horizontal="left"/>
    </xf>
    <xf numFmtId="164" fontId="10" fillId="0" borderId="0" xfId="0" applyFont="1" applyBorder="1"/>
    <xf numFmtId="166" fontId="10" fillId="0" borderId="13" xfId="0" applyNumberFormat="1" applyFont="1" applyBorder="1" applyAlignment="1" applyProtection="1"/>
    <xf numFmtId="164" fontId="10" fillId="0" borderId="0" xfId="0" applyFont="1" applyBorder="1" applyAlignment="1" applyProtection="1">
      <alignment horizontal="left"/>
    </xf>
    <xf numFmtId="166" fontId="10" fillId="0" borderId="0" xfId="1" applyNumberFormat="1" applyFont="1" applyBorder="1" applyAlignment="1" applyProtection="1">
      <alignment horizontal="right"/>
    </xf>
    <xf numFmtId="166" fontId="10" fillId="0" borderId="13" xfId="1" applyNumberFormat="1" applyFont="1" applyBorder="1" applyAlignment="1" applyProtection="1">
      <alignment horizontal="right"/>
    </xf>
    <xf numFmtId="166" fontId="10" fillId="0" borderId="9" xfId="1" applyNumberFormat="1" applyFont="1" applyBorder="1"/>
    <xf numFmtId="164" fontId="10" fillId="0" borderId="0" xfId="1" applyFont="1" applyBorder="1" applyAlignment="1">
      <alignment horizontal="right"/>
    </xf>
    <xf numFmtId="166" fontId="10" fillId="0" borderId="15" xfId="1" applyNumberFormat="1" applyFont="1" applyBorder="1"/>
    <xf numFmtId="164" fontId="10" fillId="0" borderId="4" xfId="1" applyFont="1" applyFill="1" applyBorder="1"/>
    <xf numFmtId="164" fontId="10" fillId="0" borderId="0" xfId="1" applyFont="1" applyFill="1" applyBorder="1"/>
    <xf numFmtId="168" fontId="10" fillId="0" borderId="0" xfId="0" applyNumberFormat="1" applyFont="1" applyBorder="1" applyAlignment="1" applyProtection="1">
      <alignment horizontal="left"/>
    </xf>
    <xf numFmtId="167" fontId="10" fillId="0" borderId="0" xfId="1" applyNumberFormat="1" applyFont="1" applyBorder="1" applyAlignment="1" applyProtection="1">
      <alignment horizontal="right"/>
    </xf>
    <xf numFmtId="164" fontId="10" fillId="0" borderId="0" xfId="1" applyFont="1" applyBorder="1"/>
    <xf numFmtId="166" fontId="10" fillId="0" borderId="5" xfId="1" applyNumberFormat="1" applyFont="1" applyBorder="1"/>
    <xf numFmtId="164" fontId="10" fillId="0" borderId="4" xfId="1" applyFont="1" applyBorder="1"/>
    <xf numFmtId="166" fontId="10" fillId="0" borderId="0" xfId="1" applyNumberFormat="1" applyFont="1" applyBorder="1"/>
    <xf numFmtId="164" fontId="10" fillId="0" borderId="0" xfId="1" applyFont="1" applyBorder="1" applyAlignment="1" applyProtection="1">
      <alignment horizontal="right"/>
    </xf>
    <xf numFmtId="164" fontId="11" fillId="0" borderId="4" xfId="1" applyFont="1" applyBorder="1" applyAlignment="1" applyProtection="1">
      <alignment horizontal="left"/>
    </xf>
    <xf numFmtId="164" fontId="11" fillId="0" borderId="0" xfId="1" applyFont="1" applyBorder="1" applyAlignment="1" applyProtection="1">
      <alignment horizontal="left"/>
    </xf>
    <xf numFmtId="164" fontId="11" fillId="0" borderId="0" xfId="0" applyFont="1" applyBorder="1"/>
    <xf numFmtId="166" fontId="11" fillId="0" borderId="0" xfId="0" applyNumberFormat="1" applyFont="1" applyBorder="1" applyAlignment="1" applyProtection="1">
      <alignment horizontal="right"/>
    </xf>
    <xf numFmtId="166" fontId="11" fillId="0" borderId="0" xfId="1" applyNumberFormat="1" applyFont="1" applyBorder="1" applyAlignment="1" applyProtection="1">
      <alignment horizontal="right"/>
    </xf>
    <xf numFmtId="166" fontId="11" fillId="0" borderId="9" xfId="1" applyNumberFormat="1" applyFont="1" applyBorder="1"/>
    <xf numFmtId="166" fontId="10" fillId="0" borderId="13" xfId="0" applyNumberFormat="1" applyFont="1" applyBorder="1" applyAlignment="1" applyProtection="1">
      <alignment horizontal="right"/>
    </xf>
    <xf numFmtId="166" fontId="10" fillId="0" borderId="0" xfId="0" applyNumberFormat="1" applyFont="1" applyBorder="1" applyAlignment="1" applyProtection="1">
      <alignment horizontal="right"/>
    </xf>
    <xf numFmtId="164" fontId="10" fillId="0" borderId="4" xfId="1" applyFont="1" applyFill="1" applyBorder="1" applyAlignment="1" applyProtection="1">
      <alignment horizontal="left"/>
    </xf>
    <xf numFmtId="164" fontId="10" fillId="0" borderId="0" xfId="1" applyFont="1" applyFill="1" applyBorder="1" applyAlignment="1" applyProtection="1">
      <alignment horizontal="left"/>
    </xf>
    <xf numFmtId="39" fontId="10" fillId="0" borderId="0" xfId="0" applyNumberFormat="1" applyFont="1" applyBorder="1"/>
    <xf numFmtId="164" fontId="12" fillId="0" borderId="0" xfId="1" applyFont="1" applyBorder="1"/>
    <xf numFmtId="168" fontId="10" fillId="0" borderId="0" xfId="0" applyNumberFormat="1" applyFont="1" applyBorder="1"/>
    <xf numFmtId="168" fontId="10" fillId="0" borderId="0" xfId="1" applyNumberFormat="1" applyFont="1" applyBorder="1" applyAlignment="1" applyProtection="1">
      <alignment horizontal="left"/>
    </xf>
    <xf numFmtId="164" fontId="10" fillId="0" borderId="10" xfId="1" applyFont="1" applyBorder="1"/>
    <xf numFmtId="164" fontId="10" fillId="0" borderId="11" xfId="1" applyFont="1" applyBorder="1"/>
    <xf numFmtId="166" fontId="10" fillId="0" borderId="11" xfId="1" applyNumberFormat="1" applyFont="1" applyBorder="1"/>
    <xf numFmtId="166" fontId="10" fillId="0" borderId="12" xfId="1" applyNumberFormat="1" applyFont="1" applyBorder="1"/>
    <xf numFmtId="164" fontId="10" fillId="0" borderId="11" xfId="1" applyFont="1" applyBorder="1" applyAlignment="1">
      <alignment horizontal="right"/>
    </xf>
    <xf numFmtId="164" fontId="6" fillId="0" borderId="11" xfId="1" applyFont="1" applyBorder="1"/>
    <xf numFmtId="164" fontId="6" fillId="0" borderId="14" xfId="1" applyFont="1" applyBorder="1"/>
    <xf numFmtId="166" fontId="10" fillId="0" borderId="16" xfId="1" applyNumberFormat="1" applyFont="1" applyBorder="1"/>
    <xf numFmtId="166" fontId="10" fillId="0" borderId="0" xfId="1" applyNumberFormat="1" applyFont="1" applyBorder="1" applyAlignment="1" applyProtection="1">
      <alignment horizontal="left"/>
    </xf>
    <xf numFmtId="164" fontId="10" fillId="0" borderId="17" xfId="1" applyFont="1" applyBorder="1"/>
    <xf numFmtId="164" fontId="10" fillId="0" borderId="14" xfId="1" applyFont="1" applyBorder="1"/>
    <xf numFmtId="164" fontId="3" fillId="0" borderId="0" xfId="3" applyFont="1" applyAlignment="1" applyProtection="1">
      <alignment horizontal="left"/>
    </xf>
    <xf numFmtId="4" fontId="4" fillId="0" borderId="0" xfId="3" applyNumberFormat="1" applyFont="1"/>
    <xf numFmtId="164" fontId="4" fillId="0" borderId="0" xfId="3" applyFont="1"/>
    <xf numFmtId="164" fontId="3" fillId="0" borderId="0" xfId="3" applyFont="1" applyAlignment="1">
      <alignment horizontal="right"/>
    </xf>
    <xf numFmtId="164" fontId="6" fillId="0" borderId="0" xfId="0" applyFont="1"/>
    <xf numFmtId="164" fontId="6" fillId="0" borderId="0" xfId="0" applyFont="1" applyBorder="1"/>
    <xf numFmtId="164" fontId="14" fillId="0" borderId="0" xfId="3" applyFont="1" applyAlignment="1" applyProtection="1">
      <alignment horizontal="centerContinuous"/>
    </xf>
    <xf numFmtId="4" fontId="4" fillId="0" borderId="0" xfId="3" applyNumberFormat="1" applyFont="1" applyAlignment="1">
      <alignment horizontal="centerContinuous"/>
    </xf>
    <xf numFmtId="164" fontId="4" fillId="0" borderId="0" xfId="3" applyFont="1" applyAlignment="1">
      <alignment horizontal="centerContinuous"/>
    </xf>
    <xf numFmtId="164" fontId="7" fillId="0" borderId="0" xfId="3" applyFont="1" applyAlignment="1" applyProtection="1">
      <alignment horizontal="centerContinuous"/>
    </xf>
    <xf numFmtId="4" fontId="15" fillId="0" borderId="0" xfId="3" applyNumberFormat="1" applyFont="1" applyAlignment="1">
      <alignment horizontal="centerContinuous"/>
    </xf>
    <xf numFmtId="164" fontId="15" fillId="0" borderId="0" xfId="3" applyFont="1" applyAlignment="1">
      <alignment horizontal="centerContinuous"/>
    </xf>
    <xf numFmtId="164" fontId="15" fillId="0" borderId="0" xfId="0" applyFont="1"/>
    <xf numFmtId="164" fontId="15" fillId="0" borderId="0" xfId="0" applyFont="1" applyBorder="1"/>
    <xf numFmtId="164" fontId="15" fillId="0" borderId="0" xfId="3" applyFont="1" applyAlignment="1" applyProtection="1">
      <alignment horizontal="centerContinuous"/>
    </xf>
    <xf numFmtId="164" fontId="6" fillId="0" borderId="0" xfId="0" applyFont="1" applyBorder="1" applyAlignment="1" applyProtection="1">
      <alignment horizontal="centerContinuous"/>
    </xf>
    <xf numFmtId="4" fontId="4" fillId="0" borderId="0" xfId="0" applyNumberFormat="1" applyFont="1" applyBorder="1" applyAlignment="1">
      <alignment horizontal="centerContinuous"/>
    </xf>
    <xf numFmtId="164" fontId="4" fillId="0" borderId="0" xfId="0" applyFont="1" applyBorder="1" applyAlignment="1">
      <alignment horizontal="centerContinuous"/>
    </xf>
    <xf numFmtId="164" fontId="6" fillId="0" borderId="0" xfId="0" applyFont="1" applyBorder="1" applyAlignment="1">
      <alignment horizontal="centerContinuous"/>
    </xf>
    <xf numFmtId="164" fontId="4" fillId="0" borderId="0" xfId="0" applyFont="1"/>
    <xf numFmtId="4" fontId="4" fillId="0" borderId="0" xfId="0" applyNumberFormat="1" applyFont="1"/>
    <xf numFmtId="164" fontId="4" fillId="0" borderId="0" xfId="0" applyFont="1" applyAlignment="1" applyProtection="1">
      <alignment horizontal="right"/>
    </xf>
    <xf numFmtId="164" fontId="3" fillId="0" borderId="1" xfId="0" applyFont="1" applyBorder="1" applyAlignment="1" applyProtection="1">
      <alignment horizontal="centerContinuous"/>
    </xf>
    <xf numFmtId="164" fontId="3" fillId="0" borderId="2" xfId="0" applyFont="1" applyBorder="1" applyAlignment="1" applyProtection="1">
      <alignment horizontal="centerContinuous"/>
    </xf>
    <xf numFmtId="4" fontId="3" fillId="0" borderId="2" xfId="0" applyNumberFormat="1" applyFont="1" applyBorder="1" applyAlignment="1">
      <alignment horizontal="centerContinuous"/>
    </xf>
    <xf numFmtId="4" fontId="4" fillId="0" borderId="2" xfId="0" applyNumberFormat="1" applyFont="1" applyBorder="1" applyAlignment="1">
      <alignment horizontal="centerContinuous"/>
    </xf>
    <xf numFmtId="164" fontId="4" fillId="0" borderId="2" xfId="0" applyFont="1" applyBorder="1" applyAlignment="1">
      <alignment horizontal="centerContinuous"/>
    </xf>
    <xf numFmtId="164" fontId="4" fillId="0" borderId="2" xfId="0" applyFont="1" applyBorder="1"/>
    <xf numFmtId="164" fontId="4" fillId="0" borderId="3" xfId="0" applyFont="1" applyBorder="1"/>
    <xf numFmtId="164" fontId="4" fillId="0" borderId="4" xfId="0" applyFont="1" applyBorder="1"/>
    <xf numFmtId="164" fontId="4" fillId="0" borderId="0" xfId="0" applyFont="1" applyBorder="1"/>
    <xf numFmtId="4" fontId="4" fillId="0" borderId="0" xfId="0" applyNumberFormat="1" applyFont="1" applyBorder="1"/>
    <xf numFmtId="164" fontId="4" fillId="0" borderId="5" xfId="0" applyFont="1" applyBorder="1"/>
    <xf numFmtId="164" fontId="3" fillId="0" borderId="0" xfId="0" applyFont="1" applyBorder="1" applyAlignment="1" applyProtection="1">
      <alignment horizontal="right"/>
    </xf>
    <xf numFmtId="15" fontId="16" fillId="0" borderId="0" xfId="0" quotePrefix="1" applyNumberFormat="1" applyFont="1" applyFill="1" applyBorder="1" applyAlignment="1" applyProtection="1">
      <alignment horizontal="centerContinuous"/>
      <protection hidden="1"/>
    </xf>
    <xf numFmtId="4" fontId="3" fillId="0" borderId="0" xfId="0" applyNumberFormat="1" applyFont="1" applyBorder="1" applyAlignment="1">
      <alignment horizontal="right"/>
    </xf>
    <xf numFmtId="15" fontId="16" fillId="0" borderId="0" xfId="0" applyNumberFormat="1" applyFont="1" applyFill="1" applyBorder="1" applyAlignment="1" applyProtection="1">
      <alignment horizontal="centerContinuous"/>
      <protection hidden="1"/>
    </xf>
    <xf numFmtId="164" fontId="3" fillId="0" borderId="0" xfId="0" applyFont="1" applyBorder="1"/>
    <xf numFmtId="164" fontId="4" fillId="0" borderId="4" xfId="0" applyFont="1" applyBorder="1" applyAlignment="1">
      <alignment vertical="top"/>
    </xf>
    <xf numFmtId="164" fontId="4" fillId="0" borderId="0" xfId="0" applyFont="1" applyBorder="1" applyAlignment="1">
      <alignment vertical="top"/>
    </xf>
    <xf numFmtId="4" fontId="4" fillId="0" borderId="0" xfId="0" applyNumberFormat="1" applyFont="1" applyBorder="1" applyAlignment="1" applyProtection="1">
      <alignment horizontal="center" vertical="top"/>
    </xf>
    <xf numFmtId="4" fontId="4" fillId="0" borderId="0" xfId="0" applyNumberFormat="1" applyFont="1" applyBorder="1" applyAlignment="1">
      <alignment vertical="top"/>
    </xf>
    <xf numFmtId="4" fontId="4" fillId="0" borderId="0" xfId="0" applyNumberFormat="1" applyFont="1" applyBorder="1" applyAlignment="1">
      <alignment horizontal="center" vertical="top"/>
    </xf>
    <xf numFmtId="164" fontId="4" fillId="0" borderId="0" xfId="0" applyFont="1" applyBorder="1" applyAlignment="1" applyProtection="1">
      <alignment horizontal="center" vertical="top"/>
    </xf>
    <xf numFmtId="164" fontId="4" fillId="0" borderId="0" xfId="0" applyFont="1" applyBorder="1" applyAlignment="1">
      <alignment horizontal="center" vertical="top"/>
    </xf>
    <xf numFmtId="164" fontId="4" fillId="0" borderId="5" xfId="0" applyFont="1" applyBorder="1" applyAlignment="1">
      <alignment vertical="top"/>
    </xf>
    <xf numFmtId="164" fontId="9" fillId="0" borderId="0" xfId="0" applyFont="1" applyAlignment="1">
      <alignment vertical="top"/>
    </xf>
    <xf numFmtId="164" fontId="9" fillId="0" borderId="0" xfId="0" applyFont="1" applyBorder="1" applyAlignment="1">
      <alignment vertical="top"/>
    </xf>
    <xf numFmtId="164" fontId="4" fillId="0" borderId="4" xfId="0" applyFont="1" applyBorder="1" applyAlignment="1" applyProtection="1">
      <alignment horizontal="left"/>
    </xf>
    <xf numFmtId="164" fontId="4" fillId="0" borderId="0" xfId="0" applyFont="1" applyBorder="1" applyAlignment="1" applyProtection="1">
      <alignment horizontal="left"/>
    </xf>
    <xf numFmtId="166" fontId="4" fillId="0" borderId="13" xfId="0" applyNumberFormat="1" applyFont="1" applyBorder="1" applyAlignment="1" applyProtection="1">
      <alignment horizontal="right"/>
    </xf>
    <xf numFmtId="166" fontId="4" fillId="0" borderId="5" xfId="0" applyNumberFormat="1" applyFont="1" applyBorder="1" applyAlignment="1" applyProtection="1">
      <alignment horizontal="right"/>
    </xf>
    <xf numFmtId="164" fontId="3" fillId="0" borderId="4" xfId="0" applyFont="1" applyBorder="1" applyAlignment="1" applyProtection="1">
      <alignment horizontal="left"/>
    </xf>
    <xf numFmtId="164" fontId="3" fillId="0" borderId="0" xfId="0" applyFont="1" applyBorder="1" applyAlignment="1" applyProtection="1">
      <alignment horizontal="left"/>
    </xf>
    <xf numFmtId="166" fontId="3" fillId="0" borderId="13" xfId="0" applyNumberFormat="1" applyFont="1" applyBorder="1" applyAlignment="1" applyProtection="1">
      <alignment horizontal="right"/>
    </xf>
    <xf numFmtId="164" fontId="17" fillId="0" borderId="0" xfId="0" applyFont="1"/>
    <xf numFmtId="164" fontId="4" fillId="0" borderId="4" xfId="0" applyFont="1" applyFill="1" applyBorder="1" applyAlignment="1" applyProtection="1">
      <alignment horizontal="left"/>
    </xf>
    <xf numFmtId="164" fontId="3" fillId="0" borderId="0" xfId="0" applyFont="1" applyFill="1" applyBorder="1" applyAlignment="1" applyProtection="1">
      <alignment horizontal="left"/>
    </xf>
    <xf numFmtId="164" fontId="4" fillId="0" borderId="6" xfId="0" applyFont="1" applyBorder="1"/>
    <xf numFmtId="164" fontId="4" fillId="0" borderId="7" xfId="0" applyFont="1" applyBorder="1"/>
    <xf numFmtId="166" fontId="4" fillId="0" borderId="7" xfId="0" applyNumberFormat="1" applyFont="1" applyBorder="1" applyAlignment="1">
      <alignment horizontal="right"/>
    </xf>
    <xf numFmtId="166" fontId="4" fillId="0" borderId="11" xfId="0" applyNumberFormat="1" applyFont="1" applyBorder="1" applyAlignment="1">
      <alignment horizontal="right"/>
    </xf>
    <xf numFmtId="164" fontId="4" fillId="0" borderId="11" xfId="0" applyFont="1" applyBorder="1"/>
    <xf numFmtId="166" fontId="4" fillId="0" borderId="11" xfId="0" applyNumberFormat="1" applyFont="1" applyBorder="1" applyAlignment="1" applyProtection="1">
      <alignment horizontal="right"/>
    </xf>
    <xf numFmtId="166" fontId="4" fillId="0" borderId="14" xfId="0" applyNumberFormat="1" applyFont="1" applyBorder="1" applyAlignment="1" applyProtection="1">
      <alignment horizontal="right"/>
    </xf>
    <xf numFmtId="4" fontId="6" fillId="0" borderId="0" xfId="0" applyNumberFormat="1" applyFont="1"/>
    <xf numFmtId="167" fontId="10" fillId="0" borderId="13" xfId="0" applyNumberFormat="1" applyFont="1" applyBorder="1" applyAlignment="1" applyProtection="1">
      <alignment horizontal="right"/>
    </xf>
    <xf numFmtId="165" fontId="10" fillId="0" borderId="0" xfId="0" applyNumberFormat="1" applyFont="1" applyBorder="1" applyAlignment="1" applyProtection="1">
      <alignment horizontal="right"/>
    </xf>
    <xf numFmtId="167" fontId="10" fillId="0" borderId="0" xfId="0" applyNumberFormat="1" applyFont="1" applyBorder="1" applyAlignment="1" applyProtection="1">
      <alignment horizontal="right"/>
    </xf>
    <xf numFmtId="165" fontId="10" fillId="0" borderId="13" xfId="0" applyNumberFormat="1" applyFont="1" applyBorder="1" applyAlignment="1" applyProtection="1"/>
    <xf numFmtId="169" fontId="6" fillId="0" borderId="0" xfId="11" applyNumberFormat="1" applyFont="1"/>
    <xf numFmtId="164" fontId="10" fillId="0" borderId="4" xfId="1" applyFont="1" applyFill="1" applyBorder="1" applyAlignment="1" applyProtection="1">
      <alignment horizontal="left" indent="1"/>
    </xf>
    <xf numFmtId="164" fontId="4" fillId="0" borderId="4" xfId="0" applyFont="1" applyBorder="1" applyAlignment="1" applyProtection="1">
      <alignment horizontal="left" indent="1"/>
    </xf>
    <xf numFmtId="164" fontId="4" fillId="0" borderId="0" xfId="2" applyFont="1" applyAlignment="1">
      <alignment horizontal="left" vertical="top"/>
    </xf>
    <xf numFmtId="164" fontId="9" fillId="0" borderId="11" xfId="1" applyFont="1" applyBorder="1" applyAlignment="1" applyProtection="1">
      <alignment horizontal="center" vertical="top"/>
    </xf>
    <xf numFmtId="164" fontId="4" fillId="0" borderId="0" xfId="2" applyFont="1" applyAlignment="1">
      <alignment horizontal="left" vertical="top"/>
    </xf>
    <xf numFmtId="164" fontId="9" fillId="0" borderId="11" xfId="1" applyFont="1" applyBorder="1" applyAlignment="1" applyProtection="1">
      <alignment horizontal="center" vertical="top"/>
    </xf>
    <xf numFmtId="164" fontId="4" fillId="0" borderId="0" xfId="2" applyFont="1" applyAlignment="1">
      <alignment horizontal="left" vertical="top"/>
    </xf>
    <xf numFmtId="164" fontId="9" fillId="0" borderId="11" xfId="1" applyFont="1" applyBorder="1" applyAlignment="1" applyProtection="1">
      <alignment horizontal="center" vertical="top"/>
    </xf>
    <xf numFmtId="164" fontId="4" fillId="0" borderId="0" xfId="2" applyFont="1" applyAlignment="1">
      <alignment horizontal="left" vertical="top"/>
    </xf>
    <xf numFmtId="164" fontId="9" fillId="0" borderId="11" xfId="1" applyFont="1" applyBorder="1" applyAlignment="1" applyProtection="1">
      <alignment horizontal="center" vertical="top"/>
    </xf>
    <xf numFmtId="164" fontId="4" fillId="0" borderId="0" xfId="2" applyFont="1" applyAlignment="1">
      <alignment horizontal="left" vertical="top"/>
    </xf>
    <xf numFmtId="164" fontId="9" fillId="0" borderId="11" xfId="1" applyFont="1" applyBorder="1" applyAlignment="1" applyProtection="1">
      <alignment horizontal="center" vertical="top"/>
    </xf>
    <xf numFmtId="164" fontId="4" fillId="0" borderId="0" xfId="2" applyFont="1" applyAlignment="1">
      <alignment horizontal="left" vertical="top"/>
    </xf>
    <xf numFmtId="164" fontId="9" fillId="0" borderId="11" xfId="1" applyFont="1" applyBorder="1" applyAlignment="1" applyProtection="1">
      <alignment horizontal="center" vertical="top"/>
    </xf>
    <xf numFmtId="164" fontId="4" fillId="0" borderId="0" xfId="2" applyFont="1" applyAlignment="1">
      <alignment horizontal="left" vertical="top"/>
    </xf>
    <xf numFmtId="164" fontId="9" fillId="0" borderId="11" xfId="1" applyFont="1" applyBorder="1" applyAlignment="1" applyProtection="1">
      <alignment horizontal="center" vertical="top"/>
    </xf>
    <xf numFmtId="164" fontId="4" fillId="0" borderId="0" xfId="2" applyFont="1" applyAlignment="1">
      <alignment horizontal="left" vertical="top"/>
    </xf>
    <xf numFmtId="164" fontId="9" fillId="0" borderId="11" xfId="1" applyFont="1" applyBorder="1" applyAlignment="1" applyProtection="1">
      <alignment horizontal="center" vertical="top"/>
    </xf>
    <xf numFmtId="164" fontId="4" fillId="0" borderId="0" xfId="2" applyFont="1" applyAlignment="1">
      <alignment horizontal="left" vertical="top"/>
    </xf>
    <xf numFmtId="164" fontId="9" fillId="0" borderId="11" xfId="1" applyFont="1" applyBorder="1" applyAlignment="1" applyProtection="1">
      <alignment horizontal="center" vertical="top"/>
    </xf>
    <xf numFmtId="164" fontId="4" fillId="0" borderId="0" xfId="2" applyFont="1" applyAlignment="1">
      <alignment horizontal="left" vertical="top"/>
    </xf>
    <xf numFmtId="164" fontId="9" fillId="0" borderId="11" xfId="1" applyFont="1" applyBorder="1" applyAlignment="1" applyProtection="1">
      <alignment horizontal="center" vertical="top"/>
    </xf>
    <xf numFmtId="164" fontId="18" fillId="0" borderId="18" xfId="0" applyFont="1" applyBorder="1" applyAlignment="1" applyProtection="1">
      <alignment horizontal="left"/>
    </xf>
    <xf numFmtId="164" fontId="18" fillId="0" borderId="19" xfId="0" applyFont="1" applyBorder="1" applyAlignment="1" applyProtection="1">
      <alignment horizontal="left"/>
    </xf>
    <xf numFmtId="164" fontId="19" fillId="0" borderId="19" xfId="0" applyFont="1" applyBorder="1"/>
    <xf numFmtId="164" fontId="18" fillId="0" borderId="20" xfId="0" applyFont="1" applyBorder="1" applyAlignment="1">
      <alignment horizontal="right"/>
    </xf>
    <xf numFmtId="164" fontId="20" fillId="0" borderId="0" xfId="0" applyFont="1"/>
    <xf numFmtId="164" fontId="21" fillId="0" borderId="21" xfId="0" applyFont="1" applyBorder="1" applyAlignment="1" applyProtection="1">
      <alignment horizontal="center"/>
    </xf>
    <xf numFmtId="164" fontId="21" fillId="0" borderId="0" xfId="0" applyFont="1" applyBorder="1" applyAlignment="1" applyProtection="1">
      <alignment horizontal="center"/>
    </xf>
    <xf numFmtId="164" fontId="21" fillId="0" borderId="0" xfId="0" applyFont="1" applyBorder="1" applyAlignment="1" applyProtection="1">
      <alignment horizontal="left"/>
    </xf>
    <xf numFmtId="164" fontId="21" fillId="0" borderId="9" xfId="0" applyFont="1" applyBorder="1" applyAlignment="1" applyProtection="1">
      <alignment horizontal="center"/>
    </xf>
    <xf numFmtId="164" fontId="20" fillId="0" borderId="0" xfId="0" applyFont="1" applyAlignment="1">
      <alignment vertical="top"/>
    </xf>
    <xf numFmtId="164" fontId="18" fillId="0" borderId="21" xfId="0" applyFont="1" applyBorder="1" applyAlignment="1" applyProtection="1">
      <alignment horizontal="left"/>
    </xf>
    <xf numFmtId="164" fontId="18" fillId="0" borderId="0" xfId="0" applyFont="1" applyBorder="1" applyAlignment="1" applyProtection="1">
      <alignment horizontal="left"/>
    </xf>
    <xf numFmtId="164" fontId="19" fillId="0" borderId="0" xfId="0" applyFont="1" applyBorder="1"/>
    <xf numFmtId="164" fontId="19" fillId="0" borderId="0" xfId="0" applyFont="1" applyBorder="1" applyAlignment="1" applyProtection="1">
      <alignment horizontal="left"/>
    </xf>
    <xf numFmtId="164" fontId="18" fillId="0" borderId="0" xfId="0" applyFont="1" applyBorder="1" applyAlignment="1">
      <alignment horizontal="centerContinuous"/>
    </xf>
    <xf numFmtId="164" fontId="19" fillId="0" borderId="0" xfId="0" applyFont="1" applyBorder="1" applyAlignment="1" applyProtection="1">
      <alignment horizontal="fill"/>
    </xf>
    <xf numFmtId="164" fontId="19" fillId="0" borderId="9" xfId="0" applyFont="1" applyBorder="1"/>
    <xf numFmtId="164" fontId="22" fillId="0" borderId="21" xfId="0" applyFont="1" applyBorder="1" applyAlignment="1" applyProtection="1">
      <alignment horizontal="center" vertical="top"/>
    </xf>
    <xf numFmtId="164" fontId="22" fillId="0" borderId="0" xfId="0" applyFont="1" applyBorder="1" applyAlignment="1" applyProtection="1">
      <alignment horizontal="center" vertical="top"/>
    </xf>
    <xf numFmtId="164" fontId="22" fillId="0" borderId="0" xfId="0" applyFont="1" applyBorder="1" applyAlignment="1">
      <alignment horizontal="centerContinuous" vertical="top"/>
    </xf>
    <xf numFmtId="164" fontId="22" fillId="0" borderId="0" xfId="0" applyFont="1" applyBorder="1" applyAlignment="1">
      <alignment vertical="top"/>
    </xf>
    <xf numFmtId="164" fontId="19" fillId="0" borderId="0" xfId="0" applyFont="1" applyBorder="1" applyAlignment="1">
      <alignment horizontal="centerContinuous"/>
    </xf>
    <xf numFmtId="164" fontId="22" fillId="0" borderId="9" xfId="0" applyFont="1" applyBorder="1" applyAlignment="1">
      <alignment vertical="top"/>
    </xf>
    <xf numFmtId="164" fontId="22" fillId="0" borderId="0" xfId="0" applyFont="1" applyAlignment="1">
      <alignment vertical="top"/>
    </xf>
    <xf numFmtId="164" fontId="19" fillId="0" borderId="21" xfId="0" applyFont="1" applyBorder="1" applyAlignment="1" applyProtection="1">
      <alignment horizontal="left"/>
    </xf>
    <xf numFmtId="164" fontId="19" fillId="0" borderId="9" xfId="0" applyFont="1" applyBorder="1" applyAlignment="1" applyProtection="1">
      <alignment horizontal="right"/>
    </xf>
    <xf numFmtId="164" fontId="18" fillId="0" borderId="18" xfId="0" applyFont="1" applyBorder="1" applyAlignment="1" applyProtection="1">
      <alignment horizontal="centerContinuous"/>
    </xf>
    <xf numFmtId="164" fontId="18" fillId="0" borderId="19" xfId="0" applyFont="1" applyBorder="1" applyAlignment="1" applyProtection="1">
      <alignment horizontal="centerContinuous"/>
    </xf>
    <xf numFmtId="164" fontId="19" fillId="0" borderId="19" xfId="0" applyFont="1" applyBorder="1" applyAlignment="1">
      <alignment horizontal="centerContinuous"/>
    </xf>
    <xf numFmtId="164" fontId="19" fillId="0" borderId="20" xfId="0" applyFont="1" applyBorder="1" applyAlignment="1">
      <alignment horizontal="centerContinuous"/>
    </xf>
    <xf numFmtId="164" fontId="19" fillId="0" borderId="21" xfId="0" applyFont="1" applyBorder="1"/>
    <xf numFmtId="164" fontId="19" fillId="0" borderId="22" xfId="0" applyFont="1" applyBorder="1" applyAlignment="1">
      <alignment vertical="top"/>
    </xf>
    <xf numFmtId="164" fontId="19" fillId="0" borderId="13" xfId="0" applyFont="1" applyBorder="1" applyAlignment="1">
      <alignment vertical="top"/>
    </xf>
    <xf numFmtId="164" fontId="22" fillId="0" borderId="13" xfId="0" applyFont="1" applyBorder="1" applyAlignment="1">
      <alignment horizontal="centerContinuous" vertical="top"/>
    </xf>
    <xf numFmtId="164" fontId="22" fillId="0" borderId="13" xfId="0" applyFont="1" applyBorder="1" applyAlignment="1" applyProtection="1">
      <alignment horizontal="centerContinuous" vertical="top"/>
    </xf>
    <xf numFmtId="164" fontId="19" fillId="0" borderId="13" xfId="0" applyFont="1" applyBorder="1" applyAlignment="1">
      <alignment horizontal="centerContinuous" vertical="top"/>
    </xf>
    <xf numFmtId="164" fontId="19" fillId="0" borderId="23" xfId="0" applyFont="1" applyBorder="1" applyAlignment="1">
      <alignment vertical="top"/>
    </xf>
    <xf numFmtId="164" fontId="22" fillId="0" borderId="23" xfId="0" applyFont="1" applyBorder="1" applyAlignment="1">
      <alignment horizontal="centerContinuous" vertical="top"/>
    </xf>
    <xf numFmtId="164" fontId="23" fillId="0" borderId="18" xfId="0" applyFont="1" applyBorder="1" applyAlignment="1">
      <alignment vertical="top"/>
    </xf>
    <xf numFmtId="164" fontId="23" fillId="0" borderId="19" xfId="0" applyFont="1" applyBorder="1" applyAlignment="1">
      <alignment vertical="top"/>
    </xf>
    <xf numFmtId="164" fontId="23" fillId="0" borderId="19" xfId="0" applyFont="1" applyBorder="1" applyAlignment="1" applyProtection="1">
      <alignment horizontal="center" vertical="top"/>
    </xf>
    <xf numFmtId="164" fontId="23" fillId="0" borderId="19" xfId="0" applyFont="1" applyBorder="1" applyAlignment="1">
      <alignment horizontal="centerContinuous" vertical="top"/>
    </xf>
    <xf numFmtId="164" fontId="23" fillId="0" borderId="19" xfId="0" applyFont="1" applyBorder="1" applyAlignment="1" applyProtection="1">
      <alignment horizontal="centerContinuous" vertical="top"/>
    </xf>
    <xf numFmtId="164" fontId="23" fillId="0" borderId="20" xfId="0" applyFont="1" applyBorder="1" applyAlignment="1">
      <alignment vertical="top"/>
    </xf>
    <xf numFmtId="164" fontId="23" fillId="0" borderId="21" xfId="0" applyFont="1" applyBorder="1"/>
    <xf numFmtId="164" fontId="23" fillId="0" borderId="0" xfId="0" applyFont="1" applyBorder="1"/>
    <xf numFmtId="164" fontId="23" fillId="0" borderId="9" xfId="0" applyFont="1" applyBorder="1"/>
    <xf numFmtId="164" fontId="23" fillId="0" borderId="21" xfId="0" applyFont="1" applyBorder="1" applyAlignment="1" applyProtection="1">
      <alignment horizontal="left"/>
    </xf>
    <xf numFmtId="164" fontId="23" fillId="0" borderId="0" xfId="0" applyFont="1" applyBorder="1" applyAlignment="1" applyProtection="1">
      <alignment horizontal="left"/>
    </xf>
    <xf numFmtId="166" fontId="23" fillId="0" borderId="0" xfId="0" applyNumberFormat="1" applyFont="1" applyBorder="1" applyAlignment="1">
      <alignment horizontal="right"/>
    </xf>
    <xf numFmtId="166" fontId="23" fillId="2" borderId="13" xfId="0" applyNumberFormat="1" applyFont="1" applyFill="1" applyBorder="1" applyAlignment="1" applyProtection="1">
      <alignment horizontal="right"/>
    </xf>
    <xf numFmtId="166" fontId="23" fillId="0" borderId="0" xfId="0" applyNumberFormat="1" applyFont="1" applyBorder="1" applyAlignment="1" applyProtection="1">
      <alignment horizontal="right"/>
    </xf>
    <xf numFmtId="166" fontId="23" fillId="0" borderId="13" xfId="0" applyNumberFormat="1" applyFont="1" applyBorder="1" applyAlignment="1" applyProtection="1">
      <alignment horizontal="right"/>
    </xf>
    <xf numFmtId="166" fontId="23" fillId="0" borderId="9" xfId="0" applyNumberFormat="1" applyFont="1" applyBorder="1"/>
    <xf numFmtId="166" fontId="23" fillId="0" borderId="0" xfId="0" applyNumberFormat="1" applyFont="1" applyBorder="1" applyAlignment="1" applyProtection="1">
      <alignment horizontal="left"/>
    </xf>
    <xf numFmtId="166" fontId="23" fillId="0" borderId="13" xfId="0" applyNumberFormat="1" applyFont="1" applyBorder="1"/>
    <xf numFmtId="166" fontId="23" fillId="0" borderId="23" xfId="0" applyNumberFormat="1" applyFont="1" applyBorder="1" applyAlignment="1" applyProtection="1">
      <alignment horizontal="right"/>
    </xf>
    <xf numFmtId="164" fontId="25" fillId="0" borderId="21" xfId="0" applyFont="1" applyFill="1" applyBorder="1"/>
    <xf numFmtId="164" fontId="25" fillId="0" borderId="0" xfId="0" applyFont="1" applyFill="1" applyBorder="1"/>
    <xf numFmtId="166" fontId="25" fillId="0" borderId="0" xfId="0" applyNumberFormat="1" applyFont="1" applyBorder="1" applyAlignment="1">
      <alignment horizontal="right"/>
    </xf>
    <xf numFmtId="168" fontId="25" fillId="0" borderId="0" xfId="0" applyNumberFormat="1" applyFont="1" applyBorder="1" applyAlignment="1" applyProtection="1">
      <alignment horizontal="right"/>
    </xf>
    <xf numFmtId="166" fontId="25" fillId="0" borderId="0" xfId="0" applyNumberFormat="1" applyFont="1" applyBorder="1" applyAlignment="1" applyProtection="1">
      <alignment horizontal="right"/>
    </xf>
    <xf numFmtId="166" fontId="23" fillId="0" borderId="0" xfId="0" applyNumberFormat="1" applyFont="1" applyBorder="1"/>
    <xf numFmtId="166" fontId="23" fillId="0" borderId="9" xfId="0" applyNumberFormat="1" applyFont="1" applyBorder="1" applyAlignment="1">
      <alignment horizontal="right"/>
    </xf>
    <xf numFmtId="166" fontId="23" fillId="0" borderId="21" xfId="0" applyNumberFormat="1" applyFont="1" applyBorder="1" applyAlignment="1" applyProtection="1">
      <alignment horizontal="left"/>
    </xf>
    <xf numFmtId="166" fontId="23" fillId="0" borderId="21" xfId="0" applyNumberFormat="1" applyFont="1" applyBorder="1"/>
    <xf numFmtId="166" fontId="19" fillId="0" borderId="21" xfId="0" applyNumberFormat="1" applyFont="1" applyBorder="1" applyAlignment="1" applyProtection="1">
      <alignment horizontal="left"/>
    </xf>
    <xf numFmtId="164" fontId="23" fillId="0" borderId="0" xfId="0" applyFont="1" applyBorder="1" applyAlignment="1" applyProtection="1">
      <alignment horizontal="right"/>
    </xf>
    <xf numFmtId="166" fontId="20" fillId="0" borderId="0" xfId="0" applyNumberFormat="1" applyFont="1"/>
    <xf numFmtId="171" fontId="20" fillId="0" borderId="0" xfId="12" applyNumberFormat="1" applyFont="1"/>
    <xf numFmtId="166" fontId="23" fillId="0" borderId="13" xfId="0" applyNumberFormat="1" applyFont="1" applyFill="1" applyBorder="1" applyAlignment="1" applyProtection="1">
      <alignment horizontal="right"/>
    </xf>
    <xf numFmtId="172" fontId="23" fillId="0" borderId="0" xfId="0" applyNumberFormat="1" applyFont="1" applyBorder="1" applyAlignment="1" applyProtection="1">
      <alignment horizontal="right"/>
    </xf>
    <xf numFmtId="166" fontId="23" fillId="0" borderId="9" xfId="0" applyNumberFormat="1" applyFont="1" applyBorder="1" applyAlignment="1" applyProtection="1">
      <alignment horizontal="right"/>
    </xf>
    <xf numFmtId="168" fontId="23" fillId="0" borderId="0" xfId="0" applyNumberFormat="1" applyFont="1" applyBorder="1" applyAlignment="1" applyProtection="1">
      <alignment horizontal="right"/>
    </xf>
    <xf numFmtId="164" fontId="20" fillId="0" borderId="21" xfId="0" applyFont="1" applyBorder="1"/>
    <xf numFmtId="164" fontId="23" fillId="0" borderId="21" xfId="0" applyFont="1" applyFill="1" applyBorder="1" applyAlignment="1" applyProtection="1">
      <alignment horizontal="left"/>
    </xf>
    <xf numFmtId="164" fontId="23" fillId="0" borderId="0" xfId="0" applyFont="1" applyFill="1" applyBorder="1" applyAlignment="1" applyProtection="1">
      <alignment horizontal="left"/>
    </xf>
    <xf numFmtId="166" fontId="26" fillId="0" borderId="21" xfId="0" applyNumberFormat="1" applyFont="1" applyBorder="1"/>
    <xf numFmtId="166" fontId="20" fillId="0" borderId="0" xfId="0" applyNumberFormat="1" applyFont="1" applyBorder="1"/>
    <xf numFmtId="166" fontId="23" fillId="0" borderId="11" xfId="0" applyNumberFormat="1" applyFont="1" applyBorder="1"/>
    <xf numFmtId="166" fontId="23" fillId="0" borderId="12" xfId="0" applyNumberFormat="1" applyFont="1" applyBorder="1" applyAlignment="1" applyProtection="1">
      <alignment horizontal="right"/>
    </xf>
    <xf numFmtId="166" fontId="23" fillId="0" borderId="20" xfId="0" applyNumberFormat="1" applyFont="1" applyBorder="1" applyAlignment="1">
      <alignment horizontal="right"/>
    </xf>
    <xf numFmtId="166" fontId="23" fillId="0" borderId="11" xfId="0" applyNumberFormat="1" applyFont="1" applyBorder="1" applyAlignment="1" applyProtection="1">
      <alignment horizontal="right"/>
    </xf>
    <xf numFmtId="164" fontId="23" fillId="0" borderId="22" xfId="0" applyFont="1" applyBorder="1"/>
    <xf numFmtId="164" fontId="23" fillId="0" borderId="13" xfId="0" applyFont="1" applyBorder="1"/>
    <xf numFmtId="166" fontId="23" fillId="0" borderId="13" xfId="0" applyNumberFormat="1" applyFont="1" applyBorder="1" applyAlignment="1">
      <alignment horizontal="right"/>
    </xf>
    <xf numFmtId="166" fontId="23" fillId="0" borderId="23" xfId="0" applyNumberFormat="1" applyFont="1" applyBorder="1"/>
    <xf numFmtId="164" fontId="20" fillId="0" borderId="0" xfId="0" applyFont="1" applyBorder="1"/>
    <xf numFmtId="166" fontId="23" fillId="0" borderId="23" xfId="0" applyNumberFormat="1" applyFont="1" applyBorder="1" applyAlignment="1">
      <alignment horizontal="right"/>
    </xf>
    <xf numFmtId="164" fontId="24" fillId="0" borderId="18" xfId="0" applyFont="1" applyBorder="1" applyAlignment="1" applyProtection="1">
      <alignment horizontal="center"/>
    </xf>
    <xf numFmtId="164" fontId="24" fillId="0" borderId="19" xfId="0" applyFont="1" applyBorder="1" applyAlignment="1" applyProtection="1">
      <alignment horizontal="center"/>
    </xf>
    <xf numFmtId="164" fontId="24" fillId="0" borderId="20" xfId="0" applyFont="1" applyBorder="1" applyAlignment="1" applyProtection="1">
      <alignment horizontal="center"/>
    </xf>
    <xf numFmtId="4" fontId="20" fillId="0" borderId="0" xfId="0" applyNumberFormat="1" applyFont="1"/>
    <xf numFmtId="164" fontId="23" fillId="0" borderId="0" xfId="0" applyFont="1" applyBorder="1" applyAlignment="1">
      <alignment horizontal="centerContinuous"/>
    </xf>
    <xf numFmtId="164" fontId="23" fillId="0" borderId="24" xfId="0" applyFont="1" applyBorder="1"/>
    <xf numFmtId="166" fontId="23" fillId="0" borderId="22" xfId="0" applyNumberFormat="1" applyFont="1" applyBorder="1"/>
    <xf numFmtId="164" fontId="18" fillId="0" borderId="21" xfId="0" applyFont="1" applyBorder="1" applyAlignment="1" applyProtection="1">
      <alignment horizontal="centerContinuous"/>
    </xf>
    <xf numFmtId="164" fontId="19" fillId="0" borderId="9" xfId="0" applyFont="1" applyBorder="1" applyAlignment="1">
      <alignment horizontal="centerContinuous"/>
    </xf>
    <xf numFmtId="164" fontId="27" fillId="0" borderId="0" xfId="0" quotePrefix="1" applyFont="1" applyBorder="1" applyAlignment="1" applyProtection="1">
      <alignment horizontal="left"/>
    </xf>
    <xf numFmtId="164" fontId="27" fillId="0" borderId="9" xfId="0" applyFont="1" applyBorder="1" applyAlignment="1" applyProtection="1">
      <alignment horizontal="right"/>
    </xf>
    <xf numFmtId="164" fontId="20" fillId="0" borderId="0" xfId="0" applyFont="1" applyBorder="1" applyAlignment="1"/>
    <xf numFmtId="164" fontId="20" fillId="0" borderId="21" xfId="0" applyFont="1" applyBorder="1" applyAlignment="1" applyProtection="1">
      <alignment horizontal="left"/>
    </xf>
    <xf numFmtId="164" fontId="20" fillId="0" borderId="0" xfId="0" applyFont="1" applyBorder="1" applyAlignment="1">
      <alignment horizontal="centerContinuous"/>
    </xf>
    <xf numFmtId="164" fontId="20" fillId="0" borderId="0" xfId="0" applyFont="1" applyBorder="1" applyAlignment="1" applyProtection="1">
      <alignment horizontal="centerContinuous"/>
    </xf>
    <xf numFmtId="164" fontId="20" fillId="0" borderId="21" xfId="0" applyFont="1" applyBorder="1" applyAlignment="1" applyProtection="1">
      <alignment horizontal="center"/>
    </xf>
    <xf numFmtId="164" fontId="20" fillId="0" borderId="9" xfId="0" applyFont="1" applyBorder="1"/>
    <xf numFmtId="164" fontId="28" fillId="0" borderId="0" xfId="0" applyFont="1" applyBorder="1" applyAlignment="1" applyProtection="1">
      <alignment horizontal="left"/>
    </xf>
    <xf numFmtId="164" fontId="29" fillId="0" borderId="0" xfId="0" applyFont="1" applyBorder="1" applyAlignment="1"/>
    <xf numFmtId="164" fontId="30" fillId="0" borderId="0" xfId="0" applyFont="1" applyBorder="1"/>
    <xf numFmtId="164" fontId="29" fillId="0" borderId="0" xfId="0" applyFont="1" applyBorder="1" applyAlignment="1">
      <alignment horizontal="centerContinuous"/>
    </xf>
    <xf numFmtId="164" fontId="20" fillId="0" borderId="0" xfId="0" applyFont="1" applyBorder="1" applyAlignment="1" applyProtection="1">
      <alignment horizontal="left"/>
    </xf>
    <xf numFmtId="164" fontId="20" fillId="0" borderId="0" xfId="0" applyFont="1" applyBorder="1" applyAlignment="1">
      <alignment horizontal="left"/>
    </xf>
    <xf numFmtId="164" fontId="20" fillId="0" borderId="0" xfId="0" applyFont="1" applyBorder="1" applyAlignment="1" applyProtection="1">
      <alignment horizontal="fill"/>
    </xf>
    <xf numFmtId="164" fontId="20" fillId="0" borderId="0" xfId="0" applyFont="1" applyBorder="1" applyAlignment="1" applyProtection="1"/>
    <xf numFmtId="164" fontId="20" fillId="0" borderId="0" xfId="0" applyFont="1" applyBorder="1" applyAlignment="1">
      <alignment horizontal="center"/>
    </xf>
    <xf numFmtId="164" fontId="20" fillId="0" borderId="9" xfId="0" applyFont="1" applyBorder="1" applyAlignment="1">
      <alignment horizontal="centerContinuous"/>
    </xf>
    <xf numFmtId="164" fontId="20" fillId="0" borderId="9" xfId="0" applyFont="1" applyBorder="1" applyAlignment="1">
      <alignment horizontal="left"/>
    </xf>
    <xf numFmtId="164" fontId="20" fillId="0" borderId="0" xfId="0" applyFont="1" applyAlignment="1"/>
    <xf numFmtId="164" fontId="20" fillId="0" borderId="22" xfId="0" applyFont="1" applyBorder="1"/>
    <xf numFmtId="164" fontId="20" fillId="0" borderId="13" xfId="0" applyFont="1" applyBorder="1"/>
    <xf numFmtId="164" fontId="20" fillId="0" borderId="13" xfId="0" applyFont="1" applyBorder="1" applyAlignment="1"/>
    <xf numFmtId="164" fontId="20" fillId="0" borderId="13" xfId="0" applyFont="1" applyBorder="1" applyAlignment="1">
      <alignment horizontal="left"/>
    </xf>
    <xf numFmtId="164" fontId="20" fillId="0" borderId="23" xfId="0" applyFont="1" applyBorder="1"/>
    <xf numFmtId="164" fontId="19" fillId="0" borderId="0" xfId="0" applyFont="1"/>
    <xf numFmtId="164" fontId="19" fillId="0" borderId="0" xfId="0" applyFont="1" applyAlignment="1">
      <alignment horizontal="centerContinuous"/>
    </xf>
    <xf numFmtId="164" fontId="20" fillId="0" borderId="0" xfId="0" applyFont="1" applyAlignment="1">
      <alignment horizontal="centerContinuous"/>
    </xf>
    <xf numFmtId="4" fontId="19" fillId="0" borderId="0" xfId="0" applyNumberFormat="1" applyFont="1"/>
    <xf numFmtId="4" fontId="19" fillId="0" borderId="0" xfId="0" applyNumberFormat="1" applyFont="1" applyBorder="1"/>
    <xf numFmtId="164" fontId="18" fillId="0" borderId="0" xfId="0" applyFont="1" applyBorder="1" applyAlignment="1">
      <alignment horizontal="right"/>
    </xf>
    <xf numFmtId="164" fontId="19" fillId="0" borderId="13" xfId="0" applyFont="1" applyBorder="1"/>
    <xf numFmtId="4" fontId="19" fillId="0" borderId="13" xfId="0" applyNumberFormat="1" applyFont="1" applyBorder="1"/>
    <xf numFmtId="164" fontId="19" fillId="0" borderId="13" xfId="0" applyFont="1" applyBorder="1" applyAlignment="1" applyProtection="1">
      <alignment horizontal="right"/>
    </xf>
    <xf numFmtId="164" fontId="28" fillId="0" borderId="0" xfId="0" applyFont="1" applyBorder="1" applyAlignment="1" applyProtection="1">
      <alignment horizontal="centerContinuous"/>
    </xf>
    <xf numFmtId="4" fontId="28" fillId="0" borderId="0" xfId="0" applyNumberFormat="1" applyFont="1" applyBorder="1" applyAlignment="1">
      <alignment horizontal="centerContinuous"/>
    </xf>
    <xf numFmtId="4" fontId="20" fillId="0" borderId="0" xfId="0" applyNumberFormat="1" applyFont="1" applyBorder="1" applyAlignment="1">
      <alignment horizontal="centerContinuous"/>
    </xf>
    <xf numFmtId="4" fontId="20" fillId="0" borderId="0" xfId="0" applyNumberFormat="1" applyFont="1" applyBorder="1"/>
    <xf numFmtId="164" fontId="28" fillId="0" borderId="0" xfId="0" applyFont="1" applyBorder="1" applyAlignment="1" applyProtection="1">
      <alignment horizontal="right"/>
    </xf>
    <xf numFmtId="15" fontId="33" fillId="0" borderId="0" xfId="0" quotePrefix="1" applyNumberFormat="1" applyFont="1" applyFill="1" applyBorder="1" applyAlignment="1" applyProtection="1">
      <alignment horizontal="centerContinuous"/>
      <protection hidden="1"/>
    </xf>
    <xf numFmtId="4" fontId="28" fillId="0" borderId="0" xfId="0" applyNumberFormat="1" applyFont="1" applyBorder="1" applyAlignment="1">
      <alignment horizontal="right"/>
    </xf>
    <xf numFmtId="15" fontId="33" fillId="0" borderId="0" xfId="0" applyNumberFormat="1" applyFont="1" applyFill="1" applyBorder="1" applyAlignment="1" applyProtection="1">
      <alignment horizontal="centerContinuous"/>
      <protection hidden="1"/>
    </xf>
    <xf numFmtId="164" fontId="20" fillId="0" borderId="0" xfId="0" applyFont="1" applyBorder="1" applyAlignment="1">
      <alignment vertical="top"/>
    </xf>
    <xf numFmtId="4" fontId="20" fillId="0" borderId="0" xfId="0" applyNumberFormat="1" applyFont="1" applyBorder="1" applyAlignment="1" applyProtection="1">
      <alignment horizontal="center" vertical="top"/>
    </xf>
    <xf numFmtId="4" fontId="20" fillId="0" borderId="0" xfId="0" applyNumberFormat="1" applyFont="1" applyBorder="1" applyAlignment="1">
      <alignment vertical="top"/>
    </xf>
    <xf numFmtId="4" fontId="20" fillId="0" borderId="0" xfId="0" applyNumberFormat="1" applyFont="1" applyBorder="1" applyAlignment="1">
      <alignment horizontal="center" vertical="top"/>
    </xf>
    <xf numFmtId="164" fontId="20" fillId="0" borderId="0" xfId="0" applyFont="1" applyBorder="1" applyAlignment="1" applyProtection="1">
      <alignment horizontal="center" vertical="top"/>
    </xf>
    <xf numFmtId="164" fontId="20" fillId="0" borderId="0" xfId="0" applyFont="1" applyBorder="1" applyAlignment="1">
      <alignment horizontal="center" vertical="top"/>
    </xf>
    <xf numFmtId="168" fontId="20" fillId="0" borderId="0" xfId="0" applyNumberFormat="1" applyFont="1" applyBorder="1" applyAlignment="1">
      <alignment horizontal="right"/>
    </xf>
    <xf numFmtId="168" fontId="20" fillId="0" borderId="13" xfId="0" applyNumberFormat="1" applyFont="1" applyBorder="1"/>
    <xf numFmtId="166" fontId="20" fillId="0" borderId="0" xfId="0" applyNumberFormat="1" applyFont="1" applyBorder="1" applyAlignment="1">
      <alignment horizontal="right"/>
    </xf>
    <xf numFmtId="166" fontId="28" fillId="0" borderId="0" xfId="0" applyNumberFormat="1" applyFont="1" applyBorder="1" applyAlignment="1">
      <alignment horizontal="right"/>
    </xf>
    <xf numFmtId="166" fontId="20" fillId="0" borderId="13" xfId="0" applyNumberFormat="1" applyFont="1" applyBorder="1" applyAlignment="1" applyProtection="1">
      <alignment horizontal="right"/>
    </xf>
    <xf numFmtId="164" fontId="28" fillId="0" borderId="0" xfId="0" applyFont="1" applyBorder="1"/>
    <xf numFmtId="164" fontId="28" fillId="0" borderId="0" xfId="0" applyFont="1"/>
    <xf numFmtId="164" fontId="20" fillId="0" borderId="0" xfId="0" applyFont="1" applyBorder="1" applyAlignment="1" applyProtection="1">
      <alignment horizontal="right"/>
    </xf>
    <xf numFmtId="168" fontId="20" fillId="0" borderId="0" xfId="0" applyNumberFormat="1" applyFont="1" applyBorder="1"/>
    <xf numFmtId="166" fontId="20" fillId="0" borderId="0" xfId="0" applyNumberFormat="1" applyFont="1" applyBorder="1" applyAlignment="1" applyProtection="1">
      <alignment horizontal="right"/>
    </xf>
    <xf numFmtId="168" fontId="20" fillId="0" borderId="13" xfId="0" applyNumberFormat="1" applyFont="1" applyBorder="1" applyAlignment="1" applyProtection="1">
      <alignment horizontal="right"/>
    </xf>
    <xf numFmtId="168" fontId="20" fillId="0" borderId="0" xfId="0" applyNumberFormat="1" applyFont="1" applyBorder="1" applyAlignment="1" applyProtection="1">
      <alignment horizontal="right"/>
    </xf>
    <xf numFmtId="168" fontId="20" fillId="0" borderId="0" xfId="0" applyNumberFormat="1" applyFont="1" applyFill="1" applyBorder="1"/>
    <xf numFmtId="164" fontId="20" fillId="0" borderId="0" xfId="0" applyFont="1" applyFill="1" applyBorder="1" applyAlignment="1" applyProtection="1">
      <alignment horizontal="left"/>
    </xf>
    <xf numFmtId="164" fontId="28" fillId="0" borderId="0" xfId="0" applyFont="1" applyFill="1" applyBorder="1" applyAlignment="1" applyProtection="1">
      <alignment horizontal="left"/>
    </xf>
    <xf numFmtId="168" fontId="20" fillId="0" borderId="11" xfId="0" applyNumberFormat="1" applyFont="1" applyBorder="1"/>
    <xf numFmtId="166" fontId="20" fillId="0" borderId="11" xfId="0" applyNumberFormat="1" applyFont="1" applyBorder="1" applyAlignment="1" applyProtection="1">
      <alignment horizontal="right"/>
    </xf>
    <xf numFmtId="164" fontId="20" fillId="0" borderId="13" xfId="0" applyFont="1" applyBorder="1" applyAlignment="1" applyProtection="1">
      <alignment horizontal="left"/>
    </xf>
    <xf numFmtId="164" fontId="28" fillId="0" borderId="13" xfId="0" quotePrefix="1" applyFont="1" applyBorder="1" applyAlignment="1" applyProtection="1">
      <alignment horizontal="left"/>
    </xf>
    <xf numFmtId="4" fontId="20" fillId="0" borderId="13" xfId="0" applyNumberFormat="1" applyFont="1" applyBorder="1" applyAlignment="1" applyProtection="1">
      <alignment horizontal="left"/>
    </xf>
    <xf numFmtId="4" fontId="20" fillId="0" borderId="13" xfId="0" applyNumberFormat="1" applyFont="1" applyBorder="1"/>
    <xf numFmtId="164" fontId="28" fillId="0" borderId="13" xfId="0" applyFont="1" applyBorder="1" applyAlignment="1" applyProtection="1">
      <alignment horizontal="right"/>
    </xf>
    <xf numFmtId="164" fontId="28" fillId="0" borderId="0" xfId="0" quotePrefix="1" applyFont="1" applyBorder="1" applyAlignment="1" applyProtection="1">
      <alignment horizontal="left"/>
    </xf>
    <xf numFmtId="4" fontId="20" fillId="0" borderId="0" xfId="0" applyNumberFormat="1" applyFont="1" applyBorder="1" applyAlignment="1" applyProtection="1">
      <alignment horizontal="left"/>
    </xf>
    <xf numFmtId="164" fontId="19" fillId="0" borderId="0" xfId="0" applyFont="1" applyBorder="1" applyAlignment="1">
      <alignment horizontal="left"/>
    </xf>
    <xf numFmtId="164" fontId="22" fillId="0" borderId="0" xfId="0" applyFont="1" applyBorder="1"/>
    <xf numFmtId="164" fontId="22" fillId="0" borderId="0" xfId="0" applyFont="1"/>
    <xf numFmtId="4" fontId="19" fillId="0" borderId="0" xfId="0" applyNumberFormat="1" applyFont="1" applyBorder="1" applyAlignment="1">
      <alignment horizontal="centerContinuous"/>
    </xf>
    <xf numFmtId="164" fontId="13" fillId="0" borderId="4" xfId="1" applyFont="1" applyBorder="1" applyAlignment="1" applyProtection="1">
      <alignment horizontal="center"/>
    </xf>
    <xf numFmtId="164" fontId="13" fillId="0" borderId="0" xfId="1" applyFont="1" applyBorder="1" applyAlignment="1" applyProtection="1">
      <alignment horizontal="center"/>
    </xf>
    <xf numFmtId="164" fontId="13" fillId="0" borderId="5" xfId="1" applyFont="1" applyBorder="1" applyAlignment="1" applyProtection="1">
      <alignment horizontal="center"/>
    </xf>
    <xf numFmtId="164" fontId="4" fillId="0" borderId="0" xfId="2" applyFont="1" applyAlignment="1">
      <alignment horizontal="left" vertical="top"/>
    </xf>
    <xf numFmtId="164" fontId="4" fillId="0" borderId="0" xfId="2" applyFont="1" applyAlignment="1" applyProtection="1">
      <alignment horizontal="center"/>
    </xf>
    <xf numFmtId="164" fontId="9" fillId="0" borderId="11" xfId="1" applyFont="1" applyBorder="1" applyAlignment="1" applyProtection="1">
      <alignment horizontal="center" vertical="top"/>
    </xf>
    <xf numFmtId="166" fontId="24" fillId="0" borderId="21" xfId="0" applyNumberFormat="1" applyFont="1" applyBorder="1" applyAlignment="1">
      <alignment horizontal="center"/>
    </xf>
    <xf numFmtId="166" fontId="24" fillId="0" borderId="0" xfId="0" applyNumberFormat="1" applyFont="1" applyBorder="1" applyAlignment="1">
      <alignment horizontal="center"/>
    </xf>
    <xf numFmtId="166" fontId="24" fillId="0" borderId="9" xfId="0" applyNumberFormat="1" applyFont="1" applyBorder="1" applyAlignment="1">
      <alignment horizontal="center"/>
    </xf>
    <xf numFmtId="164" fontId="20" fillId="0" borderId="0" xfId="0" applyFont="1" applyBorder="1" applyAlignment="1">
      <alignment horizontal="center"/>
    </xf>
    <xf numFmtId="164" fontId="21" fillId="0" borderId="21" xfId="0" applyFont="1" applyBorder="1" applyAlignment="1" applyProtection="1">
      <alignment horizontal="center"/>
    </xf>
    <xf numFmtId="164" fontId="21" fillId="0" borderId="0" xfId="0" applyFont="1" applyBorder="1" applyAlignment="1" applyProtection="1">
      <alignment horizontal="center"/>
    </xf>
    <xf numFmtId="164" fontId="21" fillId="0" borderId="9" xfId="0" applyFont="1" applyBorder="1" applyAlignment="1" applyProtection="1">
      <alignment horizontal="center"/>
    </xf>
    <xf numFmtId="164" fontId="19" fillId="0" borderId="0" xfId="0" applyFont="1" applyBorder="1" applyAlignment="1" applyProtection="1">
      <alignment horizontal="center"/>
    </xf>
    <xf numFmtId="164" fontId="22" fillId="0" borderId="13" xfId="0" applyFont="1" applyBorder="1" applyAlignment="1" applyProtection="1">
      <alignment horizontal="center" vertical="top"/>
    </xf>
    <xf numFmtId="164" fontId="24" fillId="0" borderId="18" xfId="0" applyFont="1" applyBorder="1" applyAlignment="1">
      <alignment horizontal="center" vertical="top"/>
    </xf>
    <xf numFmtId="164" fontId="24" fillId="0" borderId="19" xfId="0" applyFont="1" applyBorder="1" applyAlignment="1">
      <alignment horizontal="center" vertical="top"/>
    </xf>
    <xf numFmtId="164" fontId="24" fillId="0" borderId="20" xfId="0" applyFont="1" applyBorder="1" applyAlignment="1">
      <alignment horizontal="center" vertical="top"/>
    </xf>
    <xf numFmtId="164" fontId="32" fillId="0" borderId="0" xfId="0" applyFont="1" applyBorder="1" applyAlignment="1" applyProtection="1">
      <alignment horizontal="center"/>
    </xf>
    <xf numFmtId="164" fontId="20" fillId="0" borderId="0" xfId="0" applyFont="1" applyBorder="1" applyAlignment="1" applyProtection="1">
      <alignment horizontal="left" vertical="top" wrapText="1"/>
    </xf>
    <xf numFmtId="4" fontId="20" fillId="0" borderId="0" xfId="0" applyNumberFormat="1" applyFont="1" applyBorder="1" applyAlignment="1">
      <alignment horizontal="center"/>
    </xf>
  </cellXfs>
  <cellStyles count="15">
    <cellStyle name="Comma_linea sencilla CERO" xfId="13"/>
    <cellStyle name="Millares" xfId="11" builtinId="3"/>
    <cellStyle name="Millares [0] 2" xfId="4"/>
    <cellStyle name="Millares [0] 3" xfId="14"/>
    <cellStyle name="Millares 2" xfId="5"/>
    <cellStyle name="Millares 3" xfId="12"/>
    <cellStyle name="Normal" xfId="0" builtinId="0"/>
    <cellStyle name="Normal 2" xfId="6"/>
    <cellStyle name="Normal 3" xfId="7"/>
    <cellStyle name="Normal 4" xfId="8"/>
    <cellStyle name="Normal_BALANCE_PUBLICACON" xfId="1"/>
    <cellStyle name="Normal_bce presentacion" xfId="2"/>
    <cellStyle name="Normal_pyg presentacion" xfId="3"/>
    <cellStyle name="Porcentaje 2" xfId="9"/>
    <cellStyle name="Porcentaje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177800</xdr:rowOff>
    </xdr:from>
    <xdr:to>
      <xdr:col>2</xdr:col>
      <xdr:colOff>962025</xdr:colOff>
      <xdr:row>10</xdr:row>
      <xdr:rowOff>177800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8952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4391025" y="219075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848850" y="220027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34925</xdr:colOff>
      <xdr:row>11</xdr:row>
      <xdr:rowOff>0</xdr:rowOff>
    </xdr:from>
    <xdr:to>
      <xdr:col>7</xdr:col>
      <xdr:colOff>920750</xdr:colOff>
      <xdr:row>11</xdr:row>
      <xdr:rowOff>0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7635875" y="22002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241300</xdr:colOff>
      <xdr:row>2</xdr:row>
      <xdr:rowOff>190500</xdr:rowOff>
    </xdr:from>
    <xdr:to>
      <xdr:col>11</xdr:col>
      <xdr:colOff>977900</xdr:colOff>
      <xdr:row>4</xdr:row>
      <xdr:rowOff>215900</xdr:rowOff>
    </xdr:to>
    <xdr:pic>
      <xdr:nvPicPr>
        <xdr:cNvPr id="9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558800"/>
          <a:ext cx="20193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508952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508952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508952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508952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508952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4" name="Line 5"/>
        <xdr:cNvSpPr>
          <a:spLocks noChangeShapeType="1"/>
        </xdr:cNvSpPr>
      </xdr:nvSpPr>
      <xdr:spPr bwMode="auto">
        <a:xfrm>
          <a:off x="508952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508952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01750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30575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711200</xdr:colOff>
      <xdr:row>1</xdr:row>
      <xdr:rowOff>101600</xdr:rowOff>
    </xdr:from>
    <xdr:to>
      <xdr:col>18</xdr:col>
      <xdr:colOff>927100</xdr:colOff>
      <xdr:row>3</xdr:row>
      <xdr:rowOff>50800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70300" y="349250"/>
          <a:ext cx="200660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177800</xdr:rowOff>
    </xdr:from>
    <xdr:to>
      <xdr:col>2</xdr:col>
      <xdr:colOff>962025</xdr:colOff>
      <xdr:row>10</xdr:row>
      <xdr:rowOff>177800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34925</xdr:colOff>
      <xdr:row>11</xdr:row>
      <xdr:rowOff>0</xdr:rowOff>
    </xdr:from>
    <xdr:to>
      <xdr:col>7</xdr:col>
      <xdr:colOff>920750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59775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241300</xdr:colOff>
      <xdr:row>2</xdr:row>
      <xdr:rowOff>190500</xdr:rowOff>
    </xdr:from>
    <xdr:to>
      <xdr:col>11</xdr:col>
      <xdr:colOff>977900</xdr:colOff>
      <xdr:row>4</xdr:row>
      <xdr:rowOff>215900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3925" y="552450"/>
          <a:ext cx="20129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01750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30575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711200</xdr:colOff>
      <xdr:row>1</xdr:row>
      <xdr:rowOff>101600</xdr:rowOff>
    </xdr:from>
    <xdr:to>
      <xdr:col>18</xdr:col>
      <xdr:colOff>927100</xdr:colOff>
      <xdr:row>3</xdr:row>
      <xdr:rowOff>50800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70300" y="349250"/>
          <a:ext cx="200660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177800</xdr:rowOff>
    </xdr:from>
    <xdr:to>
      <xdr:col>2</xdr:col>
      <xdr:colOff>962025</xdr:colOff>
      <xdr:row>10</xdr:row>
      <xdr:rowOff>177800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34925</xdr:colOff>
      <xdr:row>11</xdr:row>
      <xdr:rowOff>0</xdr:rowOff>
    </xdr:from>
    <xdr:to>
      <xdr:col>7</xdr:col>
      <xdr:colOff>920750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59775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241300</xdr:colOff>
      <xdr:row>2</xdr:row>
      <xdr:rowOff>190500</xdr:rowOff>
    </xdr:from>
    <xdr:to>
      <xdr:col>11</xdr:col>
      <xdr:colOff>977900</xdr:colOff>
      <xdr:row>4</xdr:row>
      <xdr:rowOff>215900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3925" y="552450"/>
          <a:ext cx="20129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01750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30575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711200</xdr:colOff>
      <xdr:row>1</xdr:row>
      <xdr:rowOff>101600</xdr:rowOff>
    </xdr:from>
    <xdr:to>
      <xdr:col>18</xdr:col>
      <xdr:colOff>927100</xdr:colOff>
      <xdr:row>3</xdr:row>
      <xdr:rowOff>50800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70300" y="349250"/>
          <a:ext cx="200660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177800</xdr:rowOff>
    </xdr:from>
    <xdr:to>
      <xdr:col>2</xdr:col>
      <xdr:colOff>962025</xdr:colOff>
      <xdr:row>10</xdr:row>
      <xdr:rowOff>177800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34925</xdr:colOff>
      <xdr:row>11</xdr:row>
      <xdr:rowOff>0</xdr:rowOff>
    </xdr:from>
    <xdr:to>
      <xdr:col>7</xdr:col>
      <xdr:colOff>920750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59775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241300</xdr:colOff>
      <xdr:row>2</xdr:row>
      <xdr:rowOff>190500</xdr:rowOff>
    </xdr:from>
    <xdr:to>
      <xdr:col>11</xdr:col>
      <xdr:colOff>977900</xdr:colOff>
      <xdr:row>4</xdr:row>
      <xdr:rowOff>215900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3925" y="552450"/>
          <a:ext cx="20129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4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01750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30575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711200</xdr:colOff>
      <xdr:row>1</xdr:row>
      <xdr:rowOff>101600</xdr:rowOff>
    </xdr:from>
    <xdr:to>
      <xdr:col>18</xdr:col>
      <xdr:colOff>927100</xdr:colOff>
      <xdr:row>3</xdr:row>
      <xdr:rowOff>50800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70300" y="349250"/>
          <a:ext cx="200660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177800</xdr:rowOff>
    </xdr:from>
    <xdr:to>
      <xdr:col>2</xdr:col>
      <xdr:colOff>962025</xdr:colOff>
      <xdr:row>10</xdr:row>
      <xdr:rowOff>177800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34925</xdr:colOff>
      <xdr:row>11</xdr:row>
      <xdr:rowOff>0</xdr:rowOff>
    </xdr:from>
    <xdr:to>
      <xdr:col>7</xdr:col>
      <xdr:colOff>920750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59775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241300</xdr:colOff>
      <xdr:row>2</xdr:row>
      <xdr:rowOff>190500</xdr:rowOff>
    </xdr:from>
    <xdr:to>
      <xdr:col>11</xdr:col>
      <xdr:colOff>977900</xdr:colOff>
      <xdr:row>4</xdr:row>
      <xdr:rowOff>215900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3925" y="552450"/>
          <a:ext cx="20129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4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01750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30575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711200</xdr:colOff>
      <xdr:row>1</xdr:row>
      <xdr:rowOff>101600</xdr:rowOff>
    </xdr:from>
    <xdr:to>
      <xdr:col>18</xdr:col>
      <xdr:colOff>927100</xdr:colOff>
      <xdr:row>3</xdr:row>
      <xdr:rowOff>50800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70300" y="349250"/>
          <a:ext cx="200660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177800</xdr:rowOff>
    </xdr:from>
    <xdr:to>
      <xdr:col>2</xdr:col>
      <xdr:colOff>962025</xdr:colOff>
      <xdr:row>10</xdr:row>
      <xdr:rowOff>177800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34925</xdr:colOff>
      <xdr:row>11</xdr:row>
      <xdr:rowOff>0</xdr:rowOff>
    </xdr:from>
    <xdr:to>
      <xdr:col>7</xdr:col>
      <xdr:colOff>920750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59775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241300</xdr:colOff>
      <xdr:row>2</xdr:row>
      <xdr:rowOff>190500</xdr:rowOff>
    </xdr:from>
    <xdr:to>
      <xdr:col>11</xdr:col>
      <xdr:colOff>977900</xdr:colOff>
      <xdr:row>4</xdr:row>
      <xdr:rowOff>215900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3925" y="552450"/>
          <a:ext cx="20129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4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9217" name="Line 11"/>
        <xdr:cNvSpPr>
          <a:spLocks noChangeShapeType="1"/>
        </xdr:cNvSpPr>
      </xdr:nvSpPr>
      <xdr:spPr bwMode="auto">
        <a:xfrm>
          <a:off x="13916025" y="1971675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9218" name="Line 12"/>
        <xdr:cNvSpPr>
          <a:spLocks noChangeShapeType="1"/>
        </xdr:cNvSpPr>
      </xdr:nvSpPr>
      <xdr:spPr bwMode="auto">
        <a:xfrm>
          <a:off x="15944850" y="1971675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711200</xdr:colOff>
      <xdr:row>1</xdr:row>
      <xdr:rowOff>101600</xdr:rowOff>
    </xdr:from>
    <xdr:to>
      <xdr:col>18</xdr:col>
      <xdr:colOff>927100</xdr:colOff>
      <xdr:row>3</xdr:row>
      <xdr:rowOff>50800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408400" y="35560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01750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30575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711200</xdr:colOff>
      <xdr:row>1</xdr:row>
      <xdr:rowOff>101600</xdr:rowOff>
    </xdr:from>
    <xdr:to>
      <xdr:col>18</xdr:col>
      <xdr:colOff>927100</xdr:colOff>
      <xdr:row>3</xdr:row>
      <xdr:rowOff>50800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70300" y="349250"/>
          <a:ext cx="200660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177800</xdr:rowOff>
    </xdr:from>
    <xdr:to>
      <xdr:col>2</xdr:col>
      <xdr:colOff>962025</xdr:colOff>
      <xdr:row>10</xdr:row>
      <xdr:rowOff>177800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34925</xdr:colOff>
      <xdr:row>11</xdr:row>
      <xdr:rowOff>0</xdr:rowOff>
    </xdr:from>
    <xdr:to>
      <xdr:col>7</xdr:col>
      <xdr:colOff>920750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59775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241300</xdr:colOff>
      <xdr:row>2</xdr:row>
      <xdr:rowOff>190500</xdr:rowOff>
    </xdr:from>
    <xdr:to>
      <xdr:col>11</xdr:col>
      <xdr:colOff>977900</xdr:colOff>
      <xdr:row>4</xdr:row>
      <xdr:rowOff>215900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3925" y="552450"/>
          <a:ext cx="20129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4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01750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30575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711200</xdr:colOff>
      <xdr:row>1</xdr:row>
      <xdr:rowOff>101600</xdr:rowOff>
    </xdr:from>
    <xdr:to>
      <xdr:col>18</xdr:col>
      <xdr:colOff>927100</xdr:colOff>
      <xdr:row>3</xdr:row>
      <xdr:rowOff>50800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70300" y="349250"/>
          <a:ext cx="200660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177800</xdr:rowOff>
    </xdr:from>
    <xdr:to>
      <xdr:col>2</xdr:col>
      <xdr:colOff>962025</xdr:colOff>
      <xdr:row>10</xdr:row>
      <xdr:rowOff>177800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34925</xdr:colOff>
      <xdr:row>11</xdr:row>
      <xdr:rowOff>0</xdr:rowOff>
    </xdr:from>
    <xdr:to>
      <xdr:col>7</xdr:col>
      <xdr:colOff>920750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59775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241300</xdr:colOff>
      <xdr:row>2</xdr:row>
      <xdr:rowOff>190500</xdr:rowOff>
    </xdr:from>
    <xdr:to>
      <xdr:col>11</xdr:col>
      <xdr:colOff>977900</xdr:colOff>
      <xdr:row>4</xdr:row>
      <xdr:rowOff>215900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3925" y="552450"/>
          <a:ext cx="20129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4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01750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30575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711200</xdr:colOff>
      <xdr:row>1</xdr:row>
      <xdr:rowOff>101600</xdr:rowOff>
    </xdr:from>
    <xdr:to>
      <xdr:col>18</xdr:col>
      <xdr:colOff>927100</xdr:colOff>
      <xdr:row>3</xdr:row>
      <xdr:rowOff>50800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70300" y="349250"/>
          <a:ext cx="200660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142875</xdr:colOff>
      <xdr:row>1</xdr:row>
      <xdr:rowOff>38100</xdr:rowOff>
    </xdr:from>
    <xdr:to>
      <xdr:col>14</xdr:col>
      <xdr:colOff>781050</xdr:colOff>
      <xdr:row>3</xdr:row>
      <xdr:rowOff>152400</xdr:rowOff>
    </xdr:to>
    <xdr:pic>
      <xdr:nvPicPr>
        <xdr:cNvPr id="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247650"/>
          <a:ext cx="2390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312964</xdr:colOff>
      <xdr:row>96</xdr:row>
      <xdr:rowOff>0</xdr:rowOff>
    </xdr:from>
    <xdr:to>
      <xdr:col>0</xdr:col>
      <xdr:colOff>3176814</xdr:colOff>
      <xdr:row>100</xdr:row>
      <xdr:rowOff>130403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12964" y="18859500"/>
          <a:ext cx="2863850" cy="1042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__________________________________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FERNANDO RODRÍGUEZ</a:t>
          </a:r>
          <a:r>
            <a:rPr lang="es-CO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CARRIZOSA</a:t>
          </a:r>
          <a:endParaRPr lang="es-CO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Representante Legal </a:t>
          </a:r>
        </a:p>
      </xdr:txBody>
    </xdr:sp>
    <xdr:clientData/>
  </xdr:twoCellAnchor>
  <xdr:twoCellAnchor editAs="oneCell">
    <xdr:from>
      <xdr:col>5</xdr:col>
      <xdr:colOff>39695</xdr:colOff>
      <xdr:row>95</xdr:row>
      <xdr:rowOff>176893</xdr:rowOff>
    </xdr:from>
    <xdr:to>
      <xdr:col>8</xdr:col>
      <xdr:colOff>1044810</xdr:colOff>
      <xdr:row>101</xdr:row>
      <xdr:rowOff>152400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870481" y="18832286"/>
          <a:ext cx="28829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___________________________________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WILSON EDUARDO PINEDA GALINDO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Contador 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T.P.</a:t>
          </a:r>
          <a:r>
            <a:rPr lang="es-CO" sz="12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88948-T</a:t>
          </a:r>
          <a:endParaRPr lang="es-CO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CO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8</xdr:col>
      <xdr:colOff>3878034</xdr:colOff>
      <xdr:row>95</xdr:row>
      <xdr:rowOff>196622</xdr:rowOff>
    </xdr:from>
    <xdr:to>
      <xdr:col>14</xdr:col>
      <xdr:colOff>367504</xdr:colOff>
      <xdr:row>101</xdr:row>
      <xdr:rowOff>181654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12586605" y="18852015"/>
          <a:ext cx="3320256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_________________________________________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WILLIAM ALEXÁNDER GALVIS GUZMÁN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Revisor Fiscal 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T.P.  74138-T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(Designado por Deloitte &amp; Touche Ltda.)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(Ver mi opinión adjunta)</a:t>
          </a:r>
        </a:p>
      </xdr:txBody>
    </xdr:sp>
    <xdr:clientData/>
  </xdr:twoCellAnchor>
  <xdr:twoCellAnchor>
    <xdr:from>
      <xdr:col>11</xdr:col>
      <xdr:colOff>142875</xdr:colOff>
      <xdr:row>1</xdr:row>
      <xdr:rowOff>38100</xdr:rowOff>
    </xdr:from>
    <xdr:to>
      <xdr:col>14</xdr:col>
      <xdr:colOff>781050</xdr:colOff>
      <xdr:row>3</xdr:row>
      <xdr:rowOff>152400</xdr:rowOff>
    </xdr:to>
    <xdr:pic>
      <xdr:nvPicPr>
        <xdr:cNvPr id="6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247650"/>
          <a:ext cx="2390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504825</xdr:colOff>
      <xdr:row>3</xdr:row>
      <xdr:rowOff>85725</xdr:rowOff>
    </xdr:from>
    <xdr:to>
      <xdr:col>10</xdr:col>
      <xdr:colOff>1114425</xdr:colOff>
      <xdr:row>5</xdr:row>
      <xdr:rowOff>57150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704850"/>
          <a:ext cx="21145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81643</xdr:colOff>
      <xdr:row>83</xdr:row>
      <xdr:rowOff>129496</xdr:rowOff>
    </xdr:from>
    <xdr:to>
      <xdr:col>0</xdr:col>
      <xdr:colOff>2945493</xdr:colOff>
      <xdr:row>87</xdr:row>
      <xdr:rowOff>89581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1643" y="12654871"/>
          <a:ext cx="2863850" cy="836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__________________________________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FERNANDO RODRÍGUEZ</a:t>
          </a:r>
          <a:r>
            <a:rPr lang="es-CO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CARRIZOSA</a:t>
          </a:r>
          <a:endParaRPr lang="es-CO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Representante Legal </a:t>
          </a:r>
        </a:p>
      </xdr:txBody>
    </xdr:sp>
    <xdr:clientData/>
  </xdr:twoCellAnchor>
  <xdr:twoCellAnchor editAs="oneCell">
    <xdr:from>
      <xdr:col>0</xdr:col>
      <xdr:colOff>4489231</xdr:colOff>
      <xdr:row>83</xdr:row>
      <xdr:rowOff>149679</xdr:rowOff>
    </xdr:from>
    <xdr:to>
      <xdr:col>5</xdr:col>
      <xdr:colOff>527738</xdr:colOff>
      <xdr:row>89</xdr:row>
      <xdr:rowOff>152400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489231" y="12675054"/>
          <a:ext cx="2886982" cy="12790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___________________________________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WILSON EDUARDO PINEDA GALINDO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Contador 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T.P.</a:t>
          </a:r>
          <a:r>
            <a:rPr lang="es-CO" sz="12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88948-T</a:t>
          </a:r>
          <a:endParaRPr lang="es-CO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CO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6</xdr:col>
      <xdr:colOff>122462</xdr:colOff>
      <xdr:row>83</xdr:row>
      <xdr:rowOff>155800</xdr:rowOff>
    </xdr:from>
    <xdr:to>
      <xdr:col>10</xdr:col>
      <xdr:colOff>1156718</xdr:colOff>
      <xdr:row>89</xdr:row>
      <xdr:rowOff>168046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8294912" y="12681175"/>
          <a:ext cx="3320256" cy="1288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_________________________________________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WILLIAM ALEXÁNDER GALVIS GUZMÁN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Revisor Fiscal 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T.P.  74138-T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(Designado por Deloitte &amp; Touche Ltda.)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(Ver mi opinión adjunta)</a:t>
          </a:r>
        </a:p>
      </xdr:txBody>
    </xdr:sp>
    <xdr:clientData/>
  </xdr:twoCellAnchor>
  <xdr:twoCellAnchor>
    <xdr:from>
      <xdr:col>8</xdr:col>
      <xdr:colOff>504825</xdr:colOff>
      <xdr:row>3</xdr:row>
      <xdr:rowOff>85725</xdr:rowOff>
    </xdr:from>
    <xdr:to>
      <xdr:col>10</xdr:col>
      <xdr:colOff>1114425</xdr:colOff>
      <xdr:row>5</xdr:row>
      <xdr:rowOff>57150</xdr:rowOff>
    </xdr:to>
    <xdr:pic>
      <xdr:nvPicPr>
        <xdr:cNvPr id="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704850"/>
          <a:ext cx="21145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81643</xdr:colOff>
      <xdr:row>83</xdr:row>
      <xdr:rowOff>129496</xdr:rowOff>
    </xdr:from>
    <xdr:to>
      <xdr:col>0</xdr:col>
      <xdr:colOff>2945493</xdr:colOff>
      <xdr:row>87</xdr:row>
      <xdr:rowOff>89581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81643" y="12654871"/>
          <a:ext cx="2863850" cy="836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__________________________________</a:t>
          </a: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FERNANDO RODRÍGUEZ</a:t>
          </a:r>
          <a:r>
            <a:rPr lang="es-CO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CARRIZOSA</a:t>
          </a:r>
          <a:endParaRPr lang="es-CO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Representante Legal </a:t>
          </a:r>
        </a:p>
      </xdr:txBody>
    </xdr:sp>
    <xdr:clientData/>
  </xdr:twoCellAnchor>
  <xdr:twoCellAnchor editAs="oneCell">
    <xdr:from>
      <xdr:col>0</xdr:col>
      <xdr:colOff>4489231</xdr:colOff>
      <xdr:row>78</xdr:row>
      <xdr:rowOff>13607</xdr:rowOff>
    </xdr:from>
    <xdr:to>
      <xdr:col>5</xdr:col>
      <xdr:colOff>527738</xdr:colOff>
      <xdr:row>89</xdr:row>
      <xdr:rowOff>152400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4489231" y="12096750"/>
          <a:ext cx="2882900" cy="20437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endParaRPr lang="es-CO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6</xdr:col>
      <xdr:colOff>122462</xdr:colOff>
      <xdr:row>82</xdr:row>
      <xdr:rowOff>40821</xdr:rowOff>
    </xdr:from>
    <xdr:to>
      <xdr:col>10</xdr:col>
      <xdr:colOff>1156718</xdr:colOff>
      <xdr:row>89</xdr:row>
      <xdr:rowOff>168046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8286748" y="12613821"/>
          <a:ext cx="3320256" cy="1542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_________________________________________</a:t>
          </a:r>
        </a:p>
        <a:p>
          <a:pPr algn="ctr" rtl="0">
            <a:defRPr sz="1000"/>
          </a:pPr>
          <a:endParaRPr lang="es-CO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CO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177800</xdr:rowOff>
    </xdr:from>
    <xdr:to>
      <xdr:col>2</xdr:col>
      <xdr:colOff>962025</xdr:colOff>
      <xdr:row>10</xdr:row>
      <xdr:rowOff>177800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34925</xdr:colOff>
      <xdr:row>11</xdr:row>
      <xdr:rowOff>0</xdr:rowOff>
    </xdr:from>
    <xdr:to>
      <xdr:col>7</xdr:col>
      <xdr:colOff>920750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59775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241300</xdr:colOff>
      <xdr:row>2</xdr:row>
      <xdr:rowOff>190500</xdr:rowOff>
    </xdr:from>
    <xdr:to>
      <xdr:col>11</xdr:col>
      <xdr:colOff>977900</xdr:colOff>
      <xdr:row>4</xdr:row>
      <xdr:rowOff>215900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3925" y="552450"/>
          <a:ext cx="20129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01750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30575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711200</xdr:colOff>
      <xdr:row>1</xdr:row>
      <xdr:rowOff>101600</xdr:rowOff>
    </xdr:from>
    <xdr:to>
      <xdr:col>18</xdr:col>
      <xdr:colOff>927100</xdr:colOff>
      <xdr:row>3</xdr:row>
      <xdr:rowOff>50800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70300" y="349250"/>
          <a:ext cx="200660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177800</xdr:rowOff>
    </xdr:from>
    <xdr:to>
      <xdr:col>2</xdr:col>
      <xdr:colOff>962025</xdr:colOff>
      <xdr:row>10</xdr:row>
      <xdr:rowOff>177800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34925</xdr:colOff>
      <xdr:row>11</xdr:row>
      <xdr:rowOff>0</xdr:rowOff>
    </xdr:from>
    <xdr:to>
      <xdr:col>7</xdr:col>
      <xdr:colOff>920750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59775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241300</xdr:colOff>
      <xdr:row>2</xdr:row>
      <xdr:rowOff>190500</xdr:rowOff>
    </xdr:from>
    <xdr:to>
      <xdr:col>11</xdr:col>
      <xdr:colOff>977900</xdr:colOff>
      <xdr:row>4</xdr:row>
      <xdr:rowOff>215900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3925" y="552450"/>
          <a:ext cx="20129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01750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30575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711200</xdr:colOff>
      <xdr:row>1</xdr:row>
      <xdr:rowOff>101600</xdr:rowOff>
    </xdr:from>
    <xdr:to>
      <xdr:col>18</xdr:col>
      <xdr:colOff>927100</xdr:colOff>
      <xdr:row>3</xdr:row>
      <xdr:rowOff>50800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70300" y="349250"/>
          <a:ext cx="200660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177800</xdr:rowOff>
    </xdr:from>
    <xdr:to>
      <xdr:col>2</xdr:col>
      <xdr:colOff>962025</xdr:colOff>
      <xdr:row>10</xdr:row>
      <xdr:rowOff>177800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34925</xdr:colOff>
      <xdr:row>11</xdr:row>
      <xdr:rowOff>0</xdr:rowOff>
    </xdr:from>
    <xdr:to>
      <xdr:col>7</xdr:col>
      <xdr:colOff>920750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59775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241300</xdr:colOff>
      <xdr:row>2</xdr:row>
      <xdr:rowOff>190500</xdr:rowOff>
    </xdr:from>
    <xdr:to>
      <xdr:col>11</xdr:col>
      <xdr:colOff>977900</xdr:colOff>
      <xdr:row>4</xdr:row>
      <xdr:rowOff>215900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3925" y="552450"/>
          <a:ext cx="20129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9</xdr:row>
      <xdr:rowOff>0</xdr:rowOff>
    </xdr:from>
    <xdr:to>
      <xdr:col>13</xdr:col>
      <xdr:colOff>828675</xdr:colOff>
      <xdr:row>9</xdr:row>
      <xdr:rowOff>0</xdr:rowOff>
    </xdr:to>
    <xdr:sp macro="" textlink="">
      <xdr:nvSpPr>
        <xdr:cNvPr id="2" name="Line 11"/>
        <xdr:cNvSpPr>
          <a:spLocks noChangeShapeType="1"/>
        </xdr:cNvSpPr>
      </xdr:nvSpPr>
      <xdr:spPr bwMode="auto">
        <a:xfrm>
          <a:off x="14001750" y="194310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371475</xdr:colOff>
      <xdr:row>9</xdr:row>
      <xdr:rowOff>0</xdr:rowOff>
    </xdr:from>
    <xdr:to>
      <xdr:col>16</xdr:col>
      <xdr:colOff>838200</xdr:colOff>
      <xdr:row>9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16030575" y="1943100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711200</xdr:colOff>
      <xdr:row>1</xdr:row>
      <xdr:rowOff>101600</xdr:rowOff>
    </xdr:from>
    <xdr:to>
      <xdr:col>18</xdr:col>
      <xdr:colOff>927100</xdr:colOff>
      <xdr:row>3</xdr:row>
      <xdr:rowOff>50800</xdr:rowOff>
    </xdr:to>
    <xdr:pic>
      <xdr:nvPicPr>
        <xdr:cNvPr id="4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70300" y="349250"/>
          <a:ext cx="200660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177800</xdr:rowOff>
    </xdr:from>
    <xdr:to>
      <xdr:col>2</xdr:col>
      <xdr:colOff>962025</xdr:colOff>
      <xdr:row>10</xdr:row>
      <xdr:rowOff>177800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095875" y="21971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10</xdr:row>
      <xdr:rowOff>190500</xdr:rowOff>
    </xdr:from>
    <xdr:to>
      <xdr:col>4</xdr:col>
      <xdr:colOff>1000125</xdr:colOff>
      <xdr:row>10</xdr:row>
      <xdr:rowOff>190500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6343650" y="2209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1038225</xdr:colOff>
      <xdr:row>11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648825" y="220980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34925</xdr:colOff>
      <xdr:row>11</xdr:row>
      <xdr:rowOff>0</xdr:rowOff>
    </xdr:from>
    <xdr:to>
      <xdr:col>7</xdr:col>
      <xdr:colOff>920750</xdr:colOff>
      <xdr:row>11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359775" y="2209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241300</xdr:colOff>
      <xdr:row>2</xdr:row>
      <xdr:rowOff>190500</xdr:rowOff>
    </xdr:from>
    <xdr:to>
      <xdr:col>11</xdr:col>
      <xdr:colOff>977900</xdr:colOff>
      <xdr:row>4</xdr:row>
      <xdr:rowOff>215900</xdr:rowOff>
    </xdr:to>
    <xdr:pic>
      <xdr:nvPicPr>
        <xdr:cNvPr id="6" name="Imagen 1" descr="logoICET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3925" y="552450"/>
          <a:ext cx="2012950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10</xdr:row>
      <xdr:rowOff>177800</xdr:rowOff>
    </xdr:from>
    <xdr:to>
      <xdr:col>7</xdr:col>
      <xdr:colOff>962025</xdr:colOff>
      <xdr:row>10</xdr:row>
      <xdr:rowOff>177800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8372475" y="21971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olina\AppData\Local\Microsoft\Windows\Temporary%20Internet%20Files\Content.Outlook\8132YN4G\BALANCE_PUBLICACION_NOVIEMBRE%202014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olina\AppData\Local\Microsoft\Windows\Temporary%20Internet%20Files\Content.Outlook\8132YN4G\BALANCE_PUBLICACION_DICIEMBRE-NOV%202014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G MENSUAL"/>
      <sheetName val="BG MENSUAL"/>
      <sheetName val="PYG"/>
      <sheetName val="BG"/>
    </sheetNames>
    <sheetDataSet>
      <sheetData sheetId="0"/>
      <sheetData sheetId="1"/>
      <sheetData sheetId="2">
        <row r="16">
          <cell r="C16">
            <v>33204.300000000003</v>
          </cell>
        </row>
        <row r="17">
          <cell r="C17">
            <v>307.2</v>
          </cell>
        </row>
        <row r="18">
          <cell r="C18">
            <v>1186.5999999999999</v>
          </cell>
        </row>
        <row r="19">
          <cell r="C19">
            <v>31.2</v>
          </cell>
        </row>
        <row r="22">
          <cell r="C22">
            <v>3792.2999999999997</v>
          </cell>
        </row>
        <row r="23">
          <cell r="C23">
            <v>31.9</v>
          </cell>
        </row>
        <row r="24">
          <cell r="C24">
            <v>0</v>
          </cell>
        </row>
        <row r="31">
          <cell r="C31">
            <v>39.200000000000003</v>
          </cell>
        </row>
        <row r="32">
          <cell r="C32">
            <v>0</v>
          </cell>
        </row>
        <row r="35">
          <cell r="C35">
            <v>1261.9000000000001</v>
          </cell>
        </row>
        <row r="36">
          <cell r="C36">
            <v>4231.2999999999993</v>
          </cell>
        </row>
        <row r="42">
          <cell r="C42">
            <v>4211.1000000000004</v>
          </cell>
        </row>
        <row r="43">
          <cell r="C43">
            <v>62.7</v>
          </cell>
        </row>
        <row r="44">
          <cell r="C44">
            <v>2.1</v>
          </cell>
        </row>
        <row r="46">
          <cell r="E46">
            <v>112.3</v>
          </cell>
        </row>
        <row r="48">
          <cell r="E48">
            <v>97.9</v>
          </cell>
        </row>
        <row r="53">
          <cell r="C53">
            <v>2027.5</v>
          </cell>
        </row>
        <row r="56">
          <cell r="C56">
            <v>183.1</v>
          </cell>
        </row>
      </sheetData>
      <sheetData sheetId="3">
        <row r="12">
          <cell r="D12">
            <v>63872.2</v>
          </cell>
        </row>
        <row r="13">
          <cell r="D13">
            <v>-35</v>
          </cell>
          <cell r="I13">
            <v>101596.6</v>
          </cell>
        </row>
        <row r="16">
          <cell r="I16">
            <v>606841</v>
          </cell>
        </row>
        <row r="18">
          <cell r="C18">
            <v>78909.899999999994</v>
          </cell>
        </row>
        <row r="19">
          <cell r="I19">
            <v>5939.6</v>
          </cell>
        </row>
        <row r="20">
          <cell r="I20">
            <v>0</v>
          </cell>
        </row>
        <row r="21">
          <cell r="I21">
            <v>13330.800000000001</v>
          </cell>
        </row>
        <row r="22">
          <cell r="C22">
            <v>2799195.5999999996</v>
          </cell>
        </row>
        <row r="23">
          <cell r="C23">
            <v>2753981.8</v>
          </cell>
          <cell r="J23">
            <v>2976.3</v>
          </cell>
        </row>
        <row r="24">
          <cell r="C24">
            <v>102147.9</v>
          </cell>
        </row>
        <row r="25">
          <cell r="C25">
            <v>42849.8</v>
          </cell>
        </row>
        <row r="26">
          <cell r="C26">
            <v>84255.1</v>
          </cell>
          <cell r="I26">
            <v>232.8</v>
          </cell>
        </row>
        <row r="27">
          <cell r="C27">
            <v>117936.1</v>
          </cell>
          <cell r="I27">
            <v>78975.7</v>
          </cell>
        </row>
        <row r="28">
          <cell r="C28">
            <v>-301975.09999999998</v>
          </cell>
          <cell r="I28">
            <v>204867</v>
          </cell>
        </row>
        <row r="30">
          <cell r="C30">
            <v>0</v>
          </cell>
        </row>
        <row r="31">
          <cell r="C31">
            <v>0</v>
          </cell>
          <cell r="I31">
            <v>1875.7</v>
          </cell>
        </row>
        <row r="32">
          <cell r="C32">
            <v>0</v>
          </cell>
          <cell r="I32">
            <v>977.3</v>
          </cell>
        </row>
        <row r="33">
          <cell r="I33">
            <v>7432.7999999999984</v>
          </cell>
        </row>
        <row r="34">
          <cell r="D34">
            <v>-119728.9</v>
          </cell>
        </row>
        <row r="37">
          <cell r="C37">
            <v>4164.7</v>
          </cell>
        </row>
        <row r="38">
          <cell r="C38">
            <v>3678.3</v>
          </cell>
        </row>
        <row r="39">
          <cell r="C39">
            <v>0</v>
          </cell>
        </row>
        <row r="40">
          <cell r="C40">
            <v>7603.5</v>
          </cell>
        </row>
        <row r="41">
          <cell r="C41">
            <v>-9132.7999999999993</v>
          </cell>
        </row>
        <row r="44">
          <cell r="C44">
            <v>2135.1999999999998</v>
          </cell>
        </row>
        <row r="45">
          <cell r="C45">
            <v>-1733</v>
          </cell>
          <cell r="I45">
            <v>646370.1</v>
          </cell>
        </row>
        <row r="48">
          <cell r="C48">
            <v>11116.1</v>
          </cell>
        </row>
        <row r="49">
          <cell r="C49">
            <v>3274</v>
          </cell>
          <cell r="I49">
            <v>283798.3</v>
          </cell>
        </row>
        <row r="50">
          <cell r="C50">
            <v>4759.2</v>
          </cell>
        </row>
        <row r="51">
          <cell r="C51">
            <v>447.6</v>
          </cell>
        </row>
        <row r="52">
          <cell r="C52">
            <v>-7176.1</v>
          </cell>
        </row>
        <row r="53">
          <cell r="C53">
            <v>-33.200000000000003</v>
          </cell>
        </row>
        <row r="54">
          <cell r="I54">
            <v>7805.7</v>
          </cell>
        </row>
        <row r="55">
          <cell r="I55">
            <v>100635.2</v>
          </cell>
        </row>
        <row r="56">
          <cell r="C56">
            <v>341.1</v>
          </cell>
          <cell r="I56">
            <v>1110.0999999999999</v>
          </cell>
        </row>
        <row r="57">
          <cell r="C57">
            <v>22338.600000000002</v>
          </cell>
        </row>
        <row r="58">
          <cell r="C58">
            <v>-2.7</v>
          </cell>
        </row>
        <row r="60">
          <cell r="J60">
            <v>610953</v>
          </cell>
        </row>
        <row r="62">
          <cell r="C62">
            <v>7805.7</v>
          </cell>
          <cell r="J62">
            <v>196082</v>
          </cell>
        </row>
        <row r="69">
          <cell r="D69">
            <v>10767.1</v>
          </cell>
        </row>
        <row r="70">
          <cell r="I70">
            <v>10767.1</v>
          </cell>
        </row>
        <row r="73">
          <cell r="C73">
            <v>214611.9</v>
          </cell>
        </row>
        <row r="75">
          <cell r="D75">
            <v>3203027.8</v>
          </cell>
        </row>
        <row r="77">
          <cell r="D77">
            <v>5376085.7000000002</v>
          </cell>
        </row>
        <row r="79">
          <cell r="D79">
            <v>8804492.5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G MENSUAL"/>
      <sheetName val="BG MENSUAL"/>
      <sheetName val="PYG"/>
      <sheetName val="BG"/>
    </sheetNames>
    <sheetDataSet>
      <sheetData sheetId="0"/>
      <sheetData sheetId="1"/>
      <sheetData sheetId="2">
        <row r="16">
          <cell r="C16">
            <v>34746.800000000003</v>
          </cell>
        </row>
        <row r="17">
          <cell r="C17">
            <v>314.10000000000002</v>
          </cell>
        </row>
        <row r="18">
          <cell r="C18">
            <v>1976.4</v>
          </cell>
        </row>
        <row r="19">
          <cell r="C19">
            <v>23.7</v>
          </cell>
        </row>
        <row r="22">
          <cell r="C22">
            <v>3918.7999999999997</v>
          </cell>
        </row>
        <row r="23">
          <cell r="C23">
            <v>15.1</v>
          </cell>
        </row>
        <row r="24">
          <cell r="C24">
            <v>0</v>
          </cell>
        </row>
        <row r="31">
          <cell r="C31">
            <v>351.9</v>
          </cell>
        </row>
        <row r="32">
          <cell r="C32">
            <v>0</v>
          </cell>
        </row>
        <row r="35">
          <cell r="C35">
            <v>1548.1</v>
          </cell>
        </row>
        <row r="36">
          <cell r="C36">
            <v>848.40000000000009</v>
          </cell>
        </row>
        <row r="42">
          <cell r="C42">
            <v>29434.599999999991</v>
          </cell>
        </row>
        <row r="43">
          <cell r="C43">
            <v>35.5</v>
          </cell>
        </row>
        <row r="44">
          <cell r="C44">
            <v>0.6</v>
          </cell>
        </row>
        <row r="46">
          <cell r="E46">
            <v>208.1</v>
          </cell>
        </row>
        <row r="48">
          <cell r="E48">
            <v>67</v>
          </cell>
        </row>
        <row r="53">
          <cell r="C53">
            <v>7487.7</v>
          </cell>
        </row>
        <row r="56">
          <cell r="C56">
            <v>3897.9</v>
          </cell>
        </row>
      </sheetData>
      <sheetData sheetId="3">
        <row r="12">
          <cell r="D12">
            <v>76657.7</v>
          </cell>
        </row>
        <row r="13">
          <cell r="D13">
            <v>-35.5</v>
          </cell>
          <cell r="I13">
            <v>100949.5</v>
          </cell>
        </row>
        <row r="16">
          <cell r="I16">
            <v>606841.1</v>
          </cell>
        </row>
        <row r="18">
          <cell r="C18">
            <v>78074.899999999994</v>
          </cell>
        </row>
        <row r="19">
          <cell r="I19">
            <v>9857.2000000000007</v>
          </cell>
        </row>
        <row r="20">
          <cell r="I20">
            <v>0</v>
          </cell>
        </row>
        <row r="21">
          <cell r="I21">
            <v>15473.5</v>
          </cell>
        </row>
        <row r="22">
          <cell r="C22">
            <v>2653421.9</v>
          </cell>
        </row>
        <row r="23">
          <cell r="C23">
            <v>2772496.6</v>
          </cell>
          <cell r="J23">
            <v>2854.4</v>
          </cell>
        </row>
        <row r="24">
          <cell r="C24">
            <v>72378.5</v>
          </cell>
        </row>
        <row r="25">
          <cell r="C25">
            <v>50881.8</v>
          </cell>
        </row>
        <row r="26">
          <cell r="C26">
            <v>79725.2</v>
          </cell>
          <cell r="I26">
            <v>1133.8</v>
          </cell>
        </row>
        <row r="27">
          <cell r="C27">
            <v>127074.3</v>
          </cell>
          <cell r="I27">
            <v>11962.2</v>
          </cell>
        </row>
        <row r="28">
          <cell r="C28">
            <v>-449134.5</v>
          </cell>
          <cell r="I28">
            <v>210839.6</v>
          </cell>
        </row>
        <row r="30">
          <cell r="C30">
            <v>0</v>
          </cell>
        </row>
        <row r="31">
          <cell r="C31">
            <v>0</v>
          </cell>
          <cell r="I31">
            <v>0</v>
          </cell>
        </row>
        <row r="32">
          <cell r="C32">
            <v>0</v>
          </cell>
          <cell r="I32">
            <v>1218.4000000000001</v>
          </cell>
        </row>
        <row r="33">
          <cell r="I33">
            <v>1560.2999999999997</v>
          </cell>
        </row>
        <row r="34">
          <cell r="D34">
            <v>0</v>
          </cell>
        </row>
        <row r="37">
          <cell r="C37">
            <v>3893.9</v>
          </cell>
        </row>
        <row r="38">
          <cell r="C38">
            <v>2726.9</v>
          </cell>
        </row>
        <row r="39">
          <cell r="C39">
            <v>0</v>
          </cell>
        </row>
        <row r="40">
          <cell r="C40">
            <v>10966.5</v>
          </cell>
        </row>
        <row r="41">
          <cell r="C41">
            <v>-10820.4</v>
          </cell>
        </row>
        <row r="44">
          <cell r="C44">
            <v>2135.1999999999998</v>
          </cell>
        </row>
        <row r="45">
          <cell r="C45">
            <v>-1733</v>
          </cell>
          <cell r="I45">
            <v>741374.6</v>
          </cell>
        </row>
        <row r="48">
          <cell r="C48">
            <v>11116</v>
          </cell>
        </row>
        <row r="49">
          <cell r="C49">
            <v>3250.3</v>
          </cell>
          <cell r="I49">
            <v>230969.3</v>
          </cell>
        </row>
        <row r="50">
          <cell r="C50">
            <v>4729.3999999999996</v>
          </cell>
        </row>
        <row r="51">
          <cell r="C51">
            <v>331</v>
          </cell>
        </row>
        <row r="52">
          <cell r="C52">
            <v>-7108.5</v>
          </cell>
        </row>
        <row r="53">
          <cell r="C53">
            <v>-33.200000000000003</v>
          </cell>
        </row>
        <row r="54">
          <cell r="I54">
            <v>7805.7</v>
          </cell>
        </row>
        <row r="55">
          <cell r="I55">
            <v>100635.2</v>
          </cell>
        </row>
        <row r="56">
          <cell r="C56">
            <v>670.5</v>
          </cell>
          <cell r="I56">
            <v>1110.0999999999999</v>
          </cell>
        </row>
        <row r="57">
          <cell r="C57">
            <v>20499.8</v>
          </cell>
        </row>
        <row r="58">
          <cell r="C58">
            <v>-2.7</v>
          </cell>
        </row>
        <row r="60">
          <cell r="J60">
            <v>610953</v>
          </cell>
        </row>
        <row r="62">
          <cell r="C62">
            <v>7805.7</v>
          </cell>
          <cell r="J62">
            <v>201008.5</v>
          </cell>
        </row>
        <row r="69">
          <cell r="D69">
            <v>10855.1</v>
          </cell>
        </row>
        <row r="70">
          <cell r="I70">
            <v>10767.1</v>
          </cell>
        </row>
        <row r="73">
          <cell r="C73">
            <v>119596.6</v>
          </cell>
        </row>
        <row r="75">
          <cell r="D75">
            <v>3241434.6</v>
          </cell>
        </row>
        <row r="77">
          <cell r="D77">
            <v>5342074.0999999996</v>
          </cell>
        </row>
        <row r="79">
          <cell r="D79">
            <v>8713960.4000000004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1">
    <pageSetUpPr fitToPage="1"/>
  </sheetPr>
  <dimension ref="A1:S184"/>
  <sheetViews>
    <sheetView showGridLines="0" zoomScale="75" workbookViewId="0">
      <selection sqref="A1:XFD1048576"/>
    </sheetView>
  </sheetViews>
  <sheetFormatPr baseColWidth="10" defaultColWidth="12.6640625" defaultRowHeight="15" x14ac:dyDescent="0.2"/>
  <cols>
    <col min="1" max="1" width="50.5546875" style="104" customWidth="1"/>
    <col min="2" max="2" width="8.33203125" style="104" customWidth="1"/>
    <col min="3" max="3" width="11.21875" style="165" customWidth="1"/>
    <col min="4" max="4" width="3.33203125" style="165" customWidth="1"/>
    <col min="5" max="5" width="12.77734375" style="165" customWidth="1"/>
    <col min="6" max="6" width="3.109375" style="104" customWidth="1"/>
    <col min="7" max="7" width="7.77734375" style="104" customWidth="1"/>
    <col min="8" max="8" width="10.88671875" style="104" customWidth="1"/>
    <col min="9" max="9" width="3.6640625" style="104" customWidth="1"/>
    <col min="10" max="10" width="12.109375" style="104" customWidth="1"/>
    <col min="11" max="11" width="2.77734375" style="104" customWidth="1"/>
    <col min="12" max="12" width="12.6640625" style="104"/>
    <col min="13" max="13" width="1.5546875" style="104" customWidth="1"/>
    <col min="14" max="14" width="12.6640625" style="104"/>
    <col min="15" max="19" width="12.6640625" style="105"/>
    <col min="20" max="16384" width="12.6640625" style="104"/>
  </cols>
  <sheetData>
    <row r="1" spans="1:19" ht="17.100000000000001" customHeight="1" x14ac:dyDescent="0.2">
      <c r="A1" s="100"/>
      <c r="B1" s="100"/>
      <c r="C1" s="101"/>
      <c r="D1" s="101"/>
      <c r="E1" s="101"/>
      <c r="F1" s="102"/>
      <c r="G1" s="102"/>
      <c r="H1" s="102"/>
      <c r="I1" s="102"/>
      <c r="J1" s="102"/>
      <c r="K1" s="102"/>
      <c r="L1" s="102"/>
      <c r="M1" s="103"/>
    </row>
    <row r="2" spans="1:19" ht="12" customHeight="1" x14ac:dyDescent="0.2">
      <c r="A2" s="102"/>
      <c r="B2" s="102"/>
      <c r="C2" s="101"/>
      <c r="D2" s="101"/>
      <c r="E2" s="101"/>
      <c r="F2" s="102"/>
      <c r="G2" s="102"/>
      <c r="H2" s="102"/>
      <c r="I2" s="102"/>
      <c r="J2" s="102"/>
      <c r="K2" s="102"/>
      <c r="L2" s="102"/>
      <c r="M2" s="102"/>
    </row>
    <row r="3" spans="1:19" ht="20.25" x14ac:dyDescent="0.3">
      <c r="A3" s="106"/>
      <c r="B3" s="106"/>
      <c r="C3" s="107"/>
      <c r="D3" s="107"/>
      <c r="E3" s="107"/>
      <c r="F3" s="108"/>
      <c r="G3" s="108"/>
      <c r="H3" s="108"/>
      <c r="I3" s="108"/>
      <c r="J3" s="108"/>
      <c r="K3" s="108"/>
      <c r="L3" s="108"/>
      <c r="M3" s="108"/>
    </row>
    <row r="4" spans="1:19" s="112" customFormat="1" ht="23.25" x14ac:dyDescent="0.35">
      <c r="A4" s="109" t="s">
        <v>0</v>
      </c>
      <c r="B4" s="109"/>
      <c r="C4" s="110"/>
      <c r="D4" s="110"/>
      <c r="E4" s="110"/>
      <c r="F4" s="111"/>
      <c r="G4" s="111"/>
      <c r="H4" s="111"/>
      <c r="I4" s="111"/>
      <c r="J4" s="111"/>
      <c r="K4" s="111"/>
      <c r="L4" s="111"/>
      <c r="M4" s="111"/>
      <c r="O4" s="113"/>
      <c r="P4" s="113"/>
      <c r="Q4" s="113"/>
      <c r="R4" s="113"/>
      <c r="S4" s="113"/>
    </row>
    <row r="5" spans="1:19" s="112" customFormat="1" ht="23.25" x14ac:dyDescent="0.35">
      <c r="A5" s="109" t="s">
        <v>117</v>
      </c>
      <c r="B5" s="114"/>
      <c r="C5" s="110"/>
      <c r="D5" s="110"/>
      <c r="E5" s="110"/>
      <c r="F5" s="111"/>
      <c r="G5" s="111"/>
      <c r="H5" s="111"/>
      <c r="I5" s="111"/>
      <c r="J5" s="111"/>
      <c r="K5" s="111"/>
      <c r="L5" s="111"/>
      <c r="M5" s="111"/>
      <c r="O5" s="113"/>
      <c r="P5" s="113"/>
      <c r="Q5" s="113"/>
      <c r="R5" s="113"/>
      <c r="S5" s="113"/>
    </row>
    <row r="6" spans="1:19" ht="6.75" customHeight="1" x14ac:dyDescent="0.2">
      <c r="A6" s="115"/>
      <c r="B6" s="115"/>
      <c r="C6" s="116"/>
      <c r="D6" s="116"/>
      <c r="E6" s="116"/>
      <c r="F6" s="117"/>
      <c r="G6" s="117"/>
      <c r="H6" s="117"/>
      <c r="I6" s="117"/>
      <c r="J6" s="117"/>
      <c r="K6" s="118"/>
      <c r="L6" s="2"/>
      <c r="M6" s="105"/>
    </row>
    <row r="7" spans="1:19" ht="9" customHeight="1" x14ac:dyDescent="0.2">
      <c r="A7" s="115"/>
      <c r="B7" s="115"/>
      <c r="C7" s="116"/>
      <c r="D7" s="116"/>
      <c r="E7" s="116"/>
      <c r="F7" s="117"/>
      <c r="G7" s="117"/>
      <c r="H7" s="117"/>
      <c r="I7" s="117"/>
      <c r="J7" s="117"/>
      <c r="K7" s="118"/>
      <c r="L7" s="2"/>
      <c r="M7" s="105"/>
    </row>
    <row r="8" spans="1:19" ht="15.75" thickBot="1" x14ac:dyDescent="0.25">
      <c r="A8" s="119"/>
      <c r="B8" s="119"/>
      <c r="C8" s="120"/>
      <c r="D8" s="120"/>
      <c r="E8" s="120"/>
      <c r="F8" s="119"/>
      <c r="G8" s="119"/>
      <c r="H8" s="119"/>
      <c r="I8" s="119"/>
      <c r="J8" s="121"/>
      <c r="L8" s="121" t="s">
        <v>1</v>
      </c>
    </row>
    <row r="9" spans="1:19" ht="24" customHeight="1" thickTop="1" x14ac:dyDescent="0.2">
      <c r="A9" s="122"/>
      <c r="B9" s="123"/>
      <c r="C9" s="124" t="s">
        <v>2</v>
      </c>
      <c r="D9" s="125"/>
      <c r="E9" s="125"/>
      <c r="F9" s="126"/>
      <c r="G9" s="126"/>
      <c r="H9" s="126"/>
      <c r="I9" s="126"/>
      <c r="J9" s="126"/>
      <c r="K9" s="127"/>
      <c r="L9" s="127"/>
      <c r="M9" s="128"/>
    </row>
    <row r="10" spans="1:19" ht="8.25" customHeight="1" x14ac:dyDescent="0.2">
      <c r="A10" s="129"/>
      <c r="B10" s="130"/>
      <c r="C10" s="131"/>
      <c r="D10" s="131"/>
      <c r="E10" s="131"/>
      <c r="F10" s="130"/>
      <c r="G10" s="130"/>
      <c r="H10" s="130"/>
      <c r="I10" s="130"/>
      <c r="J10" s="130"/>
      <c r="K10" s="130"/>
      <c r="L10" s="130"/>
      <c r="M10" s="132"/>
    </row>
    <row r="11" spans="1:19" x14ac:dyDescent="0.2">
      <c r="A11" s="129"/>
      <c r="B11" s="133" t="s">
        <v>3</v>
      </c>
      <c r="C11" s="134">
        <v>41640</v>
      </c>
      <c r="D11" s="135" t="s">
        <v>4</v>
      </c>
      <c r="E11" s="136">
        <v>41670</v>
      </c>
      <c r="F11" s="130"/>
      <c r="G11" s="133" t="s">
        <v>3</v>
      </c>
      <c r="H11" s="134">
        <v>41609</v>
      </c>
      <c r="I11" s="135" t="s">
        <v>4</v>
      </c>
      <c r="J11" s="136">
        <v>41639</v>
      </c>
      <c r="K11" s="130"/>
      <c r="L11" s="137" t="s">
        <v>110</v>
      </c>
      <c r="M11" s="132"/>
    </row>
    <row r="12" spans="1:19" s="146" customFormat="1" ht="11.25" customHeight="1" x14ac:dyDescent="0.25">
      <c r="A12" s="138"/>
      <c r="B12" s="139"/>
      <c r="C12" s="140" t="s">
        <v>5</v>
      </c>
      <c r="D12" s="141"/>
      <c r="E12" s="142" t="s">
        <v>5</v>
      </c>
      <c r="F12" s="139"/>
      <c r="G12" s="139"/>
      <c r="H12" s="143" t="s">
        <v>5</v>
      </c>
      <c r="I12" s="139"/>
      <c r="J12" s="144" t="s">
        <v>5</v>
      </c>
      <c r="K12" s="139"/>
      <c r="L12" s="139"/>
      <c r="M12" s="145"/>
      <c r="O12" s="147"/>
      <c r="P12" s="147"/>
      <c r="Q12" s="147"/>
      <c r="R12" s="147"/>
      <c r="S12" s="147"/>
    </row>
    <row r="13" spans="1:19" x14ac:dyDescent="0.2">
      <c r="A13" s="129"/>
      <c r="B13" s="130"/>
      <c r="C13" s="131"/>
      <c r="D13" s="131"/>
      <c r="E13" s="131"/>
      <c r="F13" s="130"/>
      <c r="G13" s="130"/>
      <c r="H13" s="130"/>
      <c r="I13" s="130"/>
      <c r="J13" s="130"/>
      <c r="K13" s="130"/>
      <c r="L13" s="130"/>
      <c r="M13" s="132"/>
    </row>
    <row r="14" spans="1:19" x14ac:dyDescent="0.2">
      <c r="A14" s="148" t="s">
        <v>6</v>
      </c>
      <c r="B14" s="149"/>
      <c r="C14" s="1"/>
      <c r="D14" s="1"/>
      <c r="E14" s="150">
        <v>32015.800000000003</v>
      </c>
      <c r="F14" s="1"/>
      <c r="G14" s="1"/>
      <c r="H14" s="1"/>
      <c r="I14" s="1"/>
      <c r="J14" s="150">
        <v>32614</v>
      </c>
      <c r="K14" s="130"/>
      <c r="L14" s="150">
        <v>-598.19999999999709</v>
      </c>
      <c r="M14" s="151"/>
      <c r="O14" s="1"/>
      <c r="P14" s="2"/>
      <c r="Q14" s="1"/>
      <c r="R14" s="2"/>
      <c r="S14" s="2"/>
    </row>
    <row r="15" spans="1:19" x14ac:dyDescent="0.2">
      <c r="A15" s="148" t="s">
        <v>7</v>
      </c>
      <c r="B15" s="149"/>
      <c r="C15" s="2">
        <v>30503.4</v>
      </c>
      <c r="D15" s="1"/>
      <c r="E15" s="1"/>
      <c r="F15" s="1"/>
      <c r="G15" s="1"/>
      <c r="H15" s="2">
        <v>30554.799999999999</v>
      </c>
      <c r="I15" s="1"/>
      <c r="J15" s="1"/>
      <c r="K15" s="130"/>
      <c r="L15" s="2">
        <v>-51.399999999997817</v>
      </c>
      <c r="M15" s="151"/>
      <c r="O15" s="2"/>
      <c r="P15" s="1"/>
      <c r="Q15" s="2"/>
      <c r="R15" s="1"/>
      <c r="S15" s="2"/>
    </row>
    <row r="16" spans="1:19" x14ac:dyDescent="0.2">
      <c r="A16" s="148" t="s">
        <v>111</v>
      </c>
      <c r="B16" s="149"/>
      <c r="C16" s="2">
        <v>300</v>
      </c>
      <c r="D16" s="1"/>
      <c r="E16" s="1"/>
      <c r="F16" s="1"/>
      <c r="G16" s="1"/>
      <c r="H16" s="2">
        <v>323.7</v>
      </c>
      <c r="I16" s="1"/>
      <c r="J16" s="1"/>
      <c r="K16" s="130"/>
      <c r="L16" s="2">
        <v>-23.699999999999989</v>
      </c>
      <c r="M16" s="151"/>
      <c r="O16" s="2"/>
      <c r="P16" s="1"/>
      <c r="Q16" s="2"/>
      <c r="R16" s="1"/>
      <c r="S16" s="2"/>
    </row>
    <row r="17" spans="1:19" x14ac:dyDescent="0.2">
      <c r="A17" s="148" t="s">
        <v>10</v>
      </c>
      <c r="B17" s="149"/>
      <c r="C17" s="2">
        <v>1171.9000000000001</v>
      </c>
      <c r="D17" s="1"/>
      <c r="E17" s="1"/>
      <c r="F17" s="1"/>
      <c r="G17" s="1"/>
      <c r="H17" s="2">
        <v>1507.5</v>
      </c>
      <c r="I17" s="1"/>
      <c r="J17" s="1"/>
      <c r="K17" s="130"/>
      <c r="L17" s="2">
        <v>-335.59999999999991</v>
      </c>
      <c r="M17" s="151"/>
      <c r="O17" s="2"/>
      <c r="P17" s="1"/>
      <c r="Q17" s="2"/>
      <c r="R17" s="1"/>
      <c r="S17" s="2"/>
    </row>
    <row r="18" spans="1:19" x14ac:dyDescent="0.2">
      <c r="A18" s="148" t="s">
        <v>8</v>
      </c>
      <c r="B18" s="149"/>
      <c r="C18" s="2">
        <v>40.5</v>
      </c>
      <c r="D18" s="1"/>
      <c r="E18" s="1"/>
      <c r="F18" s="1"/>
      <c r="G18" s="1"/>
      <c r="H18" s="1">
        <v>228</v>
      </c>
      <c r="I18" s="1"/>
      <c r="J18" s="1"/>
      <c r="K18" s="130"/>
      <c r="L18" s="2">
        <v>-187.5</v>
      </c>
      <c r="M18" s="151"/>
      <c r="O18" s="2"/>
      <c r="P18" s="1"/>
      <c r="Q18" s="2"/>
      <c r="R18" s="1"/>
      <c r="S18" s="2"/>
    </row>
    <row r="19" spans="1:19" x14ac:dyDescent="0.2">
      <c r="A19" s="129"/>
      <c r="B19" s="130"/>
      <c r="C19" s="1"/>
      <c r="D19" s="1"/>
      <c r="E19" s="1"/>
      <c r="F19" s="1"/>
      <c r="G19" s="1"/>
      <c r="I19" s="1"/>
      <c r="J19" s="1"/>
      <c r="K19" s="130"/>
      <c r="L19" s="2"/>
      <c r="M19" s="151"/>
      <c r="O19" s="1"/>
      <c r="P19" s="1"/>
      <c r="Q19" s="1"/>
      <c r="R19" s="1"/>
      <c r="S19" s="2"/>
    </row>
    <row r="20" spans="1:19" x14ac:dyDescent="0.2">
      <c r="A20" s="148" t="s">
        <v>9</v>
      </c>
      <c r="B20" s="149"/>
      <c r="C20" s="1"/>
      <c r="D20" s="1"/>
      <c r="E20" s="150">
        <v>3942.7</v>
      </c>
      <c r="F20" s="1"/>
      <c r="G20" s="1"/>
      <c r="H20" s="1"/>
      <c r="I20" s="1"/>
      <c r="J20" s="150">
        <v>4210.7</v>
      </c>
      <c r="K20" s="130"/>
      <c r="L20" s="150">
        <v>-268</v>
      </c>
      <c r="M20" s="151"/>
      <c r="O20" s="1"/>
      <c r="P20" s="2"/>
      <c r="Q20" s="1"/>
      <c r="R20" s="2"/>
      <c r="S20" s="2"/>
    </row>
    <row r="21" spans="1:19" x14ac:dyDescent="0.2">
      <c r="A21" s="148" t="s">
        <v>112</v>
      </c>
      <c r="B21" s="149"/>
      <c r="C21" s="2">
        <v>3928</v>
      </c>
      <c r="D21" s="1"/>
      <c r="E21" s="1"/>
      <c r="F21" s="1"/>
      <c r="G21" s="1"/>
      <c r="H21" s="2">
        <v>3965.7</v>
      </c>
      <c r="I21" s="1"/>
      <c r="J21" s="1"/>
      <c r="K21" s="130"/>
      <c r="L21" s="2">
        <v>-37.699999999999818</v>
      </c>
      <c r="M21" s="151"/>
      <c r="O21" s="2"/>
      <c r="P21" s="1"/>
      <c r="Q21" s="2"/>
      <c r="R21" s="1"/>
      <c r="S21" s="2"/>
    </row>
    <row r="22" spans="1:19" x14ac:dyDescent="0.2">
      <c r="A22" s="148" t="s">
        <v>10</v>
      </c>
      <c r="B22" s="149"/>
      <c r="C22" s="2">
        <v>14.7</v>
      </c>
      <c r="D22" s="1"/>
      <c r="E22" s="1"/>
      <c r="F22" s="1"/>
      <c r="G22" s="1"/>
      <c r="H22" s="2">
        <v>15.4</v>
      </c>
      <c r="I22" s="1"/>
      <c r="J22" s="1"/>
      <c r="K22" s="130"/>
      <c r="L22" s="2">
        <v>-0.70000000000000107</v>
      </c>
      <c r="M22" s="151"/>
      <c r="O22" s="2"/>
      <c r="P22" s="1"/>
      <c r="Q22" s="2"/>
      <c r="R22" s="1"/>
      <c r="S22" s="2"/>
    </row>
    <row r="23" spans="1:19" x14ac:dyDescent="0.2">
      <c r="A23" s="148" t="s">
        <v>8</v>
      </c>
      <c r="B23" s="149"/>
      <c r="C23" s="2">
        <v>0</v>
      </c>
      <c r="D23" s="1"/>
      <c r="E23" s="1"/>
      <c r="F23" s="1"/>
      <c r="G23" s="1"/>
      <c r="H23" s="1">
        <v>229.6</v>
      </c>
      <c r="I23" s="1"/>
      <c r="J23" s="1"/>
      <c r="K23" s="130"/>
      <c r="L23" s="2">
        <v>-229.6</v>
      </c>
      <c r="M23" s="151"/>
      <c r="O23" s="2"/>
      <c r="P23" s="1"/>
      <c r="Q23" s="2"/>
      <c r="R23" s="1"/>
      <c r="S23" s="2"/>
    </row>
    <row r="24" spans="1:19" x14ac:dyDescent="0.2">
      <c r="A24" s="129"/>
      <c r="B24" s="130"/>
      <c r="C24" s="1"/>
      <c r="D24" s="1"/>
      <c r="E24" s="1"/>
      <c r="F24" s="1"/>
      <c r="G24" s="1"/>
      <c r="I24" s="1"/>
      <c r="J24" s="1"/>
      <c r="K24" s="130"/>
      <c r="L24" s="2"/>
      <c r="M24" s="151"/>
      <c r="O24" s="1"/>
      <c r="P24" s="1"/>
      <c r="Q24" s="1"/>
      <c r="R24" s="1"/>
      <c r="S24" s="2"/>
    </row>
    <row r="25" spans="1:19" s="155" customFormat="1" ht="15.75" x14ac:dyDescent="0.25">
      <c r="A25" s="152" t="s">
        <v>11</v>
      </c>
      <c r="B25" s="153"/>
      <c r="C25" s="3"/>
      <c r="D25" s="3"/>
      <c r="E25" s="154">
        <v>28073.100000000002</v>
      </c>
      <c r="F25" s="3"/>
      <c r="G25" s="3"/>
      <c r="H25" s="3"/>
      <c r="I25" s="3"/>
      <c r="J25" s="154">
        <v>28403.3</v>
      </c>
      <c r="K25" s="137"/>
      <c r="L25" s="154">
        <v>-330.19999999999709</v>
      </c>
      <c r="M25" s="151"/>
      <c r="O25" s="3"/>
      <c r="P25" s="4"/>
      <c r="Q25" s="3"/>
      <c r="R25" s="4"/>
      <c r="S25" s="4"/>
    </row>
    <row r="26" spans="1:19" x14ac:dyDescent="0.2">
      <c r="A26" s="129"/>
      <c r="B26" s="130"/>
      <c r="C26" s="1"/>
      <c r="D26" s="1"/>
      <c r="E26" s="1"/>
      <c r="F26" s="1"/>
      <c r="G26" s="1"/>
      <c r="H26" s="1"/>
      <c r="I26" s="1"/>
      <c r="J26" s="1"/>
      <c r="K26" s="130"/>
      <c r="L26" s="2"/>
      <c r="M26" s="151"/>
      <c r="O26" s="1"/>
      <c r="P26" s="1"/>
      <c r="Q26" s="1"/>
      <c r="R26" s="1"/>
      <c r="S26" s="2"/>
    </row>
    <row r="27" spans="1:19" x14ac:dyDescent="0.2">
      <c r="A27" s="148" t="s">
        <v>12</v>
      </c>
      <c r="B27" s="149"/>
      <c r="C27" s="1"/>
      <c r="D27" s="1"/>
      <c r="E27" s="150">
        <v>-4489.0999999999995</v>
      </c>
      <c r="F27" s="1"/>
      <c r="G27" s="1"/>
      <c r="H27" s="1"/>
      <c r="I27" s="1"/>
      <c r="J27" s="150">
        <v>-5313.5</v>
      </c>
      <c r="K27" s="130"/>
      <c r="L27" s="150">
        <v>824.40000000000055</v>
      </c>
      <c r="M27" s="151"/>
      <c r="O27" s="1"/>
      <c r="P27" s="2"/>
      <c r="Q27" s="1"/>
      <c r="R27" s="2"/>
      <c r="S27" s="2"/>
    </row>
    <row r="28" spans="1:19" x14ac:dyDescent="0.2">
      <c r="A28" s="129"/>
      <c r="B28" s="130"/>
      <c r="C28" s="1"/>
      <c r="D28" s="1"/>
      <c r="E28" s="1"/>
      <c r="F28" s="1"/>
      <c r="G28" s="1"/>
      <c r="H28" s="1"/>
      <c r="I28" s="1"/>
      <c r="J28" s="1"/>
      <c r="K28" s="130"/>
      <c r="L28" s="2"/>
      <c r="M28" s="151"/>
      <c r="O28" s="1"/>
      <c r="P28" s="1"/>
      <c r="Q28" s="1"/>
      <c r="R28" s="1"/>
      <c r="S28" s="2"/>
    </row>
    <row r="29" spans="1:19" x14ac:dyDescent="0.2">
      <c r="A29" s="148" t="s">
        <v>13</v>
      </c>
      <c r="B29" s="149"/>
      <c r="C29" s="1"/>
      <c r="D29" s="1"/>
      <c r="E29" s="150">
        <v>3.6</v>
      </c>
      <c r="F29" s="1"/>
      <c r="G29" s="1"/>
      <c r="H29" s="1"/>
      <c r="I29" s="1"/>
      <c r="J29" s="150">
        <v>0</v>
      </c>
      <c r="K29" s="130"/>
      <c r="L29" s="150">
        <v>3.6</v>
      </c>
      <c r="M29" s="151"/>
      <c r="O29" s="1"/>
      <c r="P29" s="2"/>
      <c r="Q29" s="1"/>
      <c r="R29" s="2"/>
      <c r="S29" s="2"/>
    </row>
    <row r="30" spans="1:19" x14ac:dyDescent="0.2">
      <c r="A30" s="172" t="s">
        <v>114</v>
      </c>
      <c r="B30" s="149"/>
      <c r="C30" s="2">
        <v>3.6</v>
      </c>
      <c r="D30" s="1"/>
      <c r="E30" s="1"/>
      <c r="F30" s="1"/>
      <c r="G30" s="1"/>
      <c r="H30" s="1">
        <v>0</v>
      </c>
      <c r="I30" s="1"/>
      <c r="J30" s="1"/>
      <c r="K30" s="130"/>
      <c r="L30" s="2">
        <v>3.6</v>
      </c>
      <c r="M30" s="151"/>
      <c r="O30" s="2"/>
      <c r="P30" s="1"/>
      <c r="Q30" s="2"/>
      <c r="R30" s="1"/>
      <c r="S30" s="2"/>
    </row>
    <row r="31" spans="1:19" x14ac:dyDescent="0.2">
      <c r="A31" s="148" t="s">
        <v>14</v>
      </c>
      <c r="B31" s="149"/>
      <c r="C31" s="2">
        <v>0</v>
      </c>
      <c r="D31" s="1"/>
      <c r="E31" s="1"/>
      <c r="F31" s="1"/>
      <c r="G31" s="1"/>
      <c r="H31" s="1">
        <v>0</v>
      </c>
      <c r="I31" s="1"/>
      <c r="J31" s="1"/>
      <c r="K31" s="130"/>
      <c r="L31" s="2">
        <v>0</v>
      </c>
      <c r="M31" s="151"/>
      <c r="O31" s="2"/>
      <c r="P31" s="1"/>
      <c r="Q31" s="2"/>
      <c r="R31" s="1"/>
      <c r="S31" s="2"/>
    </row>
    <row r="32" spans="1:19" x14ac:dyDescent="0.2">
      <c r="A32" s="129"/>
      <c r="B32" s="130"/>
      <c r="C32" s="1"/>
      <c r="D32" s="1"/>
      <c r="E32" s="1"/>
      <c r="F32" s="1"/>
      <c r="G32" s="1"/>
      <c r="I32" s="1"/>
      <c r="J32" s="1"/>
      <c r="K32" s="130"/>
      <c r="L32" s="2"/>
      <c r="M32" s="151"/>
      <c r="O32" s="1"/>
      <c r="P32" s="1"/>
      <c r="Q32" s="1"/>
      <c r="R32" s="1"/>
      <c r="S32" s="2"/>
    </row>
    <row r="33" spans="1:19" x14ac:dyDescent="0.2">
      <c r="A33" s="148" t="s">
        <v>15</v>
      </c>
      <c r="B33" s="149"/>
      <c r="C33" s="1"/>
      <c r="D33" s="1"/>
      <c r="E33" s="150">
        <v>4492.7</v>
      </c>
      <c r="F33" s="1"/>
      <c r="G33" s="1"/>
      <c r="H33" s="1"/>
      <c r="I33" s="1"/>
      <c r="J33" s="150">
        <v>5313.5</v>
      </c>
      <c r="K33" s="130"/>
      <c r="L33" s="150">
        <v>-820.80000000000018</v>
      </c>
      <c r="M33" s="151"/>
      <c r="O33" s="1"/>
      <c r="P33" s="2"/>
      <c r="Q33" s="1"/>
      <c r="R33" s="2"/>
      <c r="S33" s="2"/>
    </row>
    <row r="34" spans="1:19" x14ac:dyDescent="0.2">
      <c r="A34" s="148" t="s">
        <v>16</v>
      </c>
      <c r="B34" s="149"/>
      <c r="C34" s="2">
        <v>1093.8</v>
      </c>
      <c r="D34" s="1"/>
      <c r="E34" s="1"/>
      <c r="F34" s="1"/>
      <c r="G34" s="1"/>
      <c r="H34" s="2">
        <v>1403.3</v>
      </c>
      <c r="I34" s="1"/>
      <c r="J34" s="1"/>
      <c r="K34" s="130"/>
      <c r="L34" s="2">
        <v>-309.5</v>
      </c>
      <c r="M34" s="151"/>
      <c r="O34" s="2"/>
      <c r="P34" s="1"/>
      <c r="Q34" s="2"/>
      <c r="R34" s="1"/>
      <c r="S34" s="2"/>
    </row>
    <row r="35" spans="1:19" x14ac:dyDescent="0.2">
      <c r="A35" s="148" t="s">
        <v>14</v>
      </c>
      <c r="B35" s="149"/>
      <c r="C35" s="2">
        <v>3398.8999999999996</v>
      </c>
      <c r="D35" s="1"/>
      <c r="E35" s="1"/>
      <c r="F35" s="1"/>
      <c r="G35" s="1"/>
      <c r="H35" s="1">
        <v>3910.2</v>
      </c>
      <c r="I35" s="1"/>
      <c r="J35" s="1"/>
      <c r="K35" s="130"/>
      <c r="L35" s="2">
        <v>-511.30000000000018</v>
      </c>
      <c r="M35" s="151"/>
      <c r="O35" s="2"/>
      <c r="P35" s="1"/>
      <c r="Q35" s="2"/>
      <c r="R35" s="1"/>
      <c r="S35" s="2"/>
    </row>
    <row r="36" spans="1:19" ht="14.25" customHeight="1" x14ac:dyDescent="0.2">
      <c r="A36" s="129"/>
      <c r="B36" s="130"/>
      <c r="C36" s="1"/>
      <c r="D36" s="1"/>
      <c r="E36" s="1"/>
      <c r="F36" s="1"/>
      <c r="G36" s="1"/>
      <c r="I36" s="1"/>
      <c r="J36" s="1"/>
      <c r="K36" s="130"/>
      <c r="L36" s="2"/>
      <c r="M36" s="151"/>
      <c r="O36" s="1"/>
      <c r="P36" s="1"/>
      <c r="Q36" s="1"/>
      <c r="R36" s="1"/>
      <c r="S36" s="2"/>
    </row>
    <row r="37" spans="1:19" ht="13.5" customHeight="1" x14ac:dyDescent="0.2">
      <c r="A37" s="148" t="s">
        <v>17</v>
      </c>
      <c r="B37" s="149"/>
      <c r="C37" s="1"/>
      <c r="D37" s="1"/>
      <c r="E37" s="1"/>
      <c r="F37" s="1"/>
      <c r="G37" s="1"/>
      <c r="H37" s="1"/>
      <c r="I37" s="1"/>
      <c r="J37" s="1"/>
      <c r="K37" s="130"/>
      <c r="L37" s="2"/>
      <c r="M37" s="151"/>
      <c r="O37" s="1"/>
      <c r="P37" s="1"/>
      <c r="Q37" s="1"/>
      <c r="R37" s="1"/>
      <c r="S37" s="2"/>
    </row>
    <row r="38" spans="1:19" x14ac:dyDescent="0.2">
      <c r="A38" s="148" t="s">
        <v>18</v>
      </c>
      <c r="B38" s="149"/>
      <c r="C38" s="1"/>
      <c r="D38" s="1"/>
      <c r="E38" s="150">
        <v>23584.000000000004</v>
      </c>
      <c r="F38" s="1"/>
      <c r="G38" s="1"/>
      <c r="H38" s="1"/>
      <c r="I38" s="1"/>
      <c r="J38" s="150">
        <v>23089.8</v>
      </c>
      <c r="K38" s="130"/>
      <c r="L38" s="150">
        <v>494.20000000000437</v>
      </c>
      <c r="M38" s="151"/>
      <c r="O38" s="1"/>
      <c r="P38" s="2"/>
      <c r="Q38" s="1"/>
      <c r="R38" s="2"/>
      <c r="S38" s="2"/>
    </row>
    <row r="39" spans="1:19" ht="6" customHeight="1" x14ac:dyDescent="0.2">
      <c r="A39" s="129"/>
      <c r="B39" s="130"/>
      <c r="C39" s="1"/>
      <c r="D39" s="1"/>
      <c r="E39" s="1"/>
      <c r="F39" s="1"/>
      <c r="G39" s="1"/>
      <c r="H39" s="1"/>
      <c r="I39" s="1"/>
      <c r="J39" s="1"/>
      <c r="K39" s="130"/>
      <c r="L39" s="2"/>
      <c r="M39" s="151"/>
      <c r="O39" s="1"/>
      <c r="P39" s="1"/>
      <c r="Q39" s="1"/>
      <c r="R39" s="1"/>
      <c r="S39" s="2"/>
    </row>
    <row r="40" spans="1:19" x14ac:dyDescent="0.2">
      <c r="A40" s="148" t="s">
        <v>19</v>
      </c>
      <c r="B40" s="149"/>
      <c r="C40" s="1"/>
      <c r="D40" s="1"/>
      <c r="E40" s="2">
        <v>14341.4</v>
      </c>
      <c r="F40" s="1"/>
      <c r="G40" s="1"/>
      <c r="H40" s="1"/>
      <c r="I40" s="1"/>
      <c r="J40" s="2">
        <v>35685.4</v>
      </c>
      <c r="K40" s="130"/>
      <c r="L40" s="2">
        <v>-21344</v>
      </c>
      <c r="M40" s="151"/>
      <c r="O40" s="1"/>
      <c r="P40" s="2"/>
      <c r="Q40" s="1"/>
      <c r="R40" s="2"/>
      <c r="S40" s="2"/>
    </row>
    <row r="41" spans="1:19" x14ac:dyDescent="0.2">
      <c r="A41" s="148" t="s">
        <v>20</v>
      </c>
      <c r="B41" s="149"/>
      <c r="C41" s="2">
        <v>14280.5</v>
      </c>
      <c r="D41" s="1"/>
      <c r="E41" s="1"/>
      <c r="F41" s="1"/>
      <c r="G41" s="1"/>
      <c r="H41" s="2">
        <v>35773.5</v>
      </c>
      <c r="I41" s="1"/>
      <c r="J41" s="1"/>
      <c r="K41" s="130"/>
      <c r="L41" s="2">
        <v>-21493</v>
      </c>
      <c r="M41" s="151"/>
      <c r="O41" s="2"/>
      <c r="P41" s="1"/>
      <c r="Q41" s="2"/>
      <c r="R41" s="1"/>
      <c r="S41" s="2"/>
    </row>
    <row r="42" spans="1:19" x14ac:dyDescent="0.2">
      <c r="A42" s="156" t="s">
        <v>21</v>
      </c>
      <c r="B42" s="157"/>
      <c r="C42" s="2">
        <v>23.4</v>
      </c>
      <c r="D42" s="1"/>
      <c r="E42" s="1"/>
      <c r="F42" s="1"/>
      <c r="G42" s="1"/>
      <c r="H42" s="2">
        <v>-72.599999999999994</v>
      </c>
      <c r="I42" s="1"/>
      <c r="J42" s="1"/>
      <c r="K42" s="130"/>
      <c r="L42" s="2">
        <v>96</v>
      </c>
      <c r="M42" s="151"/>
      <c r="O42" s="2"/>
      <c r="P42" s="1"/>
      <c r="Q42" s="2"/>
      <c r="R42" s="1"/>
      <c r="S42" s="2"/>
    </row>
    <row r="43" spans="1:19" x14ac:dyDescent="0.2">
      <c r="A43" s="148" t="s">
        <v>23</v>
      </c>
      <c r="B43" s="149"/>
      <c r="C43" s="2">
        <v>37.5</v>
      </c>
      <c r="D43" s="1"/>
      <c r="E43" s="1"/>
      <c r="F43" s="1"/>
      <c r="G43" s="1"/>
      <c r="H43" s="1">
        <v>-15.5</v>
      </c>
      <c r="I43" s="1"/>
      <c r="J43" s="1"/>
      <c r="K43" s="130"/>
      <c r="L43" s="2">
        <v>53</v>
      </c>
      <c r="M43" s="151"/>
      <c r="O43" s="2"/>
      <c r="P43" s="1"/>
      <c r="Q43" s="2"/>
      <c r="R43" s="1"/>
      <c r="S43" s="2"/>
    </row>
    <row r="44" spans="1:19" ht="15" customHeight="1" x14ac:dyDescent="0.2">
      <c r="A44" s="129"/>
      <c r="B44" s="130"/>
      <c r="C44" s="1"/>
      <c r="D44" s="1"/>
      <c r="E44" s="1"/>
      <c r="F44" s="1"/>
      <c r="G44" s="1"/>
      <c r="I44" s="1"/>
      <c r="J44" s="1"/>
      <c r="K44" s="130"/>
      <c r="L44" s="2"/>
      <c r="M44" s="151"/>
      <c r="O44" s="1"/>
      <c r="P44" s="1"/>
      <c r="Q44" s="1"/>
      <c r="R44" s="1"/>
      <c r="S44" s="2"/>
    </row>
    <row r="45" spans="1:19" x14ac:dyDescent="0.2">
      <c r="A45" s="148" t="s">
        <v>24</v>
      </c>
      <c r="B45" s="149"/>
      <c r="C45" s="1"/>
      <c r="D45" s="1"/>
      <c r="E45" s="150">
        <v>67.8</v>
      </c>
      <c r="F45" s="1"/>
      <c r="G45" s="1"/>
      <c r="H45" s="1"/>
      <c r="I45" s="1"/>
      <c r="J45" s="150">
        <v>92.1</v>
      </c>
      <c r="K45" s="130"/>
      <c r="L45" s="150">
        <v>-24.299999999999997</v>
      </c>
      <c r="M45" s="151"/>
      <c r="O45" s="1"/>
      <c r="P45" s="2"/>
      <c r="Q45" s="1"/>
      <c r="R45" s="2"/>
      <c r="S45" s="2"/>
    </row>
    <row r="46" spans="1:19" ht="7.5" customHeight="1" x14ac:dyDescent="0.2">
      <c r="A46" s="148" t="s">
        <v>25</v>
      </c>
      <c r="B46" s="149"/>
      <c r="C46" s="1"/>
      <c r="D46" s="1"/>
      <c r="E46" s="1"/>
      <c r="F46" s="1"/>
      <c r="G46" s="1"/>
      <c r="H46" s="1"/>
      <c r="I46" s="1"/>
      <c r="J46" s="1"/>
      <c r="K46" s="130"/>
      <c r="L46" s="2"/>
      <c r="M46" s="151"/>
      <c r="O46" s="1"/>
      <c r="P46" s="1"/>
      <c r="Q46" s="1"/>
      <c r="R46" s="1"/>
      <c r="S46" s="2"/>
    </row>
    <row r="47" spans="1:19" x14ac:dyDescent="0.2">
      <c r="A47" s="148" t="s">
        <v>26</v>
      </c>
      <c r="B47" s="149"/>
      <c r="C47" s="1"/>
      <c r="D47" s="1"/>
      <c r="E47" s="150">
        <v>76.5</v>
      </c>
      <c r="F47" s="1"/>
      <c r="G47" s="1"/>
      <c r="H47" s="1"/>
      <c r="I47" s="1"/>
      <c r="J47" s="150">
        <v>76.5</v>
      </c>
      <c r="K47" s="130"/>
      <c r="L47" s="150">
        <v>0</v>
      </c>
      <c r="M47" s="151"/>
      <c r="O47" s="1"/>
      <c r="P47" s="2"/>
      <c r="Q47" s="1"/>
      <c r="R47" s="2"/>
      <c r="S47" s="2"/>
    </row>
    <row r="48" spans="1:19" ht="6" customHeight="1" x14ac:dyDescent="0.2">
      <c r="A48" s="129"/>
      <c r="B48" s="130"/>
      <c r="C48" s="1"/>
      <c r="D48" s="1"/>
      <c r="E48" s="1"/>
      <c r="F48" s="1"/>
      <c r="G48" s="1"/>
      <c r="H48" s="1"/>
      <c r="I48" s="1"/>
      <c r="J48" s="1"/>
      <c r="K48" s="130"/>
      <c r="L48" s="2"/>
      <c r="M48" s="151"/>
      <c r="O48" s="1"/>
      <c r="P48" s="1"/>
      <c r="Q48" s="1"/>
      <c r="R48" s="1"/>
      <c r="S48" s="2"/>
    </row>
    <row r="49" spans="1:19" s="155" customFormat="1" ht="15.75" x14ac:dyDescent="0.25">
      <c r="A49" s="152" t="s">
        <v>27</v>
      </c>
      <c r="B49" s="153"/>
      <c r="C49" s="3"/>
      <c r="D49" s="3"/>
      <c r="E49" s="154">
        <v>9098.3000000000047</v>
      </c>
      <c r="F49" s="3"/>
      <c r="G49" s="3"/>
      <c r="H49" s="3"/>
      <c r="I49" s="3"/>
      <c r="J49" s="154">
        <v>-12764.200000000003</v>
      </c>
      <c r="K49" s="137"/>
      <c r="L49" s="154">
        <v>21862.500000000007</v>
      </c>
      <c r="M49" s="151"/>
      <c r="O49" s="3"/>
      <c r="P49" s="4"/>
      <c r="Q49" s="3"/>
      <c r="R49" s="4"/>
      <c r="S49" s="4"/>
    </row>
    <row r="50" spans="1:19" ht="9.75" customHeight="1" x14ac:dyDescent="0.2">
      <c r="A50" s="129"/>
      <c r="B50" s="130"/>
      <c r="C50" s="1"/>
      <c r="D50" s="1"/>
      <c r="E50" s="1"/>
      <c r="F50" s="1"/>
      <c r="G50" s="1"/>
      <c r="H50" s="1"/>
      <c r="I50" s="1"/>
      <c r="J50" s="1"/>
      <c r="K50" s="130"/>
      <c r="L50" s="2"/>
      <c r="M50" s="151"/>
      <c r="O50" s="1"/>
      <c r="P50" s="1"/>
      <c r="Q50" s="1"/>
      <c r="R50" s="1"/>
      <c r="S50" s="2"/>
    </row>
    <row r="51" spans="1:19" x14ac:dyDescent="0.2">
      <c r="A51" s="148" t="s">
        <v>28</v>
      </c>
      <c r="B51" s="149"/>
      <c r="C51" s="1"/>
      <c r="D51" s="1"/>
      <c r="E51" s="150">
        <v>1435.3</v>
      </c>
      <c r="F51" s="1"/>
      <c r="G51" s="1"/>
      <c r="H51" s="1"/>
      <c r="I51" s="1"/>
      <c r="J51" s="150">
        <v>13242.3</v>
      </c>
      <c r="K51" s="130"/>
      <c r="L51" s="150">
        <v>-11807</v>
      </c>
      <c r="M51" s="151"/>
      <c r="O51" s="1"/>
      <c r="P51" s="2"/>
      <c r="Q51" s="1"/>
      <c r="R51" s="2"/>
      <c r="S51" s="2"/>
    </row>
    <row r="52" spans="1:19" x14ac:dyDescent="0.2">
      <c r="A52" s="148" t="s">
        <v>29</v>
      </c>
      <c r="B52" s="149"/>
      <c r="C52" s="2">
        <v>1435.3</v>
      </c>
      <c r="D52" s="1"/>
      <c r="E52" s="1"/>
      <c r="F52" s="1"/>
      <c r="G52" s="1"/>
      <c r="H52" s="1">
        <v>13242.3</v>
      </c>
      <c r="I52" s="1"/>
      <c r="J52" s="1"/>
      <c r="K52" s="130"/>
      <c r="L52" s="2">
        <v>-11807</v>
      </c>
      <c r="M52" s="151"/>
      <c r="O52" s="2"/>
      <c r="P52" s="1"/>
      <c r="Q52" s="2"/>
      <c r="R52" s="1"/>
      <c r="S52" s="2"/>
    </row>
    <row r="53" spans="1:19" ht="9.75" customHeight="1" x14ac:dyDescent="0.2">
      <c r="A53" s="129"/>
      <c r="B53" s="130"/>
      <c r="C53" s="1"/>
      <c r="D53" s="1"/>
      <c r="E53" s="1"/>
      <c r="F53" s="1"/>
      <c r="G53" s="1"/>
      <c r="I53" s="1"/>
      <c r="J53" s="1"/>
      <c r="K53" s="130"/>
      <c r="L53" s="2"/>
      <c r="M53" s="151"/>
      <c r="O53" s="1"/>
      <c r="P53" s="1"/>
      <c r="Q53" s="1"/>
      <c r="R53" s="1"/>
      <c r="S53" s="2"/>
    </row>
    <row r="54" spans="1:19" x14ac:dyDescent="0.2">
      <c r="A54" s="148" t="s">
        <v>30</v>
      </c>
      <c r="B54" s="149"/>
      <c r="C54" s="1"/>
      <c r="D54" s="1"/>
      <c r="E54" s="150">
        <v>763.9</v>
      </c>
      <c r="F54" s="1"/>
      <c r="G54" s="1"/>
      <c r="H54" s="1"/>
      <c r="I54" s="1"/>
      <c r="J54" s="150">
        <v>6776.4</v>
      </c>
      <c r="K54" s="130"/>
      <c r="L54" s="150">
        <v>-6012.5</v>
      </c>
      <c r="M54" s="151"/>
      <c r="O54" s="1"/>
      <c r="P54" s="2"/>
      <c r="Q54" s="1"/>
      <c r="R54" s="2"/>
      <c r="S54" s="2"/>
    </row>
    <row r="55" spans="1:19" x14ac:dyDescent="0.2">
      <c r="A55" s="148" t="s">
        <v>31</v>
      </c>
      <c r="B55" s="149"/>
      <c r="C55" s="2">
        <v>763.9</v>
      </c>
      <c r="D55" s="1"/>
      <c r="E55" s="1"/>
      <c r="F55" s="1"/>
      <c r="G55" s="1"/>
      <c r="H55" s="1">
        <v>6776.4</v>
      </c>
      <c r="I55" s="1"/>
      <c r="J55" s="1"/>
      <c r="K55" s="130"/>
      <c r="L55" s="2">
        <v>-6012.5</v>
      </c>
      <c r="M55" s="151"/>
      <c r="O55" s="2"/>
      <c r="P55" s="1"/>
      <c r="Q55" s="2"/>
      <c r="R55" s="1"/>
      <c r="S55" s="2"/>
    </row>
    <row r="56" spans="1:19" x14ac:dyDescent="0.2">
      <c r="A56" s="129"/>
      <c r="B56" s="130"/>
      <c r="C56" s="1"/>
      <c r="D56" s="1"/>
      <c r="E56" s="1"/>
      <c r="F56" s="1"/>
      <c r="G56" s="1"/>
      <c r="I56" s="1"/>
      <c r="J56" s="1"/>
      <c r="K56" s="130"/>
      <c r="L56" s="2"/>
      <c r="M56" s="151"/>
      <c r="O56" s="1"/>
      <c r="P56" s="1"/>
      <c r="Q56" s="1"/>
      <c r="R56" s="1"/>
      <c r="S56" s="2"/>
    </row>
    <row r="57" spans="1:19" s="155" customFormat="1" ht="15.75" x14ac:dyDescent="0.25">
      <c r="A57" s="152" t="s">
        <v>32</v>
      </c>
      <c r="B57" s="153"/>
      <c r="C57" s="1"/>
      <c r="D57" s="1"/>
      <c r="E57" s="154">
        <v>671.4</v>
      </c>
      <c r="F57" s="3"/>
      <c r="G57" s="3"/>
      <c r="H57" s="1"/>
      <c r="I57" s="1"/>
      <c r="J57" s="154">
        <v>6465.9</v>
      </c>
      <c r="K57" s="137"/>
      <c r="L57" s="154">
        <v>-5794.5</v>
      </c>
      <c r="M57" s="151"/>
      <c r="O57" s="1"/>
      <c r="P57" s="4"/>
      <c r="Q57" s="3"/>
      <c r="R57" s="4"/>
      <c r="S57" s="4"/>
    </row>
    <row r="58" spans="1:19" hidden="1" x14ac:dyDescent="0.2">
      <c r="A58" s="129"/>
      <c r="B58" s="130"/>
      <c r="C58" s="1"/>
      <c r="D58" s="1"/>
      <c r="E58" s="3"/>
      <c r="F58" s="1"/>
      <c r="G58" s="1"/>
      <c r="H58" s="1"/>
      <c r="I58" s="1"/>
      <c r="J58" s="3"/>
      <c r="K58" s="130"/>
      <c r="L58" s="2"/>
      <c r="M58" s="151"/>
      <c r="O58" s="1"/>
      <c r="P58" s="3"/>
      <c r="Q58" s="1"/>
      <c r="R58" s="1"/>
      <c r="S58" s="2"/>
    </row>
    <row r="59" spans="1:19" hidden="1" x14ac:dyDescent="0.2">
      <c r="A59" s="152" t="s">
        <v>108</v>
      </c>
      <c r="B59" s="149"/>
      <c r="C59" s="1"/>
      <c r="D59" s="1"/>
      <c r="E59" s="154">
        <v>1691.8999999999996</v>
      </c>
      <c r="F59" s="3"/>
      <c r="G59" s="3"/>
      <c r="H59" s="1"/>
      <c r="I59" s="1"/>
      <c r="J59" s="154">
        <v>1691.8999999999996</v>
      </c>
      <c r="K59" s="130"/>
      <c r="L59" s="154">
        <v>0</v>
      </c>
      <c r="M59" s="151"/>
      <c r="O59" s="1"/>
      <c r="P59" s="4"/>
      <c r="Q59" s="3"/>
      <c r="R59" s="4"/>
      <c r="S59" s="4"/>
    </row>
    <row r="60" spans="1:19" x14ac:dyDescent="0.2">
      <c r="A60" s="129"/>
      <c r="B60" s="130"/>
      <c r="C60" s="1"/>
      <c r="D60" s="1"/>
      <c r="E60" s="3"/>
      <c r="F60" s="1"/>
      <c r="G60" s="1"/>
      <c r="H60" s="1"/>
      <c r="I60" s="1"/>
      <c r="J60" s="3"/>
      <c r="K60" s="130"/>
      <c r="L60" s="2"/>
      <c r="M60" s="151"/>
      <c r="O60" s="1"/>
      <c r="P60" s="3"/>
      <c r="Q60" s="1"/>
      <c r="R60" s="1"/>
      <c r="S60" s="2"/>
    </row>
    <row r="61" spans="1:19" x14ac:dyDescent="0.2">
      <c r="A61" s="152" t="s">
        <v>109</v>
      </c>
      <c r="B61" s="149"/>
      <c r="C61" s="1"/>
      <c r="D61" s="1"/>
      <c r="E61" s="154">
        <v>9769.7000000000044</v>
      </c>
      <c r="F61" s="3"/>
      <c r="G61" s="3"/>
      <c r="H61" s="1"/>
      <c r="I61" s="1"/>
      <c r="J61" s="154">
        <v>-6298.3000000000029</v>
      </c>
      <c r="K61" s="137"/>
      <c r="L61" s="154">
        <v>16068.000000000007</v>
      </c>
      <c r="M61" s="151"/>
      <c r="O61" s="1"/>
      <c r="P61" s="4"/>
      <c r="Q61" s="3"/>
      <c r="R61" s="4"/>
      <c r="S61" s="4"/>
    </row>
    <row r="62" spans="1:19" ht="15.75" thickBot="1" x14ac:dyDescent="0.25">
      <c r="A62" s="158"/>
      <c r="B62" s="159"/>
      <c r="C62" s="160"/>
      <c r="D62" s="160"/>
      <c r="E62" s="160"/>
      <c r="F62" s="160"/>
      <c r="G62" s="160"/>
      <c r="H62" s="160"/>
      <c r="I62" s="160"/>
      <c r="J62" s="161"/>
      <c r="K62" s="162"/>
      <c r="L62" s="163"/>
      <c r="M62" s="164"/>
      <c r="N62" s="170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4"/>
      <c r="D65" s="104"/>
      <c r="E65" s="104"/>
      <c r="L65" s="2"/>
      <c r="M65" s="2"/>
      <c r="O65" s="104"/>
      <c r="P65" s="104"/>
      <c r="Q65" s="104"/>
      <c r="R65" s="104"/>
      <c r="S65" s="104"/>
    </row>
    <row r="66" spans="3:19" x14ac:dyDescent="0.2">
      <c r="C66" s="104"/>
      <c r="D66" s="104"/>
      <c r="E66" s="104"/>
      <c r="L66" s="2"/>
      <c r="M66" s="2"/>
      <c r="O66" s="104"/>
      <c r="P66" s="104"/>
      <c r="Q66" s="104"/>
      <c r="R66" s="104"/>
      <c r="S66" s="104"/>
    </row>
    <row r="67" spans="3:19" x14ac:dyDescent="0.2">
      <c r="C67" s="104"/>
      <c r="D67" s="104"/>
      <c r="E67" s="104"/>
      <c r="L67" s="2"/>
      <c r="M67" s="2"/>
      <c r="O67" s="104"/>
      <c r="P67" s="104"/>
      <c r="Q67" s="104"/>
      <c r="R67" s="104"/>
      <c r="S67" s="104"/>
    </row>
    <row r="68" spans="3:19" x14ac:dyDescent="0.2">
      <c r="C68" s="104"/>
      <c r="D68" s="104"/>
      <c r="E68" s="104"/>
      <c r="L68" s="2"/>
      <c r="M68" s="2"/>
      <c r="O68" s="104"/>
      <c r="P68" s="104"/>
      <c r="Q68" s="104"/>
      <c r="R68" s="104"/>
      <c r="S68" s="104"/>
    </row>
    <row r="69" spans="3:19" x14ac:dyDescent="0.2">
      <c r="C69" s="104"/>
      <c r="D69" s="104"/>
      <c r="E69" s="104"/>
      <c r="L69" s="2"/>
      <c r="M69" s="2"/>
      <c r="O69" s="104"/>
      <c r="P69" s="104"/>
      <c r="Q69" s="104"/>
      <c r="R69" s="104"/>
      <c r="S69" s="104"/>
    </row>
    <row r="70" spans="3:19" x14ac:dyDescent="0.2">
      <c r="C70" s="104"/>
      <c r="D70" s="104"/>
      <c r="E70" s="104"/>
      <c r="L70" s="2"/>
      <c r="M70" s="2"/>
      <c r="O70" s="104"/>
      <c r="P70" s="104"/>
      <c r="Q70" s="104"/>
      <c r="R70" s="104"/>
      <c r="S70" s="104"/>
    </row>
    <row r="71" spans="3:19" x14ac:dyDescent="0.2">
      <c r="C71" s="104"/>
      <c r="D71" s="104"/>
      <c r="E71" s="104"/>
      <c r="L71" s="2"/>
      <c r="M71" s="2"/>
      <c r="O71" s="104"/>
      <c r="P71" s="104"/>
      <c r="Q71" s="104"/>
      <c r="R71" s="104"/>
      <c r="S71" s="104"/>
    </row>
    <row r="72" spans="3:19" x14ac:dyDescent="0.2">
      <c r="C72" s="104"/>
      <c r="D72" s="104"/>
      <c r="E72" s="104"/>
      <c r="L72" s="2"/>
      <c r="M72" s="2"/>
      <c r="O72" s="104"/>
      <c r="P72" s="104"/>
      <c r="Q72" s="104"/>
      <c r="R72" s="104"/>
      <c r="S72" s="104"/>
    </row>
    <row r="73" spans="3:19" x14ac:dyDescent="0.2">
      <c r="C73" s="104"/>
      <c r="D73" s="104"/>
      <c r="E73" s="104"/>
      <c r="L73" s="2"/>
      <c r="M73" s="2"/>
      <c r="O73" s="104"/>
      <c r="P73" s="104"/>
      <c r="Q73" s="104"/>
      <c r="R73" s="104"/>
      <c r="S73" s="104"/>
    </row>
    <row r="74" spans="3:19" x14ac:dyDescent="0.2">
      <c r="C74" s="104"/>
      <c r="D74" s="104"/>
      <c r="E74" s="104"/>
      <c r="L74" s="2"/>
      <c r="M74" s="2"/>
      <c r="O74" s="104"/>
      <c r="P74" s="104"/>
      <c r="Q74" s="104"/>
      <c r="R74" s="104"/>
      <c r="S74" s="104"/>
    </row>
    <row r="75" spans="3:19" x14ac:dyDescent="0.2">
      <c r="C75" s="104"/>
      <c r="D75" s="104"/>
      <c r="E75" s="104"/>
      <c r="L75" s="2"/>
      <c r="M75" s="2"/>
      <c r="O75" s="104"/>
      <c r="P75" s="104"/>
      <c r="Q75" s="104"/>
      <c r="R75" s="104"/>
      <c r="S75" s="104"/>
    </row>
    <row r="76" spans="3:19" x14ac:dyDescent="0.2">
      <c r="C76" s="104"/>
      <c r="D76" s="104"/>
      <c r="E76" s="104"/>
      <c r="L76" s="2"/>
      <c r="M76" s="2"/>
      <c r="O76" s="104"/>
      <c r="P76" s="104"/>
      <c r="Q76" s="104"/>
      <c r="R76" s="104"/>
      <c r="S76" s="104"/>
    </row>
    <row r="77" spans="3:19" x14ac:dyDescent="0.2">
      <c r="C77" s="104"/>
      <c r="D77" s="104"/>
      <c r="E77" s="104"/>
      <c r="L77" s="2"/>
      <c r="M77" s="2"/>
      <c r="O77" s="104"/>
      <c r="P77" s="104"/>
      <c r="Q77" s="104"/>
      <c r="R77" s="104"/>
      <c r="S77" s="104"/>
    </row>
    <row r="78" spans="3:19" x14ac:dyDescent="0.2">
      <c r="C78" s="104"/>
      <c r="D78" s="104"/>
      <c r="E78" s="104"/>
      <c r="L78" s="2"/>
      <c r="M78" s="2"/>
      <c r="O78" s="104"/>
      <c r="P78" s="104"/>
      <c r="Q78" s="104"/>
      <c r="R78" s="104"/>
      <c r="S78" s="104"/>
    </row>
    <row r="79" spans="3:19" x14ac:dyDescent="0.2">
      <c r="C79" s="104"/>
      <c r="D79" s="104"/>
      <c r="E79" s="104"/>
      <c r="L79" s="2"/>
      <c r="M79" s="2"/>
      <c r="O79" s="104"/>
      <c r="P79" s="104"/>
      <c r="Q79" s="104"/>
      <c r="R79" s="104"/>
      <c r="S79" s="104"/>
    </row>
    <row r="80" spans="3:19" x14ac:dyDescent="0.2">
      <c r="C80" s="104"/>
      <c r="D80" s="104"/>
      <c r="E80" s="104"/>
      <c r="L80" s="2"/>
      <c r="M80" s="2"/>
      <c r="O80" s="104"/>
      <c r="P80" s="104"/>
      <c r="Q80" s="104"/>
      <c r="R80" s="104"/>
      <c r="S80" s="104"/>
    </row>
    <row r="81" spans="3:19" x14ac:dyDescent="0.2">
      <c r="C81" s="104"/>
      <c r="D81" s="104"/>
      <c r="E81" s="104"/>
      <c r="L81" s="2"/>
      <c r="M81" s="2"/>
      <c r="O81" s="104"/>
      <c r="P81" s="104"/>
      <c r="Q81" s="104"/>
      <c r="R81" s="104"/>
      <c r="S81" s="104"/>
    </row>
    <row r="82" spans="3:19" x14ac:dyDescent="0.2">
      <c r="C82" s="104"/>
      <c r="D82" s="104"/>
      <c r="E82" s="104"/>
      <c r="L82" s="2"/>
      <c r="M82" s="2"/>
      <c r="O82" s="104"/>
      <c r="P82" s="104"/>
      <c r="Q82" s="104"/>
      <c r="R82" s="104"/>
      <c r="S82" s="104"/>
    </row>
    <row r="83" spans="3:19" x14ac:dyDescent="0.2">
      <c r="C83" s="104"/>
      <c r="D83" s="104"/>
      <c r="E83" s="104"/>
      <c r="L83" s="2"/>
      <c r="M83" s="2"/>
      <c r="O83" s="104"/>
      <c r="P83" s="104"/>
      <c r="Q83" s="104"/>
      <c r="R83" s="104"/>
      <c r="S83" s="104"/>
    </row>
    <row r="84" spans="3:19" x14ac:dyDescent="0.2">
      <c r="C84" s="104"/>
      <c r="D84" s="104"/>
      <c r="E84" s="104"/>
      <c r="L84" s="2"/>
      <c r="M84" s="2"/>
      <c r="O84" s="104"/>
      <c r="P84" s="104"/>
      <c r="Q84" s="104"/>
      <c r="R84" s="104"/>
      <c r="S84" s="104"/>
    </row>
    <row r="85" spans="3:19" x14ac:dyDescent="0.2">
      <c r="C85" s="104"/>
      <c r="D85" s="104"/>
      <c r="E85" s="104"/>
      <c r="L85" s="2"/>
      <c r="M85" s="2"/>
      <c r="O85" s="104"/>
      <c r="P85" s="104"/>
      <c r="Q85" s="104"/>
      <c r="R85" s="104"/>
      <c r="S85" s="104"/>
    </row>
    <row r="86" spans="3:19" x14ac:dyDescent="0.2">
      <c r="C86" s="104"/>
      <c r="D86" s="104"/>
      <c r="E86" s="104"/>
      <c r="L86" s="2"/>
      <c r="M86" s="2"/>
      <c r="O86" s="104"/>
      <c r="P86" s="104"/>
      <c r="Q86" s="104"/>
      <c r="R86" s="104"/>
      <c r="S86" s="104"/>
    </row>
    <row r="87" spans="3:19" x14ac:dyDescent="0.2">
      <c r="C87" s="104"/>
      <c r="D87" s="104"/>
      <c r="E87" s="104"/>
      <c r="L87" s="2"/>
      <c r="M87" s="2"/>
      <c r="O87" s="104"/>
      <c r="P87" s="104"/>
      <c r="Q87" s="104"/>
      <c r="R87" s="104"/>
      <c r="S87" s="104"/>
    </row>
    <row r="88" spans="3:19" x14ac:dyDescent="0.2">
      <c r="C88" s="104"/>
      <c r="D88" s="104"/>
      <c r="E88" s="104"/>
      <c r="L88" s="2"/>
      <c r="M88" s="2"/>
      <c r="O88" s="104"/>
      <c r="P88" s="104"/>
      <c r="Q88" s="104"/>
      <c r="R88" s="104"/>
      <c r="S88" s="104"/>
    </row>
    <row r="89" spans="3:19" x14ac:dyDescent="0.2">
      <c r="C89" s="104"/>
      <c r="D89" s="104"/>
      <c r="E89" s="104"/>
      <c r="L89" s="2"/>
      <c r="M89" s="2"/>
      <c r="O89" s="104"/>
      <c r="P89" s="104"/>
      <c r="Q89" s="104"/>
      <c r="R89" s="104"/>
      <c r="S89" s="104"/>
    </row>
    <row r="90" spans="3:19" x14ac:dyDescent="0.2">
      <c r="C90" s="104"/>
      <c r="D90" s="104"/>
      <c r="E90" s="104"/>
      <c r="L90" s="2"/>
      <c r="M90" s="2"/>
      <c r="O90" s="104"/>
      <c r="P90" s="104"/>
      <c r="Q90" s="104"/>
      <c r="R90" s="104"/>
      <c r="S90" s="104"/>
    </row>
    <row r="91" spans="3:19" x14ac:dyDescent="0.2">
      <c r="C91" s="104"/>
      <c r="D91" s="104"/>
      <c r="E91" s="104"/>
      <c r="L91" s="2"/>
      <c r="M91" s="2"/>
      <c r="O91" s="104"/>
      <c r="P91" s="104"/>
      <c r="Q91" s="104"/>
      <c r="R91" s="104"/>
      <c r="S91" s="104"/>
    </row>
    <row r="92" spans="3:19" x14ac:dyDescent="0.2">
      <c r="C92" s="104"/>
      <c r="D92" s="104"/>
      <c r="E92" s="104"/>
      <c r="L92" s="2"/>
      <c r="M92" s="2"/>
      <c r="O92" s="104"/>
      <c r="P92" s="104"/>
      <c r="Q92" s="104"/>
      <c r="R92" s="104"/>
      <c r="S92" s="104"/>
    </row>
    <row r="93" spans="3:19" x14ac:dyDescent="0.2">
      <c r="C93" s="104"/>
      <c r="D93" s="104"/>
      <c r="E93" s="104"/>
      <c r="L93" s="2"/>
      <c r="M93" s="2"/>
      <c r="O93" s="104"/>
      <c r="P93" s="104"/>
      <c r="Q93" s="104"/>
      <c r="R93" s="104"/>
      <c r="S93" s="104"/>
    </row>
    <row r="94" spans="3:19" x14ac:dyDescent="0.2">
      <c r="C94" s="104"/>
      <c r="D94" s="104"/>
      <c r="E94" s="104"/>
      <c r="L94" s="2"/>
      <c r="M94" s="2"/>
      <c r="O94" s="104"/>
      <c r="P94" s="104"/>
      <c r="Q94" s="104"/>
      <c r="R94" s="104"/>
      <c r="S94" s="104"/>
    </row>
    <row r="95" spans="3:19" x14ac:dyDescent="0.2">
      <c r="C95" s="104"/>
      <c r="D95" s="104"/>
      <c r="E95" s="104"/>
      <c r="L95" s="2"/>
      <c r="M95" s="2"/>
      <c r="O95" s="104"/>
      <c r="P95" s="104"/>
      <c r="Q95" s="104"/>
      <c r="R95" s="104"/>
      <c r="S95" s="104"/>
    </row>
    <row r="96" spans="3:19" x14ac:dyDescent="0.2">
      <c r="C96" s="104"/>
      <c r="D96" s="104"/>
      <c r="E96" s="104"/>
      <c r="L96" s="2"/>
      <c r="M96" s="2"/>
      <c r="O96" s="104"/>
      <c r="P96" s="104"/>
      <c r="Q96" s="104"/>
      <c r="R96" s="104"/>
      <c r="S96" s="104"/>
    </row>
    <row r="97" spans="3:19" x14ac:dyDescent="0.2">
      <c r="C97" s="104"/>
      <c r="D97" s="104"/>
      <c r="E97" s="104"/>
      <c r="L97" s="2"/>
      <c r="M97" s="2"/>
      <c r="O97" s="104"/>
      <c r="P97" s="104"/>
      <c r="Q97" s="104"/>
      <c r="R97" s="104"/>
      <c r="S97" s="104"/>
    </row>
    <row r="98" spans="3:19" x14ac:dyDescent="0.2">
      <c r="C98" s="104"/>
      <c r="D98" s="104"/>
      <c r="E98" s="104"/>
      <c r="L98" s="2"/>
      <c r="M98" s="2"/>
      <c r="O98" s="104"/>
      <c r="P98" s="104"/>
      <c r="Q98" s="104"/>
      <c r="R98" s="104"/>
      <c r="S98" s="104"/>
    </row>
    <row r="99" spans="3:19" x14ac:dyDescent="0.2">
      <c r="C99" s="104"/>
      <c r="D99" s="104"/>
      <c r="E99" s="104"/>
      <c r="L99" s="2"/>
      <c r="M99" s="2"/>
      <c r="O99" s="104"/>
      <c r="P99" s="104"/>
      <c r="Q99" s="104"/>
      <c r="R99" s="104"/>
      <c r="S99" s="104"/>
    </row>
    <row r="100" spans="3:19" x14ac:dyDescent="0.2">
      <c r="C100" s="104"/>
      <c r="D100" s="104"/>
      <c r="E100" s="104"/>
      <c r="L100" s="2"/>
      <c r="M100" s="2"/>
      <c r="O100" s="104"/>
      <c r="P100" s="104"/>
      <c r="Q100" s="104"/>
      <c r="R100" s="104"/>
      <c r="S100" s="104"/>
    </row>
    <row r="101" spans="3:19" x14ac:dyDescent="0.2">
      <c r="C101" s="104"/>
      <c r="D101" s="104"/>
      <c r="E101" s="104"/>
      <c r="L101" s="2"/>
      <c r="M101" s="2"/>
      <c r="O101" s="104"/>
      <c r="P101" s="104"/>
      <c r="Q101" s="104"/>
      <c r="R101" s="104"/>
      <c r="S101" s="104"/>
    </row>
    <row r="102" spans="3:19" x14ac:dyDescent="0.2">
      <c r="C102" s="104"/>
      <c r="D102" s="104"/>
      <c r="E102" s="104"/>
      <c r="L102" s="2"/>
      <c r="M102" s="2"/>
      <c r="O102" s="104"/>
      <c r="P102" s="104"/>
      <c r="Q102" s="104"/>
      <c r="R102" s="104"/>
      <c r="S102" s="104"/>
    </row>
    <row r="103" spans="3:19" x14ac:dyDescent="0.2">
      <c r="C103" s="104"/>
      <c r="D103" s="104"/>
      <c r="E103" s="104"/>
      <c r="L103" s="2"/>
      <c r="M103" s="2"/>
      <c r="O103" s="104"/>
      <c r="P103" s="104"/>
      <c r="Q103" s="104"/>
      <c r="R103" s="104"/>
      <c r="S103" s="104"/>
    </row>
    <row r="104" spans="3:19" x14ac:dyDescent="0.2">
      <c r="C104" s="104"/>
      <c r="D104" s="104"/>
      <c r="E104" s="104"/>
      <c r="L104" s="2"/>
      <c r="M104" s="2"/>
      <c r="O104" s="104"/>
      <c r="P104" s="104"/>
      <c r="Q104" s="104"/>
      <c r="R104" s="104"/>
      <c r="S104" s="104"/>
    </row>
    <row r="105" spans="3:19" x14ac:dyDescent="0.2">
      <c r="C105" s="104"/>
      <c r="D105" s="104"/>
      <c r="E105" s="104"/>
      <c r="L105" s="2"/>
      <c r="M105" s="2"/>
      <c r="O105" s="104"/>
      <c r="P105" s="104"/>
      <c r="Q105" s="104"/>
      <c r="R105" s="104"/>
      <c r="S105" s="104"/>
    </row>
    <row r="106" spans="3:19" x14ac:dyDescent="0.2">
      <c r="C106" s="104"/>
      <c r="D106" s="104"/>
      <c r="E106" s="104"/>
      <c r="L106" s="2"/>
      <c r="M106" s="2"/>
      <c r="O106" s="104"/>
      <c r="P106" s="104"/>
      <c r="Q106" s="104"/>
      <c r="R106" s="104"/>
      <c r="S106" s="104"/>
    </row>
    <row r="107" spans="3:19" x14ac:dyDescent="0.2">
      <c r="C107" s="104"/>
      <c r="D107" s="104"/>
      <c r="E107" s="104"/>
      <c r="L107" s="2"/>
      <c r="M107" s="2"/>
      <c r="O107" s="104"/>
      <c r="P107" s="104"/>
      <c r="Q107" s="104"/>
      <c r="R107" s="104"/>
      <c r="S107" s="104"/>
    </row>
    <row r="108" spans="3:19" x14ac:dyDescent="0.2">
      <c r="C108" s="104"/>
      <c r="D108" s="104"/>
      <c r="E108" s="104"/>
      <c r="L108" s="2"/>
      <c r="M108" s="2"/>
      <c r="O108" s="104"/>
      <c r="P108" s="104"/>
      <c r="Q108" s="104"/>
      <c r="R108" s="104"/>
      <c r="S108" s="104"/>
    </row>
    <row r="109" spans="3:19" x14ac:dyDescent="0.2">
      <c r="C109" s="104"/>
      <c r="D109" s="104"/>
      <c r="E109" s="104"/>
      <c r="L109" s="2"/>
      <c r="M109" s="2"/>
      <c r="O109" s="104"/>
      <c r="P109" s="104"/>
      <c r="Q109" s="104"/>
      <c r="R109" s="104"/>
      <c r="S109" s="104"/>
    </row>
    <row r="110" spans="3:19" x14ac:dyDescent="0.2">
      <c r="C110" s="104"/>
      <c r="D110" s="104"/>
      <c r="E110" s="104"/>
      <c r="L110" s="2"/>
      <c r="M110" s="2"/>
      <c r="O110" s="104"/>
      <c r="P110" s="104"/>
      <c r="Q110" s="104"/>
      <c r="R110" s="104"/>
      <c r="S110" s="104"/>
    </row>
    <row r="111" spans="3:19" x14ac:dyDescent="0.2">
      <c r="C111" s="104"/>
      <c r="D111" s="104"/>
      <c r="E111" s="104"/>
      <c r="L111" s="2"/>
      <c r="M111" s="2"/>
      <c r="O111" s="104"/>
      <c r="P111" s="104"/>
      <c r="Q111" s="104"/>
      <c r="R111" s="104"/>
      <c r="S111" s="104"/>
    </row>
    <row r="112" spans="3:19" x14ac:dyDescent="0.2">
      <c r="C112" s="104"/>
      <c r="D112" s="104"/>
      <c r="E112" s="104"/>
      <c r="L112" s="2"/>
      <c r="M112" s="2"/>
      <c r="O112" s="104"/>
      <c r="P112" s="104"/>
      <c r="Q112" s="104"/>
      <c r="R112" s="104"/>
      <c r="S112" s="104"/>
    </row>
    <row r="113" spans="3:19" x14ac:dyDescent="0.2">
      <c r="C113" s="104"/>
      <c r="D113" s="104"/>
      <c r="E113" s="104"/>
      <c r="L113" s="2"/>
      <c r="M113" s="2"/>
      <c r="O113" s="104"/>
      <c r="P113" s="104"/>
      <c r="Q113" s="104"/>
      <c r="R113" s="104"/>
      <c r="S113" s="104"/>
    </row>
    <row r="114" spans="3:19" x14ac:dyDescent="0.2">
      <c r="C114" s="104"/>
      <c r="D114" s="104"/>
      <c r="E114" s="104"/>
      <c r="L114" s="2"/>
      <c r="M114" s="2"/>
      <c r="O114" s="104"/>
      <c r="P114" s="104"/>
      <c r="Q114" s="104"/>
      <c r="R114" s="104"/>
      <c r="S114" s="104"/>
    </row>
    <row r="115" spans="3:19" x14ac:dyDescent="0.2">
      <c r="C115" s="104"/>
      <c r="D115" s="104"/>
      <c r="E115" s="104"/>
      <c r="L115" s="2"/>
      <c r="M115" s="2"/>
      <c r="O115" s="104"/>
      <c r="P115" s="104"/>
      <c r="Q115" s="104"/>
      <c r="R115" s="104"/>
      <c r="S115" s="104"/>
    </row>
    <row r="116" spans="3:19" x14ac:dyDescent="0.2">
      <c r="C116" s="104"/>
      <c r="D116" s="104"/>
      <c r="E116" s="104"/>
      <c r="L116" s="2"/>
      <c r="M116" s="2"/>
      <c r="O116" s="104"/>
      <c r="P116" s="104"/>
      <c r="Q116" s="104"/>
      <c r="R116" s="104"/>
      <c r="S116" s="104"/>
    </row>
    <row r="117" spans="3:19" x14ac:dyDescent="0.2">
      <c r="C117" s="104"/>
      <c r="D117" s="104"/>
      <c r="E117" s="104"/>
      <c r="L117" s="2"/>
      <c r="M117" s="2"/>
      <c r="O117" s="104"/>
      <c r="P117" s="104"/>
      <c r="Q117" s="104"/>
      <c r="R117" s="104"/>
      <c r="S117" s="104"/>
    </row>
    <row r="118" spans="3:19" x14ac:dyDescent="0.2">
      <c r="C118" s="104"/>
      <c r="D118" s="104"/>
      <c r="E118" s="104"/>
      <c r="L118" s="2"/>
      <c r="M118" s="2"/>
      <c r="O118" s="104"/>
      <c r="P118" s="104"/>
      <c r="Q118" s="104"/>
      <c r="R118" s="104"/>
      <c r="S118" s="104"/>
    </row>
    <row r="119" spans="3:19" x14ac:dyDescent="0.2">
      <c r="C119" s="104"/>
      <c r="D119" s="104"/>
      <c r="E119" s="104"/>
      <c r="L119" s="2"/>
      <c r="M119" s="2"/>
      <c r="O119" s="104"/>
      <c r="P119" s="104"/>
      <c r="Q119" s="104"/>
      <c r="R119" s="104"/>
      <c r="S119" s="104"/>
    </row>
    <row r="120" spans="3:19" x14ac:dyDescent="0.2">
      <c r="C120" s="104"/>
      <c r="D120" s="104"/>
      <c r="E120" s="104"/>
      <c r="L120" s="2"/>
      <c r="M120" s="2"/>
      <c r="O120" s="104"/>
      <c r="P120" s="104"/>
      <c r="Q120" s="104"/>
      <c r="R120" s="104"/>
      <c r="S120" s="104"/>
    </row>
    <row r="121" spans="3:19" x14ac:dyDescent="0.2">
      <c r="C121" s="104"/>
      <c r="D121" s="104"/>
      <c r="E121" s="104"/>
      <c r="L121" s="2"/>
      <c r="M121" s="2"/>
      <c r="O121" s="104"/>
      <c r="P121" s="104"/>
      <c r="Q121" s="104"/>
      <c r="R121" s="104"/>
      <c r="S121" s="104"/>
    </row>
    <row r="122" spans="3:19" x14ac:dyDescent="0.2">
      <c r="C122" s="104"/>
      <c r="D122" s="104"/>
      <c r="E122" s="104"/>
      <c r="L122" s="2"/>
      <c r="M122" s="2"/>
      <c r="O122" s="104"/>
      <c r="P122" s="104"/>
      <c r="Q122" s="104"/>
      <c r="R122" s="104"/>
      <c r="S122" s="104"/>
    </row>
    <row r="123" spans="3:19" x14ac:dyDescent="0.2">
      <c r="C123" s="104"/>
      <c r="D123" s="104"/>
      <c r="E123" s="104"/>
      <c r="L123" s="2"/>
      <c r="M123" s="2"/>
      <c r="O123" s="104"/>
      <c r="P123" s="104"/>
      <c r="Q123" s="104"/>
      <c r="R123" s="104"/>
      <c r="S123" s="104"/>
    </row>
    <row r="124" spans="3:19" x14ac:dyDescent="0.2">
      <c r="C124" s="104"/>
      <c r="D124" s="104"/>
      <c r="E124" s="104"/>
      <c r="L124" s="2"/>
      <c r="M124" s="2"/>
      <c r="O124" s="104"/>
      <c r="P124" s="104"/>
      <c r="Q124" s="104"/>
      <c r="R124" s="104"/>
      <c r="S124" s="104"/>
    </row>
    <row r="125" spans="3:19" x14ac:dyDescent="0.2">
      <c r="C125" s="104"/>
      <c r="D125" s="104"/>
      <c r="E125" s="104"/>
      <c r="L125" s="2"/>
      <c r="M125" s="2"/>
      <c r="O125" s="104"/>
      <c r="P125" s="104"/>
      <c r="Q125" s="104"/>
      <c r="R125" s="104"/>
      <c r="S125" s="104"/>
    </row>
    <row r="126" spans="3:19" x14ac:dyDescent="0.2">
      <c r="C126" s="104"/>
      <c r="D126" s="104"/>
      <c r="E126" s="104"/>
      <c r="L126" s="2"/>
      <c r="M126" s="2"/>
      <c r="O126" s="104"/>
      <c r="P126" s="104"/>
      <c r="Q126" s="104"/>
      <c r="R126" s="104"/>
      <c r="S126" s="104"/>
    </row>
    <row r="127" spans="3:19" x14ac:dyDescent="0.2">
      <c r="C127" s="104"/>
      <c r="D127" s="104"/>
      <c r="E127" s="104"/>
      <c r="L127" s="2"/>
      <c r="M127" s="2"/>
      <c r="O127" s="104"/>
      <c r="P127" s="104"/>
      <c r="Q127" s="104"/>
      <c r="R127" s="104"/>
      <c r="S127" s="104"/>
    </row>
    <row r="128" spans="3:19" x14ac:dyDescent="0.2">
      <c r="C128" s="104"/>
      <c r="D128" s="104"/>
      <c r="E128" s="104"/>
      <c r="L128" s="2"/>
      <c r="M128" s="2"/>
      <c r="O128" s="104"/>
      <c r="P128" s="104"/>
      <c r="Q128" s="104"/>
      <c r="R128" s="104"/>
      <c r="S128" s="104"/>
    </row>
    <row r="129" spans="3:19" x14ac:dyDescent="0.2">
      <c r="C129" s="104"/>
      <c r="D129" s="104"/>
      <c r="E129" s="104"/>
      <c r="L129" s="2"/>
      <c r="M129" s="2"/>
      <c r="O129" s="104"/>
      <c r="P129" s="104"/>
      <c r="Q129" s="104"/>
      <c r="R129" s="104"/>
      <c r="S129" s="104"/>
    </row>
    <row r="130" spans="3:19" x14ac:dyDescent="0.2">
      <c r="C130" s="104"/>
      <c r="D130" s="104"/>
      <c r="E130" s="104"/>
      <c r="L130" s="2"/>
      <c r="M130" s="2"/>
      <c r="O130" s="104"/>
      <c r="P130" s="104"/>
      <c r="Q130" s="104"/>
      <c r="R130" s="104"/>
      <c r="S130" s="104"/>
    </row>
    <row r="131" spans="3:19" x14ac:dyDescent="0.2">
      <c r="C131" s="104"/>
      <c r="D131" s="104"/>
      <c r="E131" s="104"/>
      <c r="L131" s="2"/>
      <c r="M131" s="2"/>
      <c r="O131" s="104"/>
      <c r="P131" s="104"/>
      <c r="Q131" s="104"/>
      <c r="R131" s="104"/>
      <c r="S131" s="104"/>
    </row>
    <row r="132" spans="3:19" x14ac:dyDescent="0.2">
      <c r="C132" s="104"/>
      <c r="D132" s="104"/>
      <c r="E132" s="104"/>
      <c r="L132" s="2"/>
      <c r="M132" s="2"/>
      <c r="O132" s="104"/>
      <c r="P132" s="104"/>
      <c r="Q132" s="104"/>
      <c r="R132" s="104"/>
      <c r="S132" s="104"/>
    </row>
    <row r="133" spans="3:19" x14ac:dyDescent="0.2">
      <c r="C133" s="104"/>
      <c r="D133" s="104"/>
      <c r="E133" s="104"/>
      <c r="L133" s="2"/>
      <c r="M133" s="2"/>
      <c r="O133" s="104"/>
      <c r="P133" s="104"/>
      <c r="Q133" s="104"/>
      <c r="R133" s="104"/>
      <c r="S133" s="104"/>
    </row>
    <row r="134" spans="3:19" x14ac:dyDescent="0.2">
      <c r="C134" s="104"/>
      <c r="D134" s="104"/>
      <c r="E134" s="104"/>
      <c r="L134" s="2"/>
      <c r="M134" s="2"/>
      <c r="O134" s="104"/>
      <c r="P134" s="104"/>
      <c r="Q134" s="104"/>
      <c r="R134" s="104"/>
      <c r="S134" s="104"/>
    </row>
    <row r="135" spans="3:19" x14ac:dyDescent="0.2">
      <c r="C135" s="104"/>
      <c r="D135" s="104"/>
      <c r="E135" s="104"/>
      <c r="L135" s="2"/>
      <c r="M135" s="2"/>
      <c r="O135" s="104"/>
      <c r="P135" s="104"/>
      <c r="Q135" s="104"/>
      <c r="R135" s="104"/>
      <c r="S135" s="104"/>
    </row>
    <row r="136" spans="3:19" x14ac:dyDescent="0.2">
      <c r="C136" s="104"/>
      <c r="D136" s="104"/>
      <c r="E136" s="104"/>
      <c r="L136" s="2"/>
      <c r="M136" s="2"/>
      <c r="O136" s="104"/>
      <c r="P136" s="104"/>
      <c r="Q136" s="104"/>
      <c r="R136" s="104"/>
      <c r="S136" s="104"/>
    </row>
    <row r="137" spans="3:19" x14ac:dyDescent="0.2">
      <c r="C137" s="104"/>
      <c r="D137" s="104"/>
      <c r="E137" s="104"/>
      <c r="L137" s="2"/>
      <c r="M137" s="2"/>
      <c r="O137" s="104"/>
      <c r="P137" s="104"/>
      <c r="Q137" s="104"/>
      <c r="R137" s="104"/>
      <c r="S137" s="104"/>
    </row>
    <row r="138" spans="3:19" x14ac:dyDescent="0.2">
      <c r="C138" s="104"/>
      <c r="D138" s="104"/>
      <c r="E138" s="104"/>
      <c r="L138" s="2"/>
      <c r="M138" s="2"/>
      <c r="O138" s="104"/>
      <c r="P138" s="104"/>
      <c r="Q138" s="104"/>
      <c r="R138" s="104"/>
      <c r="S138" s="104"/>
    </row>
    <row r="139" spans="3:19" x14ac:dyDescent="0.2">
      <c r="C139" s="104"/>
      <c r="D139" s="104"/>
      <c r="E139" s="104"/>
      <c r="L139" s="2"/>
      <c r="M139" s="2"/>
      <c r="O139" s="104"/>
      <c r="P139" s="104"/>
      <c r="Q139" s="104"/>
      <c r="R139" s="104"/>
      <c r="S139" s="104"/>
    </row>
    <row r="140" spans="3:19" x14ac:dyDescent="0.2">
      <c r="C140" s="104"/>
      <c r="D140" s="104"/>
      <c r="E140" s="104"/>
      <c r="L140" s="2"/>
      <c r="M140" s="2"/>
      <c r="O140" s="104"/>
      <c r="P140" s="104"/>
      <c r="Q140" s="104"/>
      <c r="R140" s="104"/>
      <c r="S140" s="104"/>
    </row>
    <row r="141" spans="3:19" x14ac:dyDescent="0.2">
      <c r="C141" s="104"/>
      <c r="D141" s="104"/>
      <c r="E141" s="104"/>
      <c r="L141" s="2"/>
      <c r="M141" s="2"/>
      <c r="O141" s="104"/>
      <c r="P141" s="104"/>
      <c r="Q141" s="104"/>
      <c r="R141" s="104"/>
      <c r="S141" s="104"/>
    </row>
    <row r="142" spans="3:19" x14ac:dyDescent="0.2">
      <c r="C142" s="104"/>
      <c r="D142" s="104"/>
      <c r="E142" s="104"/>
      <c r="L142" s="2"/>
      <c r="M142" s="2"/>
      <c r="O142" s="104"/>
      <c r="P142" s="104"/>
      <c r="Q142" s="104"/>
      <c r="R142" s="104"/>
      <c r="S142" s="104"/>
    </row>
    <row r="143" spans="3:19" x14ac:dyDescent="0.2">
      <c r="C143" s="104"/>
      <c r="D143" s="104"/>
      <c r="E143" s="104"/>
      <c r="L143" s="2"/>
      <c r="M143" s="2"/>
      <c r="O143" s="104"/>
      <c r="P143" s="104"/>
      <c r="Q143" s="104"/>
      <c r="R143" s="104"/>
      <c r="S143" s="104"/>
    </row>
    <row r="144" spans="3:19" x14ac:dyDescent="0.2">
      <c r="C144" s="104"/>
      <c r="D144" s="104"/>
      <c r="E144" s="104"/>
      <c r="L144" s="2"/>
      <c r="M144" s="2"/>
      <c r="O144" s="104"/>
      <c r="P144" s="104"/>
      <c r="Q144" s="104"/>
      <c r="R144" s="104"/>
      <c r="S144" s="104"/>
    </row>
    <row r="145" spans="3:19" x14ac:dyDescent="0.2">
      <c r="C145" s="104"/>
      <c r="D145" s="104"/>
      <c r="E145" s="104"/>
      <c r="L145" s="2"/>
      <c r="M145" s="2"/>
      <c r="O145" s="104"/>
      <c r="P145" s="104"/>
      <c r="Q145" s="104"/>
      <c r="R145" s="104"/>
      <c r="S145" s="104"/>
    </row>
    <row r="146" spans="3:19" x14ac:dyDescent="0.2">
      <c r="C146" s="104"/>
      <c r="D146" s="104"/>
      <c r="E146" s="104"/>
      <c r="L146" s="2"/>
      <c r="M146" s="2"/>
      <c r="O146" s="104"/>
      <c r="P146" s="104"/>
      <c r="Q146" s="104"/>
      <c r="R146" s="104"/>
      <c r="S146" s="104"/>
    </row>
    <row r="147" spans="3:19" x14ac:dyDescent="0.2">
      <c r="C147" s="104"/>
      <c r="D147" s="104"/>
      <c r="E147" s="104"/>
      <c r="L147" s="2"/>
      <c r="M147" s="2"/>
      <c r="O147" s="104"/>
      <c r="P147" s="104"/>
      <c r="Q147" s="104"/>
      <c r="R147" s="104"/>
      <c r="S147" s="104"/>
    </row>
    <row r="148" spans="3:19" x14ac:dyDescent="0.2">
      <c r="C148" s="104"/>
      <c r="D148" s="104"/>
      <c r="E148" s="104"/>
      <c r="L148" s="2"/>
      <c r="M148" s="2"/>
      <c r="O148" s="104"/>
      <c r="P148" s="104"/>
      <c r="Q148" s="104"/>
      <c r="R148" s="104"/>
      <c r="S148" s="104"/>
    </row>
    <row r="149" spans="3:19" x14ac:dyDescent="0.2">
      <c r="C149" s="104"/>
      <c r="D149" s="104"/>
      <c r="E149" s="104"/>
      <c r="L149" s="2"/>
      <c r="M149" s="2"/>
      <c r="O149" s="104"/>
      <c r="P149" s="104"/>
      <c r="Q149" s="104"/>
      <c r="R149" s="104"/>
      <c r="S149" s="104"/>
    </row>
    <row r="150" spans="3:19" x14ac:dyDescent="0.2">
      <c r="C150" s="104"/>
      <c r="D150" s="104"/>
      <c r="E150" s="104"/>
      <c r="L150" s="2"/>
      <c r="M150" s="2"/>
      <c r="O150" s="104"/>
      <c r="P150" s="104"/>
      <c r="Q150" s="104"/>
      <c r="R150" s="104"/>
      <c r="S150" s="104"/>
    </row>
    <row r="151" spans="3:19" x14ac:dyDescent="0.2">
      <c r="C151" s="104"/>
      <c r="D151" s="104"/>
      <c r="E151" s="104"/>
      <c r="L151" s="2"/>
      <c r="M151" s="2"/>
      <c r="O151" s="104"/>
      <c r="P151" s="104"/>
      <c r="Q151" s="104"/>
      <c r="R151" s="104"/>
      <c r="S151" s="104"/>
    </row>
    <row r="152" spans="3:19" x14ac:dyDescent="0.2">
      <c r="C152" s="104"/>
      <c r="D152" s="104"/>
      <c r="E152" s="104"/>
      <c r="L152" s="2"/>
      <c r="M152" s="2"/>
      <c r="O152" s="104"/>
      <c r="P152" s="104"/>
      <c r="Q152" s="104"/>
      <c r="R152" s="104"/>
      <c r="S152" s="104"/>
    </row>
    <row r="153" spans="3:19" x14ac:dyDescent="0.2">
      <c r="C153" s="104"/>
      <c r="D153" s="104"/>
      <c r="E153" s="104"/>
      <c r="L153" s="2"/>
      <c r="M153" s="2"/>
      <c r="O153" s="104"/>
      <c r="P153" s="104"/>
      <c r="Q153" s="104"/>
      <c r="R153" s="104"/>
      <c r="S153" s="104"/>
    </row>
    <row r="154" spans="3:19" x14ac:dyDescent="0.2">
      <c r="C154" s="104"/>
      <c r="D154" s="104"/>
      <c r="E154" s="104"/>
      <c r="L154" s="2"/>
      <c r="M154" s="2"/>
      <c r="O154" s="104"/>
      <c r="P154" s="104"/>
      <c r="Q154" s="104"/>
      <c r="R154" s="104"/>
      <c r="S154" s="104"/>
    </row>
    <row r="155" spans="3:19" x14ac:dyDescent="0.2">
      <c r="C155" s="104"/>
      <c r="D155" s="104"/>
      <c r="E155" s="104"/>
      <c r="L155" s="2"/>
      <c r="M155" s="2"/>
      <c r="O155" s="104"/>
      <c r="P155" s="104"/>
      <c r="Q155" s="104"/>
      <c r="R155" s="104"/>
      <c r="S155" s="104"/>
    </row>
    <row r="156" spans="3:19" x14ac:dyDescent="0.2">
      <c r="C156" s="104"/>
      <c r="D156" s="104"/>
      <c r="E156" s="104"/>
      <c r="L156" s="2"/>
      <c r="M156" s="2"/>
      <c r="O156" s="104"/>
      <c r="P156" s="104"/>
      <c r="Q156" s="104"/>
      <c r="R156" s="104"/>
      <c r="S156" s="104"/>
    </row>
    <row r="157" spans="3:19" x14ac:dyDescent="0.2">
      <c r="C157" s="104"/>
      <c r="D157" s="104"/>
      <c r="E157" s="104"/>
      <c r="L157" s="2"/>
      <c r="M157" s="2"/>
      <c r="O157" s="104"/>
      <c r="P157" s="104"/>
      <c r="Q157" s="104"/>
      <c r="R157" s="104"/>
      <c r="S157" s="104"/>
    </row>
    <row r="158" spans="3:19" x14ac:dyDescent="0.2">
      <c r="C158" s="104"/>
      <c r="D158" s="104"/>
      <c r="E158" s="104"/>
      <c r="L158" s="2"/>
      <c r="M158" s="2"/>
      <c r="O158" s="104"/>
      <c r="P158" s="104"/>
      <c r="Q158" s="104"/>
      <c r="R158" s="104"/>
      <c r="S158" s="104"/>
    </row>
    <row r="159" spans="3:19" x14ac:dyDescent="0.2">
      <c r="C159" s="104"/>
      <c r="D159" s="104"/>
      <c r="E159" s="104"/>
      <c r="L159" s="2"/>
      <c r="M159" s="2"/>
      <c r="O159" s="104"/>
      <c r="P159" s="104"/>
      <c r="Q159" s="104"/>
      <c r="R159" s="104"/>
      <c r="S159" s="104"/>
    </row>
    <row r="160" spans="3:19" x14ac:dyDescent="0.2">
      <c r="C160" s="104"/>
      <c r="D160" s="104"/>
      <c r="E160" s="104"/>
      <c r="L160" s="2"/>
      <c r="M160" s="2"/>
      <c r="O160" s="104"/>
      <c r="P160" s="104"/>
      <c r="Q160" s="104"/>
      <c r="R160" s="104"/>
      <c r="S160" s="104"/>
    </row>
    <row r="161" spans="3:19" x14ac:dyDescent="0.2">
      <c r="C161" s="104"/>
      <c r="D161" s="104"/>
      <c r="E161" s="104"/>
      <c r="L161" s="2"/>
      <c r="M161" s="2"/>
      <c r="O161" s="104"/>
      <c r="P161" s="104"/>
      <c r="Q161" s="104"/>
      <c r="R161" s="104"/>
      <c r="S161" s="104"/>
    </row>
    <row r="162" spans="3:19" x14ac:dyDescent="0.2">
      <c r="C162" s="104"/>
      <c r="D162" s="104"/>
      <c r="E162" s="104"/>
      <c r="L162" s="2"/>
      <c r="M162" s="2"/>
      <c r="O162" s="104"/>
      <c r="P162" s="104"/>
      <c r="Q162" s="104"/>
      <c r="R162" s="104"/>
      <c r="S162" s="104"/>
    </row>
    <row r="163" spans="3:19" x14ac:dyDescent="0.2">
      <c r="C163" s="104"/>
      <c r="D163" s="104"/>
      <c r="E163" s="104"/>
      <c r="L163" s="2"/>
      <c r="M163" s="2"/>
      <c r="O163" s="104"/>
      <c r="P163" s="104"/>
      <c r="Q163" s="104"/>
      <c r="R163" s="104"/>
      <c r="S163" s="104"/>
    </row>
    <row r="164" spans="3:19" x14ac:dyDescent="0.2">
      <c r="C164" s="104"/>
      <c r="D164" s="104"/>
      <c r="E164" s="104"/>
      <c r="L164" s="2"/>
      <c r="M164" s="2"/>
      <c r="O164" s="104"/>
      <c r="P164" s="104"/>
      <c r="Q164" s="104"/>
      <c r="R164" s="104"/>
      <c r="S164" s="104"/>
    </row>
    <row r="165" spans="3:19" x14ac:dyDescent="0.2">
      <c r="C165" s="104"/>
      <c r="D165" s="104"/>
      <c r="E165" s="104"/>
      <c r="L165" s="2"/>
      <c r="M165" s="2"/>
      <c r="O165" s="104"/>
      <c r="P165" s="104"/>
      <c r="Q165" s="104"/>
      <c r="R165" s="104"/>
      <c r="S165" s="104"/>
    </row>
    <row r="166" spans="3:19" x14ac:dyDescent="0.2">
      <c r="C166" s="104"/>
      <c r="D166" s="104"/>
      <c r="E166" s="104"/>
      <c r="L166" s="2"/>
      <c r="M166" s="2"/>
      <c r="O166" s="104"/>
      <c r="P166" s="104"/>
      <c r="Q166" s="104"/>
      <c r="R166" s="104"/>
      <c r="S166" s="104"/>
    </row>
    <row r="167" spans="3:19" x14ac:dyDescent="0.2">
      <c r="C167" s="104"/>
      <c r="D167" s="104"/>
      <c r="E167" s="104"/>
      <c r="L167" s="2"/>
      <c r="M167" s="2"/>
      <c r="O167" s="104"/>
      <c r="P167" s="104"/>
      <c r="Q167" s="104"/>
      <c r="R167" s="104"/>
      <c r="S167" s="104"/>
    </row>
    <row r="168" spans="3:19" x14ac:dyDescent="0.2">
      <c r="C168" s="104"/>
      <c r="D168" s="104"/>
      <c r="E168" s="104"/>
      <c r="L168" s="2"/>
      <c r="M168" s="2"/>
      <c r="O168" s="104"/>
      <c r="P168" s="104"/>
      <c r="Q168" s="104"/>
      <c r="R168" s="104"/>
      <c r="S168" s="104"/>
    </row>
    <row r="169" spans="3:19" x14ac:dyDescent="0.2">
      <c r="C169" s="104"/>
      <c r="D169" s="104"/>
      <c r="E169" s="104"/>
      <c r="L169" s="2"/>
      <c r="M169" s="2"/>
      <c r="O169" s="104"/>
      <c r="P169" s="104"/>
      <c r="Q169" s="104"/>
      <c r="R169" s="104"/>
      <c r="S169" s="104"/>
    </row>
    <row r="170" spans="3:19" x14ac:dyDescent="0.2">
      <c r="C170" s="104"/>
      <c r="D170" s="104"/>
      <c r="E170" s="104"/>
      <c r="L170" s="2"/>
      <c r="M170" s="2"/>
      <c r="O170" s="104"/>
      <c r="P170" s="104"/>
      <c r="Q170" s="104"/>
      <c r="R170" s="104"/>
      <c r="S170" s="104"/>
    </row>
    <row r="171" spans="3:19" x14ac:dyDescent="0.2">
      <c r="C171" s="104"/>
      <c r="D171" s="104"/>
      <c r="E171" s="104"/>
      <c r="L171" s="2"/>
      <c r="M171" s="2"/>
      <c r="O171" s="104"/>
      <c r="P171" s="104"/>
      <c r="Q171" s="104"/>
      <c r="R171" s="104"/>
      <c r="S171" s="104"/>
    </row>
    <row r="172" spans="3:19" x14ac:dyDescent="0.2">
      <c r="C172" s="104"/>
      <c r="D172" s="104"/>
      <c r="E172" s="104"/>
      <c r="L172" s="2"/>
      <c r="M172" s="2"/>
      <c r="O172" s="104"/>
      <c r="P172" s="104"/>
      <c r="Q172" s="104"/>
      <c r="R172" s="104"/>
      <c r="S172" s="104"/>
    </row>
    <row r="173" spans="3:19" x14ac:dyDescent="0.2">
      <c r="C173" s="104"/>
      <c r="D173" s="104"/>
      <c r="E173" s="104"/>
      <c r="L173" s="2"/>
      <c r="M173" s="2"/>
      <c r="O173" s="104"/>
      <c r="P173" s="104"/>
      <c r="Q173" s="104"/>
      <c r="R173" s="104"/>
      <c r="S173" s="104"/>
    </row>
    <row r="174" spans="3:19" x14ac:dyDescent="0.2">
      <c r="C174" s="104"/>
      <c r="D174" s="104"/>
      <c r="E174" s="104"/>
      <c r="L174" s="2"/>
      <c r="M174" s="2"/>
      <c r="O174" s="104"/>
      <c r="P174" s="104"/>
      <c r="Q174" s="104"/>
      <c r="R174" s="104"/>
      <c r="S174" s="104"/>
    </row>
    <row r="175" spans="3:19" x14ac:dyDescent="0.2">
      <c r="C175" s="104"/>
      <c r="D175" s="104"/>
      <c r="E175" s="104"/>
      <c r="L175" s="2"/>
      <c r="M175" s="2"/>
      <c r="O175" s="104"/>
      <c r="P175" s="104"/>
      <c r="Q175" s="104"/>
      <c r="R175" s="104"/>
      <c r="S175" s="104"/>
    </row>
    <row r="176" spans="3:19" x14ac:dyDescent="0.2">
      <c r="C176" s="104"/>
      <c r="D176" s="104"/>
      <c r="E176" s="104"/>
      <c r="L176" s="2"/>
      <c r="M176" s="2"/>
      <c r="O176" s="104"/>
      <c r="P176" s="104"/>
      <c r="Q176" s="104"/>
      <c r="R176" s="104"/>
      <c r="S176" s="104"/>
    </row>
    <row r="177" spans="3:19" x14ac:dyDescent="0.2">
      <c r="C177" s="104"/>
      <c r="D177" s="104"/>
      <c r="E177" s="104"/>
      <c r="L177" s="2"/>
      <c r="M177" s="2"/>
      <c r="O177" s="104"/>
      <c r="P177" s="104"/>
      <c r="Q177" s="104"/>
      <c r="R177" s="104"/>
      <c r="S177" s="104"/>
    </row>
    <row r="178" spans="3:19" x14ac:dyDescent="0.2">
      <c r="C178" s="104"/>
      <c r="D178" s="104"/>
      <c r="E178" s="104"/>
      <c r="L178" s="2"/>
      <c r="M178" s="2"/>
      <c r="O178" s="104"/>
      <c r="P178" s="104"/>
      <c r="Q178" s="104"/>
      <c r="R178" s="104"/>
      <c r="S178" s="104"/>
    </row>
    <row r="179" spans="3:19" x14ac:dyDescent="0.2">
      <c r="C179" s="104"/>
      <c r="D179" s="104"/>
      <c r="E179" s="104"/>
      <c r="L179" s="2"/>
      <c r="M179" s="2"/>
      <c r="O179" s="104"/>
      <c r="P179" s="104"/>
      <c r="Q179" s="104"/>
      <c r="R179" s="104"/>
      <c r="S179" s="104"/>
    </row>
    <row r="180" spans="3:19" x14ac:dyDescent="0.2">
      <c r="C180" s="104"/>
      <c r="D180" s="104"/>
      <c r="E180" s="104"/>
      <c r="L180" s="2"/>
      <c r="M180" s="2"/>
      <c r="O180" s="104"/>
      <c r="P180" s="104"/>
      <c r="Q180" s="104"/>
      <c r="R180" s="104"/>
      <c r="S180" s="104"/>
    </row>
    <row r="181" spans="3:19" x14ac:dyDescent="0.2">
      <c r="C181" s="104"/>
      <c r="D181" s="104"/>
      <c r="E181" s="104"/>
      <c r="L181" s="2"/>
      <c r="M181" s="2"/>
      <c r="O181" s="104"/>
      <c r="P181" s="104"/>
      <c r="Q181" s="104"/>
      <c r="R181" s="104"/>
      <c r="S181" s="104"/>
    </row>
    <row r="182" spans="3:19" x14ac:dyDescent="0.2">
      <c r="C182" s="104"/>
      <c r="D182" s="104"/>
      <c r="E182" s="104"/>
      <c r="L182" s="2"/>
      <c r="M182" s="2"/>
      <c r="O182" s="104"/>
      <c r="P182" s="104"/>
      <c r="Q182" s="104"/>
      <c r="R182" s="104"/>
      <c r="S182" s="104"/>
    </row>
    <row r="183" spans="3:19" x14ac:dyDescent="0.2">
      <c r="C183" s="104"/>
      <c r="D183" s="104"/>
      <c r="E183" s="104"/>
      <c r="L183" s="2"/>
      <c r="M183" s="2"/>
      <c r="O183" s="104"/>
      <c r="P183" s="104"/>
      <c r="Q183" s="104"/>
      <c r="R183" s="104"/>
      <c r="S183" s="104"/>
    </row>
    <row r="184" spans="3:19" x14ac:dyDescent="0.2">
      <c r="C184" s="104"/>
      <c r="D184" s="104"/>
      <c r="E184" s="104"/>
      <c r="L184" s="2"/>
      <c r="M184" s="2"/>
      <c r="O184" s="104"/>
      <c r="P184" s="104"/>
      <c r="Q184" s="104"/>
      <c r="R184" s="104"/>
      <c r="S184" s="104"/>
    </row>
  </sheetData>
  <sheetProtection password="CF7A" sheet="1" objects="1" scenarios="1"/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>
    <oddFooter>&amp;LDirección de Contabilidad&amp;RPágina 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59"/>
  <sheetViews>
    <sheetView showGridLines="0" zoomScale="75" workbookViewId="0">
      <selection sqref="A1:XFD1048576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" style="27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370"/>
      <c r="H1" s="370"/>
      <c r="I1" s="370"/>
      <c r="J1" s="370"/>
      <c r="K1" s="179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10" t="s">
        <v>102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3.25" x14ac:dyDescent="0.35">
      <c r="A3" s="10" t="s">
        <v>125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371"/>
      <c r="N4" s="371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34</v>
      </c>
    </row>
    <row r="8" spans="1:19" ht="15.75" thickTop="1" x14ac:dyDescent="0.2">
      <c r="A8" s="28" t="s">
        <v>35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36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126</v>
      </c>
      <c r="D9" s="37"/>
      <c r="E9" s="35"/>
      <c r="F9" s="36" t="s">
        <v>124</v>
      </c>
      <c r="G9" s="37"/>
      <c r="H9" s="35"/>
      <c r="I9" s="38" t="s">
        <v>103</v>
      </c>
      <c r="J9" s="39"/>
      <c r="K9" s="35"/>
      <c r="L9" s="35"/>
      <c r="M9" s="36" t="s">
        <v>126</v>
      </c>
      <c r="N9" s="35"/>
      <c r="O9" s="35"/>
      <c r="P9" s="36" t="s">
        <v>124</v>
      </c>
      <c r="Q9" s="35"/>
      <c r="R9" s="40"/>
      <c r="S9" s="41" t="s">
        <v>103</v>
      </c>
    </row>
    <row r="10" spans="1:19" s="51" customFormat="1" ht="15.75" thickBot="1" x14ac:dyDescent="0.3">
      <c r="A10" s="42"/>
      <c r="B10" s="43"/>
      <c r="C10" s="372" t="s">
        <v>5</v>
      </c>
      <c r="D10" s="372"/>
      <c r="E10" s="44"/>
      <c r="F10" s="180" t="s">
        <v>5</v>
      </c>
      <c r="G10" s="46"/>
      <c r="H10" s="46"/>
      <c r="I10" s="46"/>
      <c r="J10" s="47"/>
      <c r="K10" s="43"/>
      <c r="L10" s="43"/>
      <c r="M10" s="372" t="s">
        <v>5</v>
      </c>
      <c r="N10" s="372"/>
      <c r="O10" s="44"/>
      <c r="P10" s="48" t="s">
        <v>5</v>
      </c>
      <c r="Q10" s="44"/>
      <c r="R10" s="49"/>
      <c r="S10" s="50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2"/>
      <c r="J11" s="53"/>
      <c r="K11" s="35"/>
      <c r="L11" s="35"/>
      <c r="M11" s="35"/>
      <c r="N11" s="35"/>
      <c r="O11" s="35"/>
      <c r="P11" s="35"/>
      <c r="Q11" s="54"/>
      <c r="R11" s="40"/>
      <c r="S11" s="55"/>
    </row>
    <row r="12" spans="1:19" x14ac:dyDescent="0.2">
      <c r="A12" s="56" t="s">
        <v>37</v>
      </c>
      <c r="B12" s="57"/>
      <c r="C12" s="58"/>
      <c r="D12" s="59">
        <v>110854.6</v>
      </c>
      <c r="E12" s="60"/>
      <c r="F12" s="58"/>
      <c r="G12" s="59">
        <v>60193.9</v>
      </c>
      <c r="H12" s="61"/>
      <c r="I12" s="62">
        <v>50660.700000000004</v>
      </c>
      <c r="J12" s="63"/>
      <c r="K12" s="57" t="s">
        <v>38</v>
      </c>
      <c r="L12" s="57"/>
      <c r="M12" s="64"/>
      <c r="N12" s="62">
        <v>96852.5</v>
      </c>
      <c r="O12" s="57"/>
      <c r="P12" s="64"/>
      <c r="Q12" s="62">
        <v>95644.3</v>
      </c>
      <c r="R12" s="40"/>
      <c r="S12" s="65">
        <v>1208.1999999999971</v>
      </c>
    </row>
    <row r="13" spans="1:19" x14ac:dyDescent="0.2">
      <c r="A13" s="66" t="s">
        <v>39</v>
      </c>
      <c r="B13" s="67"/>
      <c r="C13" s="58"/>
      <c r="D13" s="169">
        <v>-41</v>
      </c>
      <c r="E13" s="68"/>
      <c r="F13" s="58"/>
      <c r="G13" s="166">
        <v>-35.799999999999997</v>
      </c>
      <c r="H13" s="69"/>
      <c r="I13" s="62">
        <v>-5.2000000000000028</v>
      </c>
      <c r="J13" s="63"/>
      <c r="K13" s="57" t="s">
        <v>43</v>
      </c>
      <c r="L13" s="57"/>
      <c r="M13" s="61">
        <v>96852.5</v>
      </c>
      <c r="N13" s="64"/>
      <c r="O13" s="70"/>
      <c r="P13" s="61">
        <v>95644.3</v>
      </c>
      <c r="Q13" s="64"/>
      <c r="R13" s="40"/>
      <c r="S13" s="71">
        <v>1208.1999999999971</v>
      </c>
    </row>
    <row r="14" spans="1:19" x14ac:dyDescent="0.2">
      <c r="A14" s="72"/>
      <c r="B14" s="70"/>
      <c r="C14" s="58"/>
      <c r="D14" s="58"/>
      <c r="E14" s="58"/>
      <c r="F14" s="58"/>
      <c r="G14" s="58"/>
      <c r="H14" s="70"/>
      <c r="I14" s="73"/>
      <c r="J14" s="63"/>
      <c r="K14" s="57"/>
      <c r="L14" s="57"/>
      <c r="M14" s="74"/>
      <c r="N14" s="64"/>
      <c r="O14" s="70"/>
      <c r="P14" s="74"/>
      <c r="Q14" s="64"/>
      <c r="R14" s="40"/>
      <c r="S14" s="71"/>
    </row>
    <row r="15" spans="1:19" x14ac:dyDescent="0.2">
      <c r="A15" s="75" t="s">
        <v>40</v>
      </c>
      <c r="B15" s="76"/>
      <c r="C15" s="77"/>
      <c r="D15" s="78">
        <v>0</v>
      </c>
      <c r="E15" s="60"/>
      <c r="F15" s="77"/>
      <c r="G15" s="78">
        <v>0</v>
      </c>
      <c r="H15" s="79"/>
      <c r="I15" s="79">
        <v>0</v>
      </c>
      <c r="J15" s="80"/>
      <c r="K15" s="57" t="s">
        <v>46</v>
      </c>
      <c r="L15" s="57"/>
      <c r="M15" s="64"/>
      <c r="N15" s="62">
        <v>606841</v>
      </c>
      <c r="O15" s="57"/>
      <c r="P15" s="64"/>
      <c r="Q15" s="62">
        <v>606841</v>
      </c>
      <c r="R15" s="40"/>
      <c r="S15" s="65">
        <v>0</v>
      </c>
    </row>
    <row r="16" spans="1:19" x14ac:dyDescent="0.2">
      <c r="A16" s="72"/>
      <c r="B16" s="70"/>
      <c r="C16" s="58"/>
      <c r="D16" s="58"/>
      <c r="E16" s="58"/>
      <c r="F16" s="58"/>
      <c r="G16" s="58"/>
      <c r="H16" s="70"/>
      <c r="I16" s="73"/>
      <c r="J16" s="63"/>
      <c r="K16" s="57" t="s">
        <v>47</v>
      </c>
      <c r="L16" s="57"/>
      <c r="M16" s="61">
        <v>606841</v>
      </c>
      <c r="N16" s="64"/>
      <c r="O16" s="70"/>
      <c r="P16" s="61">
        <v>606841</v>
      </c>
      <c r="Q16" s="64"/>
      <c r="R16" s="40"/>
      <c r="S16" s="71">
        <v>0</v>
      </c>
    </row>
    <row r="17" spans="1:19" x14ac:dyDescent="0.2">
      <c r="A17" s="56" t="s">
        <v>41</v>
      </c>
      <c r="B17" s="57"/>
      <c r="C17" s="58"/>
      <c r="D17" s="81">
        <v>94951</v>
      </c>
      <c r="E17" s="60"/>
      <c r="F17" s="58"/>
      <c r="G17" s="81">
        <v>94265.2</v>
      </c>
      <c r="H17" s="61"/>
      <c r="I17" s="62">
        <v>685.80000000000291</v>
      </c>
      <c r="J17" s="63"/>
      <c r="K17" s="70"/>
      <c r="L17" s="70"/>
      <c r="M17" s="64"/>
      <c r="N17" s="64"/>
      <c r="O17" s="70"/>
      <c r="P17" s="64"/>
      <c r="Q17" s="64"/>
      <c r="R17" s="40"/>
      <c r="S17" s="71"/>
    </row>
    <row r="18" spans="1:19" x14ac:dyDescent="0.2">
      <c r="A18" s="56" t="s">
        <v>42</v>
      </c>
      <c r="B18" s="57"/>
      <c r="C18" s="82">
        <v>94951</v>
      </c>
      <c r="D18" s="58"/>
      <c r="E18" s="58"/>
      <c r="F18" s="82">
        <v>94265.2</v>
      </c>
      <c r="G18" s="58"/>
      <c r="H18" s="70"/>
      <c r="I18" s="73">
        <v>685.80000000000291</v>
      </c>
      <c r="J18" s="63"/>
      <c r="K18" s="57" t="s">
        <v>50</v>
      </c>
      <c r="L18" s="57"/>
      <c r="M18" s="64"/>
      <c r="N18" s="62">
        <v>13182.3</v>
      </c>
      <c r="O18" s="57"/>
      <c r="P18" s="64"/>
      <c r="Q18" s="62">
        <v>13178.4</v>
      </c>
      <c r="R18" s="40"/>
      <c r="S18" s="65">
        <v>3.8999999999996362</v>
      </c>
    </row>
    <row r="19" spans="1:19" x14ac:dyDescent="0.2">
      <c r="A19" s="72"/>
      <c r="B19" s="70"/>
      <c r="C19" s="58"/>
      <c r="D19" s="58"/>
      <c r="E19" s="58"/>
      <c r="F19" s="58"/>
      <c r="G19" s="58"/>
      <c r="H19" s="70"/>
      <c r="I19" s="73"/>
      <c r="J19" s="63"/>
      <c r="K19" s="57" t="s">
        <v>52</v>
      </c>
      <c r="L19" s="57"/>
      <c r="M19" s="61">
        <v>5939.6</v>
      </c>
      <c r="N19" s="64"/>
      <c r="O19" s="70"/>
      <c r="P19" s="61">
        <v>2022</v>
      </c>
      <c r="Q19" s="64"/>
      <c r="R19" s="40"/>
      <c r="S19" s="71">
        <v>3917.6000000000004</v>
      </c>
    </row>
    <row r="20" spans="1:19" x14ac:dyDescent="0.2">
      <c r="A20" s="56" t="s">
        <v>107</v>
      </c>
      <c r="B20" s="57"/>
      <c r="C20" s="58"/>
      <c r="D20" s="81">
        <v>2621119.7999999998</v>
      </c>
      <c r="E20" s="60"/>
      <c r="F20" s="58"/>
      <c r="G20" s="81">
        <v>2639471.7000000002</v>
      </c>
      <c r="H20" s="61"/>
      <c r="I20" s="62">
        <v>-18351.900000000373</v>
      </c>
      <c r="J20" s="63"/>
      <c r="K20" s="57" t="s">
        <v>54</v>
      </c>
      <c r="L20" s="57"/>
      <c r="M20" s="61">
        <v>1.1000000000000001</v>
      </c>
      <c r="N20" s="64"/>
      <c r="O20" s="70"/>
      <c r="P20" s="61">
        <v>1</v>
      </c>
      <c r="Q20" s="64"/>
      <c r="R20" s="40"/>
      <c r="S20" s="71">
        <v>0.10000000000000009</v>
      </c>
    </row>
    <row r="21" spans="1:19" x14ac:dyDescent="0.2">
      <c r="A21" s="56"/>
      <c r="B21" s="57"/>
      <c r="C21" s="58"/>
      <c r="D21" s="58"/>
      <c r="E21" s="58"/>
      <c r="F21" s="58"/>
      <c r="G21" s="58"/>
      <c r="H21" s="70"/>
      <c r="I21" s="73"/>
      <c r="J21" s="63"/>
      <c r="K21" s="57" t="s">
        <v>56</v>
      </c>
      <c r="L21" s="57"/>
      <c r="M21" s="61">
        <v>7241.5999999999985</v>
      </c>
      <c r="N21" s="64"/>
      <c r="O21" s="70"/>
      <c r="P21" s="61">
        <v>11155.4</v>
      </c>
      <c r="Q21" s="64"/>
      <c r="R21" s="40"/>
      <c r="S21" s="71">
        <v>-3913.8000000000011</v>
      </c>
    </row>
    <row r="22" spans="1:19" x14ac:dyDescent="0.2">
      <c r="A22" s="56" t="s">
        <v>106</v>
      </c>
      <c r="B22" s="57"/>
      <c r="C22" s="82">
        <v>2621119.7999999998</v>
      </c>
      <c r="D22" s="58"/>
      <c r="E22" s="58"/>
      <c r="F22" s="82">
        <v>2639471.7000000002</v>
      </c>
      <c r="G22" s="58"/>
      <c r="H22" s="70"/>
      <c r="I22" s="73">
        <v>-18351.900000000373</v>
      </c>
      <c r="J22" s="63"/>
      <c r="K22" s="70"/>
      <c r="L22" s="70"/>
      <c r="M22" s="64"/>
      <c r="N22" s="64"/>
      <c r="O22" s="70"/>
      <c r="P22" s="64"/>
      <c r="Q22" s="64"/>
      <c r="R22" s="40"/>
      <c r="S22" s="71"/>
    </row>
    <row r="23" spans="1:19" x14ac:dyDescent="0.2">
      <c r="A23" s="56" t="s">
        <v>48</v>
      </c>
      <c r="B23" s="57"/>
      <c r="C23" s="82">
        <v>2550654.7000000002</v>
      </c>
      <c r="D23" s="58"/>
      <c r="E23" s="58"/>
      <c r="F23" s="82">
        <v>2568635.2999999998</v>
      </c>
      <c r="G23" s="58"/>
      <c r="H23" s="70"/>
      <c r="I23" s="73">
        <v>-17980.599999999627</v>
      </c>
      <c r="J23" s="63"/>
      <c r="K23" s="57" t="s">
        <v>57</v>
      </c>
      <c r="L23" s="57"/>
      <c r="M23" s="64"/>
      <c r="N23" s="62">
        <v>3569.2</v>
      </c>
      <c r="O23" s="57"/>
      <c r="P23" s="64"/>
      <c r="Q23" s="62">
        <v>3584.9</v>
      </c>
      <c r="R23" s="40"/>
      <c r="S23" s="65">
        <v>-15.700000000000273</v>
      </c>
    </row>
    <row r="24" spans="1:19" x14ac:dyDescent="0.2">
      <c r="A24" s="56" t="s">
        <v>49</v>
      </c>
      <c r="B24" s="57"/>
      <c r="C24" s="82">
        <v>87609.8</v>
      </c>
      <c r="D24" s="58"/>
      <c r="E24" s="58"/>
      <c r="F24" s="82">
        <v>92382.5</v>
      </c>
      <c r="G24" s="58"/>
      <c r="H24" s="70"/>
      <c r="I24" s="73">
        <v>-4772.6999999999971</v>
      </c>
      <c r="J24" s="63"/>
      <c r="K24" s="70"/>
      <c r="L24" s="70"/>
      <c r="M24" s="64"/>
      <c r="N24" s="64"/>
      <c r="O24" s="70"/>
      <c r="P24" s="64"/>
      <c r="Q24" s="64"/>
      <c r="R24" s="40"/>
      <c r="S24" s="71"/>
    </row>
    <row r="25" spans="1:19" x14ac:dyDescent="0.2">
      <c r="A25" s="56" t="s">
        <v>51</v>
      </c>
      <c r="B25" s="57"/>
      <c r="C25" s="82">
        <v>62230.3</v>
      </c>
      <c r="D25" s="58"/>
      <c r="E25" s="58"/>
      <c r="F25" s="82">
        <v>54587.8</v>
      </c>
      <c r="G25" s="58"/>
      <c r="H25" s="70"/>
      <c r="I25" s="73">
        <v>7642.5</v>
      </c>
      <c r="J25" s="63"/>
      <c r="K25" s="57" t="s">
        <v>58</v>
      </c>
      <c r="L25" s="57"/>
      <c r="M25" s="64"/>
      <c r="N25" s="62">
        <v>333675.79999999993</v>
      </c>
      <c r="O25" s="57"/>
      <c r="P25" s="64"/>
      <c r="Q25" s="62">
        <v>336300.3</v>
      </c>
      <c r="R25" s="40"/>
      <c r="S25" s="65">
        <v>-2624.5000000000582</v>
      </c>
    </row>
    <row r="26" spans="1:19" x14ac:dyDescent="0.2">
      <c r="A26" s="56" t="s">
        <v>53</v>
      </c>
      <c r="B26" s="57"/>
      <c r="C26" s="82">
        <v>92152.5</v>
      </c>
      <c r="D26" s="58"/>
      <c r="E26" s="58"/>
      <c r="F26" s="82">
        <v>91074.2</v>
      </c>
      <c r="G26" s="58"/>
      <c r="H26" s="70"/>
      <c r="I26" s="73">
        <v>1078.3000000000029</v>
      </c>
      <c r="J26" s="63"/>
      <c r="K26" s="57" t="s">
        <v>59</v>
      </c>
      <c r="L26" s="57"/>
      <c r="M26" s="61">
        <v>706.9</v>
      </c>
      <c r="N26" s="64"/>
      <c r="O26" s="70"/>
      <c r="P26" s="61">
        <v>735</v>
      </c>
      <c r="Q26" s="64"/>
      <c r="R26" s="40"/>
      <c r="S26" s="71">
        <v>-28.100000000000023</v>
      </c>
    </row>
    <row r="27" spans="1:19" x14ac:dyDescent="0.2">
      <c r="A27" s="56" t="s">
        <v>55</v>
      </c>
      <c r="B27" s="57"/>
      <c r="C27" s="82">
        <v>158689</v>
      </c>
      <c r="D27" s="58"/>
      <c r="E27" s="58"/>
      <c r="F27" s="82">
        <v>157921.70000000001</v>
      </c>
      <c r="G27" s="58"/>
      <c r="H27" s="70"/>
      <c r="I27" s="73">
        <v>767.29999999998836</v>
      </c>
      <c r="J27" s="63"/>
      <c r="K27" s="57" t="s">
        <v>60</v>
      </c>
      <c r="L27" s="57"/>
      <c r="M27" s="61">
        <v>112885.6</v>
      </c>
      <c r="N27" s="64"/>
      <c r="O27" s="70"/>
      <c r="P27" s="61">
        <v>122584</v>
      </c>
      <c r="Q27" s="64"/>
      <c r="R27" s="40"/>
      <c r="S27" s="71">
        <v>-9698.3999999999942</v>
      </c>
    </row>
    <row r="28" spans="1:19" x14ac:dyDescent="0.2">
      <c r="A28" s="56" t="s">
        <v>45</v>
      </c>
      <c r="B28" s="57"/>
      <c r="C28" s="168">
        <v>-330216.5</v>
      </c>
      <c r="D28" s="58"/>
      <c r="E28" s="58"/>
      <c r="F28" s="167">
        <v>-325129.8</v>
      </c>
      <c r="G28" s="58"/>
      <c r="H28" s="70"/>
      <c r="I28" s="73">
        <v>-5086.7000000000116</v>
      </c>
      <c r="J28" s="63"/>
      <c r="K28" s="57" t="s">
        <v>43</v>
      </c>
      <c r="L28" s="57"/>
      <c r="M28" s="61">
        <v>220083.29999999996</v>
      </c>
      <c r="N28" s="64"/>
      <c r="O28" s="70"/>
      <c r="P28" s="61">
        <v>212981.3</v>
      </c>
      <c r="Q28" s="64"/>
      <c r="R28" s="40"/>
      <c r="S28" s="71">
        <v>7101.9999999999709</v>
      </c>
    </row>
    <row r="29" spans="1:19" x14ac:dyDescent="0.2">
      <c r="A29" s="56"/>
      <c r="B29" s="57"/>
      <c r="C29" s="58"/>
      <c r="D29" s="58"/>
      <c r="E29" s="58"/>
      <c r="F29" s="58"/>
      <c r="G29" s="58"/>
      <c r="H29" s="70"/>
      <c r="I29" s="73"/>
      <c r="J29" s="63"/>
      <c r="K29" s="70"/>
      <c r="L29" s="70"/>
      <c r="M29" s="64"/>
      <c r="N29" s="64"/>
      <c r="O29" s="70"/>
      <c r="P29" s="64"/>
      <c r="Q29" s="64"/>
      <c r="R29" s="40"/>
      <c r="S29" s="71"/>
    </row>
    <row r="30" spans="1:19" x14ac:dyDescent="0.2">
      <c r="A30" s="83" t="s">
        <v>105</v>
      </c>
      <c r="B30" s="84"/>
      <c r="C30" s="82">
        <v>0</v>
      </c>
      <c r="D30" s="58"/>
      <c r="E30" s="58"/>
      <c r="F30" s="82">
        <v>0</v>
      </c>
      <c r="G30" s="58"/>
      <c r="H30" s="70"/>
      <c r="I30" s="73">
        <v>0</v>
      </c>
      <c r="J30" s="63"/>
      <c r="K30" s="57" t="s">
        <v>62</v>
      </c>
      <c r="L30" s="57"/>
      <c r="M30" s="64"/>
      <c r="N30" s="62">
        <v>7496.2</v>
      </c>
      <c r="O30" s="57"/>
      <c r="P30" s="64"/>
      <c r="Q30" s="62">
        <v>7242</v>
      </c>
      <c r="R30" s="40"/>
      <c r="S30" s="65">
        <v>254.19999999999982</v>
      </c>
    </row>
    <row r="31" spans="1:19" x14ac:dyDescent="0.2">
      <c r="A31" s="83" t="s">
        <v>48</v>
      </c>
      <c r="B31" s="84"/>
      <c r="C31" s="82">
        <v>0</v>
      </c>
      <c r="D31" s="58"/>
      <c r="E31" s="58"/>
      <c r="F31" s="82">
        <v>0</v>
      </c>
      <c r="G31" s="58"/>
      <c r="H31" s="70"/>
      <c r="I31" s="73">
        <v>0</v>
      </c>
      <c r="J31" s="63"/>
      <c r="K31" s="57" t="s">
        <v>64</v>
      </c>
      <c r="L31" s="57"/>
      <c r="M31" s="61">
        <v>1030.9000000000001</v>
      </c>
      <c r="N31" s="64"/>
      <c r="O31" s="70"/>
      <c r="P31" s="61">
        <v>837.3</v>
      </c>
      <c r="Q31" s="64"/>
      <c r="R31" s="40"/>
      <c r="S31" s="71">
        <v>193.60000000000014</v>
      </c>
    </row>
    <row r="32" spans="1:19" x14ac:dyDescent="0.2">
      <c r="A32" s="83" t="s">
        <v>45</v>
      </c>
      <c r="B32" s="84"/>
      <c r="C32" s="167">
        <v>0</v>
      </c>
      <c r="D32" s="58"/>
      <c r="E32" s="85"/>
      <c r="F32" s="167">
        <v>0</v>
      </c>
      <c r="G32" s="58"/>
      <c r="H32" s="70"/>
      <c r="I32" s="73">
        <v>0</v>
      </c>
      <c r="J32" s="63"/>
      <c r="K32" s="57" t="s">
        <v>66</v>
      </c>
      <c r="L32" s="57"/>
      <c r="M32" s="61">
        <v>504.9</v>
      </c>
      <c r="N32" s="64"/>
      <c r="O32" s="70"/>
      <c r="P32" s="61">
        <v>720</v>
      </c>
      <c r="Q32" s="64"/>
      <c r="R32" s="40"/>
      <c r="S32" s="71">
        <v>-215.10000000000002</v>
      </c>
    </row>
    <row r="33" spans="1:19" x14ac:dyDescent="0.2">
      <c r="A33" s="56"/>
      <c r="B33" s="57"/>
      <c r="C33" s="58"/>
      <c r="D33" s="58"/>
      <c r="E33" s="58"/>
      <c r="F33" s="58"/>
      <c r="G33" s="58"/>
      <c r="H33" s="70"/>
      <c r="I33" s="73"/>
      <c r="J33" s="63"/>
      <c r="K33" s="57" t="s">
        <v>43</v>
      </c>
      <c r="L33" s="57"/>
      <c r="M33" s="61">
        <v>5960.4</v>
      </c>
      <c r="N33" s="64"/>
      <c r="O33" s="70"/>
      <c r="P33" s="61">
        <v>5684.7</v>
      </c>
      <c r="Q33" s="64"/>
      <c r="R33" s="40"/>
      <c r="S33" s="71">
        <v>275.69999999999982</v>
      </c>
    </row>
    <row r="34" spans="1:19" x14ac:dyDescent="0.2">
      <c r="A34" s="56" t="s">
        <v>61</v>
      </c>
      <c r="B34" s="57"/>
      <c r="C34" s="58"/>
      <c r="D34" s="166">
        <v>-107513.4</v>
      </c>
      <c r="E34" s="68"/>
      <c r="F34" s="58"/>
      <c r="G34" s="166">
        <v>-107646</v>
      </c>
      <c r="H34" s="69"/>
      <c r="I34" s="62">
        <v>132.60000000000582</v>
      </c>
      <c r="J34" s="63"/>
      <c r="K34" s="86"/>
      <c r="L34" s="57"/>
      <c r="M34" s="64"/>
      <c r="N34" s="64"/>
      <c r="O34" s="57"/>
      <c r="P34" s="64"/>
      <c r="Q34" s="64"/>
      <c r="R34" s="40"/>
      <c r="S34" s="71"/>
    </row>
    <row r="35" spans="1:19" x14ac:dyDescent="0.2">
      <c r="A35" s="56"/>
      <c r="B35" s="57"/>
      <c r="C35" s="58"/>
      <c r="D35" s="58"/>
      <c r="E35" s="58"/>
      <c r="F35" s="58"/>
      <c r="G35" s="58"/>
      <c r="H35" s="70"/>
      <c r="I35" s="73"/>
      <c r="J35" s="63"/>
      <c r="K35" s="57" t="s">
        <v>67</v>
      </c>
      <c r="L35" s="57"/>
      <c r="M35" s="64"/>
      <c r="N35" s="62">
        <v>1061616.9999999998</v>
      </c>
      <c r="O35" s="57"/>
      <c r="P35" s="64"/>
      <c r="Q35" s="62">
        <v>1062790.9000000001</v>
      </c>
      <c r="R35" s="40"/>
      <c r="S35" s="65">
        <v>-1173.9000000003725</v>
      </c>
    </row>
    <row r="36" spans="1:19" ht="13.5" customHeight="1" x14ac:dyDescent="0.2">
      <c r="A36" s="56" t="s">
        <v>63</v>
      </c>
      <c r="B36" s="57"/>
      <c r="C36" s="58"/>
      <c r="D36" s="81">
        <v>7426.5000000000036</v>
      </c>
      <c r="E36" s="60"/>
      <c r="F36" s="58"/>
      <c r="G36" s="81">
        <v>20046.699999999997</v>
      </c>
      <c r="H36" s="61"/>
      <c r="I36" s="62">
        <v>-12620.199999999993</v>
      </c>
      <c r="J36" s="63"/>
      <c r="K36" s="70"/>
      <c r="L36" s="70"/>
      <c r="M36" s="64"/>
      <c r="N36" s="64"/>
      <c r="O36" s="70"/>
      <c r="P36" s="64"/>
      <c r="Q36" s="64"/>
      <c r="R36" s="40"/>
      <c r="S36" s="71"/>
    </row>
    <row r="37" spans="1:19" x14ac:dyDescent="0.2">
      <c r="A37" s="56" t="s">
        <v>65</v>
      </c>
      <c r="B37" s="57"/>
      <c r="C37" s="82">
        <v>4514.7</v>
      </c>
      <c r="D37" s="58"/>
      <c r="E37" s="58"/>
      <c r="F37" s="82">
        <v>4519.3</v>
      </c>
      <c r="G37" s="58"/>
      <c r="H37" s="70"/>
      <c r="I37" s="73">
        <v>-4.6000000000003638</v>
      </c>
      <c r="J37" s="63"/>
      <c r="K37" s="70"/>
      <c r="L37" s="70"/>
      <c r="M37" s="64"/>
      <c r="N37" s="64"/>
      <c r="O37" s="70"/>
      <c r="P37" s="64"/>
      <c r="Q37" s="64"/>
      <c r="R37" s="40"/>
      <c r="S37" s="71"/>
    </row>
    <row r="38" spans="1:19" x14ac:dyDescent="0.2">
      <c r="A38" s="83" t="s">
        <v>68</v>
      </c>
      <c r="B38" s="84"/>
      <c r="C38" s="82">
        <v>4612</v>
      </c>
      <c r="D38" s="58"/>
      <c r="E38" s="58"/>
      <c r="F38" s="82">
        <v>6475.5</v>
      </c>
      <c r="G38" s="58"/>
      <c r="H38" s="70"/>
      <c r="I38" s="73">
        <v>-1863.5</v>
      </c>
      <c r="J38" s="63"/>
      <c r="K38" s="57" t="s">
        <v>69</v>
      </c>
      <c r="L38" s="57"/>
      <c r="M38" s="64"/>
      <c r="N38" s="62">
        <v>1061616.9999999998</v>
      </c>
      <c r="O38" s="57"/>
      <c r="P38" s="64"/>
      <c r="Q38" s="62">
        <v>1062790.9000000001</v>
      </c>
      <c r="R38" s="40"/>
      <c r="S38" s="65">
        <v>-1173.9000000003725</v>
      </c>
    </row>
    <row r="39" spans="1:19" x14ac:dyDescent="0.2">
      <c r="A39" s="171" t="s">
        <v>113</v>
      </c>
      <c r="B39" s="84"/>
      <c r="C39" s="82">
        <v>0</v>
      </c>
      <c r="D39" s="58"/>
      <c r="E39" s="58"/>
      <c r="F39" s="82">
        <v>9</v>
      </c>
      <c r="G39" s="58"/>
      <c r="H39" s="70"/>
      <c r="I39" s="73">
        <v>-9</v>
      </c>
      <c r="J39" s="63"/>
      <c r="K39" s="57"/>
      <c r="L39" s="57"/>
      <c r="M39" s="64"/>
      <c r="N39" s="61"/>
      <c r="O39" s="57"/>
      <c r="P39" s="64"/>
      <c r="Q39" s="61"/>
      <c r="R39" s="40"/>
      <c r="S39" s="71"/>
    </row>
    <row r="40" spans="1:19" x14ac:dyDescent="0.2">
      <c r="A40" s="56" t="s">
        <v>23</v>
      </c>
      <c r="B40" s="57"/>
      <c r="C40" s="82">
        <v>8201.6</v>
      </c>
      <c r="D40" s="58"/>
      <c r="E40" s="58"/>
      <c r="F40" s="82">
        <v>18987.599999999999</v>
      </c>
      <c r="G40" s="58"/>
      <c r="H40" s="70"/>
      <c r="I40" s="73">
        <v>-10785.999999999998</v>
      </c>
      <c r="J40" s="63"/>
      <c r="K40" s="70"/>
      <c r="L40" s="70"/>
      <c r="M40" s="64"/>
      <c r="N40" s="64"/>
      <c r="O40" s="70"/>
      <c r="P40" s="64"/>
      <c r="Q40" s="64"/>
      <c r="R40" s="40"/>
      <c r="S40" s="71"/>
    </row>
    <row r="41" spans="1:19" x14ac:dyDescent="0.2">
      <c r="A41" s="56" t="s">
        <v>45</v>
      </c>
      <c r="B41" s="57"/>
      <c r="C41" s="168">
        <v>-9901.7999999999993</v>
      </c>
      <c r="D41" s="58"/>
      <c r="E41" s="87"/>
      <c r="F41" s="167">
        <v>-9944.7000000000007</v>
      </c>
      <c r="G41" s="58"/>
      <c r="H41" s="70"/>
      <c r="I41" s="73">
        <v>42.900000000001455</v>
      </c>
      <c r="J41" s="63"/>
      <c r="K41" s="70"/>
      <c r="L41" s="70"/>
      <c r="M41" s="64"/>
      <c r="N41" s="64"/>
      <c r="O41" s="70"/>
      <c r="P41" s="64"/>
      <c r="Q41" s="64"/>
      <c r="R41" s="40"/>
      <c r="S41" s="71"/>
    </row>
    <row r="42" spans="1:19" x14ac:dyDescent="0.2">
      <c r="A42" s="72"/>
      <c r="B42" s="70"/>
      <c r="C42" s="58"/>
      <c r="D42" s="58"/>
      <c r="E42" s="58"/>
      <c r="F42" s="58"/>
      <c r="G42" s="58"/>
      <c r="H42" s="70"/>
      <c r="I42" s="73"/>
      <c r="J42" s="63"/>
      <c r="K42" s="57" t="s">
        <v>70</v>
      </c>
      <c r="L42" s="57"/>
      <c r="M42" s="64"/>
      <c r="N42" s="62">
        <v>1716410.8</v>
      </c>
      <c r="O42" s="57"/>
      <c r="P42" s="64"/>
      <c r="Q42" s="62">
        <v>1694690.3</v>
      </c>
      <c r="R42" s="40"/>
      <c r="S42" s="65">
        <v>21720.5</v>
      </c>
    </row>
    <row r="43" spans="1:19" x14ac:dyDescent="0.2">
      <c r="A43" s="56" t="s">
        <v>104</v>
      </c>
      <c r="B43" s="57"/>
      <c r="C43" s="58"/>
      <c r="D43" s="81">
        <v>389.29999999999973</v>
      </c>
      <c r="E43" s="60"/>
      <c r="F43" s="58"/>
      <c r="G43" s="81">
        <v>441.19999999999982</v>
      </c>
      <c r="H43" s="61"/>
      <c r="I43" s="62">
        <v>-51.900000000000091</v>
      </c>
      <c r="J43" s="63"/>
      <c r="K43" s="70"/>
      <c r="L43" s="70"/>
      <c r="M43" s="64"/>
      <c r="N43" s="64"/>
      <c r="O43" s="70"/>
      <c r="P43" s="64"/>
      <c r="Q43" s="64"/>
      <c r="R43" s="40"/>
      <c r="S43" s="71"/>
    </row>
    <row r="44" spans="1:19" x14ac:dyDescent="0.2">
      <c r="A44" s="83" t="s">
        <v>72</v>
      </c>
      <c r="B44" s="84"/>
      <c r="C44" s="82">
        <v>2135.1999999999998</v>
      </c>
      <c r="D44" s="58"/>
      <c r="E44" s="58"/>
      <c r="F44" s="82">
        <v>2135.1999999999998</v>
      </c>
      <c r="G44" s="58"/>
      <c r="H44" s="70"/>
      <c r="I44" s="73">
        <v>0</v>
      </c>
      <c r="J44" s="63"/>
      <c r="K44" s="57" t="s">
        <v>71</v>
      </c>
      <c r="L44" s="57"/>
      <c r="M44" s="64"/>
      <c r="N44" s="62">
        <v>643644.19999999995</v>
      </c>
      <c r="O44" s="57"/>
      <c r="P44" s="64"/>
      <c r="Q44" s="62">
        <v>643644.19999999995</v>
      </c>
      <c r="R44" s="40"/>
      <c r="S44" s="65">
        <v>0</v>
      </c>
    </row>
    <row r="45" spans="1:19" x14ac:dyDescent="0.2">
      <c r="A45" s="56" t="s">
        <v>45</v>
      </c>
      <c r="B45" s="88"/>
      <c r="C45" s="168">
        <v>-1745.9</v>
      </c>
      <c r="D45" s="58"/>
      <c r="E45" s="87"/>
      <c r="F45" s="167">
        <v>-1694</v>
      </c>
      <c r="G45" s="58"/>
      <c r="H45" s="70"/>
      <c r="I45" s="73">
        <v>-51.900000000000091</v>
      </c>
      <c r="J45" s="63"/>
      <c r="K45" s="57" t="s">
        <v>73</v>
      </c>
      <c r="L45" s="57"/>
      <c r="M45" s="61">
        <v>643644.19999999995</v>
      </c>
      <c r="N45" s="64"/>
      <c r="O45" s="70"/>
      <c r="P45" s="61">
        <v>643644.19999999995</v>
      </c>
      <c r="Q45" s="64"/>
      <c r="R45" s="40"/>
      <c r="S45" s="71">
        <v>0</v>
      </c>
    </row>
    <row r="46" spans="1:19" x14ac:dyDescent="0.2">
      <c r="A46" s="72"/>
      <c r="B46" s="70"/>
      <c r="C46" s="58"/>
      <c r="D46" s="58"/>
      <c r="E46" s="58"/>
      <c r="F46" s="58"/>
      <c r="G46" s="58"/>
      <c r="H46" s="70"/>
      <c r="I46" s="73"/>
      <c r="J46" s="63"/>
      <c r="K46" s="70"/>
      <c r="L46" s="70"/>
      <c r="M46" s="64"/>
      <c r="N46" s="64"/>
      <c r="O46" s="70"/>
      <c r="P46" s="64"/>
      <c r="Q46" s="64"/>
      <c r="R46" s="40"/>
      <c r="S46" s="71"/>
    </row>
    <row r="47" spans="1:19" x14ac:dyDescent="0.2">
      <c r="A47" s="56" t="s">
        <v>74</v>
      </c>
      <c r="B47" s="57"/>
      <c r="C47" s="58"/>
      <c r="D47" s="81">
        <v>12776.199999999999</v>
      </c>
      <c r="E47" s="60"/>
      <c r="F47" s="58"/>
      <c r="G47" s="81">
        <v>12839.199999999999</v>
      </c>
      <c r="H47" s="61"/>
      <c r="I47" s="62">
        <v>-63</v>
      </c>
      <c r="J47" s="63"/>
      <c r="K47" s="70"/>
      <c r="L47" s="70"/>
      <c r="M47" s="64"/>
      <c r="N47" s="64"/>
      <c r="O47" s="70"/>
      <c r="P47" s="64"/>
      <c r="Q47" s="64"/>
      <c r="R47" s="40"/>
      <c r="S47" s="71"/>
    </row>
    <row r="48" spans="1:19" x14ac:dyDescent="0.2">
      <c r="A48" s="56" t="s">
        <v>75</v>
      </c>
      <c r="B48" s="57"/>
      <c r="C48" s="82">
        <v>11116</v>
      </c>
      <c r="D48" s="58"/>
      <c r="E48" s="58"/>
      <c r="F48" s="82">
        <v>11116</v>
      </c>
      <c r="G48" s="58"/>
      <c r="H48" s="70"/>
      <c r="I48" s="73">
        <v>0</v>
      </c>
      <c r="J48" s="63"/>
      <c r="K48" s="57" t="s">
        <v>77</v>
      </c>
      <c r="L48" s="57"/>
      <c r="M48" s="64"/>
      <c r="N48" s="62">
        <v>283798.3</v>
      </c>
      <c r="O48" s="57"/>
      <c r="P48" s="64"/>
      <c r="Q48" s="62">
        <v>283798.3</v>
      </c>
      <c r="R48" s="40"/>
      <c r="S48" s="65">
        <v>0</v>
      </c>
    </row>
    <row r="49" spans="1:19" x14ac:dyDescent="0.2">
      <c r="A49" s="56" t="s">
        <v>76</v>
      </c>
      <c r="B49" s="57"/>
      <c r="C49" s="82">
        <v>3280.4</v>
      </c>
      <c r="D49" s="58"/>
      <c r="E49" s="58"/>
      <c r="F49" s="82">
        <v>3280</v>
      </c>
      <c r="G49" s="58"/>
      <c r="H49" s="70"/>
      <c r="I49" s="73">
        <v>0.40000000000009095</v>
      </c>
      <c r="J49" s="63"/>
      <c r="K49" s="57" t="s">
        <v>79</v>
      </c>
      <c r="L49" s="57"/>
      <c r="M49" s="61">
        <v>283798.3</v>
      </c>
      <c r="N49" s="64"/>
      <c r="O49" s="70"/>
      <c r="P49" s="61">
        <v>283798.3</v>
      </c>
      <c r="Q49" s="64"/>
      <c r="R49" s="40"/>
      <c r="S49" s="71">
        <v>0</v>
      </c>
    </row>
    <row r="50" spans="1:19" x14ac:dyDescent="0.2">
      <c r="A50" s="56" t="s">
        <v>78</v>
      </c>
      <c r="B50" s="57"/>
      <c r="C50" s="82">
        <v>5027.3999999999996</v>
      </c>
      <c r="D50" s="58"/>
      <c r="E50" s="58"/>
      <c r="F50" s="82">
        <v>5045.3</v>
      </c>
      <c r="G50" s="58"/>
      <c r="H50" s="70"/>
      <c r="I50" s="73">
        <v>-17.900000000000546</v>
      </c>
      <c r="J50" s="63"/>
      <c r="K50" s="70"/>
      <c r="L50" s="70"/>
      <c r="M50" s="64"/>
      <c r="N50" s="64"/>
      <c r="O50" s="70"/>
      <c r="P50" s="64"/>
      <c r="Q50" s="64"/>
      <c r="R50" s="40"/>
      <c r="S50" s="71"/>
    </row>
    <row r="51" spans="1:19" x14ac:dyDescent="0.2">
      <c r="A51" s="56" t="s">
        <v>23</v>
      </c>
      <c r="B51" s="57"/>
      <c r="C51" s="82">
        <v>447.5</v>
      </c>
      <c r="D51" s="58"/>
      <c r="E51" s="58"/>
      <c r="F51" s="82">
        <v>447.5</v>
      </c>
      <c r="G51" s="58"/>
      <c r="H51" s="70"/>
      <c r="I51" s="73">
        <v>0</v>
      </c>
      <c r="J51" s="63"/>
      <c r="K51" s="70"/>
      <c r="L51" s="70"/>
      <c r="M51" s="64"/>
      <c r="N51" s="64"/>
      <c r="O51" s="70"/>
      <c r="P51" s="64"/>
      <c r="Q51" s="64"/>
      <c r="R51" s="40"/>
      <c r="S51" s="71"/>
    </row>
    <row r="52" spans="1:19" x14ac:dyDescent="0.2">
      <c r="A52" s="56" t="s">
        <v>80</v>
      </c>
      <c r="B52" s="57"/>
      <c r="C52" s="168">
        <v>-7061.9</v>
      </c>
      <c r="D52" s="58"/>
      <c r="E52" s="87"/>
      <c r="F52" s="167">
        <v>-7016.4</v>
      </c>
      <c r="G52" s="58"/>
      <c r="H52" s="70"/>
      <c r="I52" s="73">
        <v>-45.5</v>
      </c>
      <c r="J52" s="63"/>
      <c r="K52" s="57" t="s">
        <v>82</v>
      </c>
      <c r="L52" s="57"/>
      <c r="M52" s="64"/>
      <c r="N52" s="62">
        <v>109551</v>
      </c>
      <c r="O52" s="57"/>
      <c r="P52" s="64"/>
      <c r="Q52" s="62">
        <v>109551</v>
      </c>
      <c r="R52" s="40"/>
      <c r="S52" s="65">
        <v>0</v>
      </c>
    </row>
    <row r="53" spans="1:19" x14ac:dyDescent="0.2">
      <c r="A53" s="56" t="s">
        <v>81</v>
      </c>
      <c r="B53" s="57"/>
      <c r="C53" s="168">
        <v>-33.200000000000003</v>
      </c>
      <c r="D53" s="58"/>
      <c r="E53" s="87"/>
      <c r="F53" s="167">
        <v>-33.200000000000003</v>
      </c>
      <c r="G53" s="58"/>
      <c r="H53" s="70"/>
      <c r="I53" s="73">
        <v>0</v>
      </c>
      <c r="J53" s="63"/>
      <c r="K53" s="70"/>
      <c r="L53" s="70"/>
      <c r="M53" s="64"/>
      <c r="N53" s="64"/>
      <c r="O53" s="70"/>
      <c r="P53" s="64"/>
      <c r="Q53" s="64"/>
      <c r="R53" s="40"/>
      <c r="S53" s="71"/>
    </row>
    <row r="54" spans="1:19" x14ac:dyDescent="0.2">
      <c r="A54" s="72" t="s">
        <v>25</v>
      </c>
      <c r="B54" s="70"/>
      <c r="C54" s="58"/>
      <c r="D54" s="58"/>
      <c r="E54" s="58"/>
      <c r="F54" s="58"/>
      <c r="G54" s="58"/>
      <c r="H54" s="70"/>
      <c r="I54" s="73"/>
      <c r="J54" s="63"/>
      <c r="K54" s="57" t="s">
        <v>84</v>
      </c>
      <c r="L54" s="57"/>
      <c r="M54" s="61">
        <v>7805.7</v>
      </c>
      <c r="N54" s="64"/>
      <c r="O54" s="70"/>
      <c r="P54" s="61">
        <v>7805.7</v>
      </c>
      <c r="Q54" s="64"/>
      <c r="R54" s="40"/>
      <c r="S54" s="71">
        <v>0</v>
      </c>
    </row>
    <row r="55" spans="1:19" x14ac:dyDescent="0.2">
      <c r="A55" s="56" t="s">
        <v>83</v>
      </c>
      <c r="B55" s="57"/>
      <c r="C55" s="58"/>
      <c r="D55" s="81">
        <v>30259.099999999995</v>
      </c>
      <c r="E55" s="60"/>
      <c r="F55" s="58"/>
      <c r="G55" s="81">
        <v>30099.399999999998</v>
      </c>
      <c r="H55" s="61"/>
      <c r="I55" s="62">
        <v>159.69999999999709</v>
      </c>
      <c r="J55" s="63"/>
      <c r="K55" s="57" t="s">
        <v>86</v>
      </c>
      <c r="L55" s="57"/>
      <c r="M55" s="61">
        <v>100635.2</v>
      </c>
      <c r="N55" s="64"/>
      <c r="O55" s="70"/>
      <c r="P55" s="61">
        <v>100635.2</v>
      </c>
      <c r="Q55" s="64"/>
      <c r="R55" s="40"/>
      <c r="S55" s="71">
        <v>0</v>
      </c>
    </row>
    <row r="56" spans="1:19" x14ac:dyDescent="0.2">
      <c r="A56" s="56" t="s">
        <v>85</v>
      </c>
      <c r="B56" s="70"/>
      <c r="C56" s="82">
        <v>975.1</v>
      </c>
      <c r="D56" s="58"/>
      <c r="E56" s="58"/>
      <c r="F56" s="82">
        <v>1113.5999999999999</v>
      </c>
      <c r="G56" s="58"/>
      <c r="H56" s="70"/>
      <c r="I56" s="73">
        <v>-138.49999999999989</v>
      </c>
      <c r="J56" s="63"/>
      <c r="K56" s="57" t="s">
        <v>43</v>
      </c>
      <c r="L56" s="57"/>
      <c r="M56" s="61">
        <v>1110.0999999999999</v>
      </c>
      <c r="N56" s="64"/>
      <c r="O56" s="70"/>
      <c r="P56" s="61">
        <v>1110.0999999999999</v>
      </c>
      <c r="Q56" s="64"/>
      <c r="R56" s="40"/>
      <c r="S56" s="71">
        <v>0</v>
      </c>
    </row>
    <row r="57" spans="1:19" x14ac:dyDescent="0.2">
      <c r="A57" s="56" t="s">
        <v>14</v>
      </c>
      <c r="B57" s="57"/>
      <c r="C57" s="82">
        <v>29286.699999999997</v>
      </c>
      <c r="D57" s="58"/>
      <c r="E57" s="58"/>
      <c r="F57" s="82">
        <v>28988.5</v>
      </c>
      <c r="G57" s="58"/>
      <c r="H57" s="70"/>
      <c r="I57" s="73">
        <v>298.19999999999709</v>
      </c>
      <c r="J57" s="63"/>
      <c r="K57" s="57"/>
      <c r="L57" s="57"/>
      <c r="M57" s="61"/>
      <c r="N57" s="64"/>
      <c r="O57" s="70"/>
      <c r="P57" s="61"/>
      <c r="Q57" s="64"/>
      <c r="R57" s="40"/>
      <c r="S57" s="71"/>
    </row>
    <row r="58" spans="1:19" x14ac:dyDescent="0.2">
      <c r="A58" s="56" t="s">
        <v>45</v>
      </c>
      <c r="B58" s="57"/>
      <c r="C58" s="168">
        <v>-2.7</v>
      </c>
      <c r="D58" s="58"/>
      <c r="E58" s="87"/>
      <c r="F58" s="168">
        <v>-2.7</v>
      </c>
      <c r="G58" s="58"/>
      <c r="H58" s="70"/>
      <c r="I58" s="73">
        <v>0</v>
      </c>
      <c r="J58" s="63"/>
      <c r="K58" s="57"/>
      <c r="L58" s="57"/>
      <c r="M58" s="61"/>
      <c r="N58" s="64"/>
      <c r="O58" s="70"/>
      <c r="P58" s="61"/>
      <c r="Q58" s="64"/>
      <c r="R58" s="40"/>
      <c r="S58" s="71"/>
    </row>
    <row r="59" spans="1:19" x14ac:dyDescent="0.2">
      <c r="A59" s="72"/>
      <c r="B59" s="70"/>
      <c r="C59" s="58"/>
      <c r="D59" s="58"/>
      <c r="E59" s="58"/>
      <c r="F59" s="58"/>
      <c r="G59" s="58"/>
      <c r="H59" s="70"/>
      <c r="I59" s="73"/>
      <c r="J59" s="63"/>
      <c r="K59" s="70"/>
      <c r="L59" s="70"/>
      <c r="M59" s="64"/>
      <c r="N59" s="64"/>
      <c r="O59" s="70"/>
      <c r="P59" s="64"/>
      <c r="Q59" s="64"/>
      <c r="R59" s="40"/>
      <c r="S59" s="71"/>
    </row>
    <row r="60" spans="1:19" x14ac:dyDescent="0.2">
      <c r="A60" s="56" t="s">
        <v>87</v>
      </c>
      <c r="B60" s="57"/>
      <c r="C60" s="58"/>
      <c r="D60" s="81">
        <v>7805.7</v>
      </c>
      <c r="E60" s="60"/>
      <c r="F60" s="58"/>
      <c r="G60" s="81">
        <v>7805.7</v>
      </c>
      <c r="H60" s="61"/>
      <c r="I60" s="62">
        <v>0</v>
      </c>
      <c r="J60" s="63"/>
      <c r="K60" s="57" t="s">
        <v>88</v>
      </c>
      <c r="L60" s="57"/>
      <c r="M60" s="64"/>
      <c r="N60" s="62">
        <v>610953</v>
      </c>
      <c r="O60" s="57"/>
      <c r="P60" s="64"/>
      <c r="Q60" s="62">
        <v>610953</v>
      </c>
      <c r="R60" s="40"/>
      <c r="S60" s="65">
        <v>0</v>
      </c>
    </row>
    <row r="61" spans="1:19" x14ac:dyDescent="0.2">
      <c r="A61" s="56" t="s">
        <v>44</v>
      </c>
      <c r="B61" s="57"/>
      <c r="C61" s="58"/>
      <c r="D61" s="58"/>
      <c r="E61" s="58"/>
      <c r="F61" s="58"/>
      <c r="G61" s="58"/>
      <c r="H61" s="70"/>
      <c r="I61" s="73"/>
      <c r="J61" s="63"/>
      <c r="K61" s="57"/>
      <c r="L61" s="57"/>
      <c r="M61" s="64"/>
      <c r="N61" s="74"/>
      <c r="O61" s="57"/>
      <c r="P61" s="64"/>
      <c r="Q61" s="74"/>
      <c r="R61" s="40"/>
      <c r="S61" s="71"/>
    </row>
    <row r="62" spans="1:19" x14ac:dyDescent="0.2">
      <c r="A62" s="56" t="s">
        <v>22</v>
      </c>
      <c r="B62" s="57"/>
      <c r="C62" s="82">
        <v>7805.7</v>
      </c>
      <c r="D62" s="58"/>
      <c r="E62" s="58"/>
      <c r="F62" s="82">
        <v>7805.7</v>
      </c>
      <c r="G62" s="58"/>
      <c r="H62" s="70"/>
      <c r="I62" s="73">
        <v>0</v>
      </c>
      <c r="J62" s="63"/>
      <c r="K62" s="57" t="s">
        <v>33</v>
      </c>
      <c r="L62" s="57"/>
      <c r="M62" s="64"/>
      <c r="N62" s="81">
        <v>68464.3</v>
      </c>
      <c r="O62" s="57"/>
      <c r="P62" s="64"/>
      <c r="Q62" s="81">
        <v>46743.8</v>
      </c>
      <c r="R62" s="40"/>
      <c r="S62" s="65">
        <v>21720.5</v>
      </c>
    </row>
    <row r="63" spans="1:19" x14ac:dyDescent="0.2">
      <c r="A63" s="56" t="s">
        <v>25</v>
      </c>
      <c r="B63" s="57"/>
      <c r="C63" s="82"/>
      <c r="D63" s="58"/>
      <c r="E63" s="58"/>
      <c r="F63" s="82"/>
      <c r="G63" s="58"/>
      <c r="H63" s="70"/>
      <c r="I63" s="73"/>
      <c r="J63" s="63"/>
      <c r="K63" s="70"/>
      <c r="L63" s="70"/>
      <c r="M63" s="64"/>
      <c r="N63" s="64"/>
      <c r="O63" s="70"/>
      <c r="P63" s="64"/>
      <c r="Q63" s="64"/>
      <c r="R63" s="40"/>
      <c r="S63" s="71"/>
    </row>
    <row r="64" spans="1:19" x14ac:dyDescent="0.2">
      <c r="A64" s="72"/>
      <c r="B64" s="70"/>
      <c r="C64" s="58"/>
      <c r="D64" s="58"/>
      <c r="E64" s="58"/>
      <c r="F64" s="58"/>
      <c r="G64" s="58"/>
      <c r="H64" s="70"/>
      <c r="I64" s="73"/>
      <c r="J64" s="63"/>
      <c r="K64" s="57"/>
      <c r="L64" s="57"/>
      <c r="M64" s="64"/>
      <c r="N64" s="61"/>
      <c r="O64" s="57"/>
      <c r="P64" s="64"/>
      <c r="Q64" s="61"/>
      <c r="R64" s="40"/>
      <c r="S64" s="71"/>
    </row>
    <row r="65" spans="1:19" x14ac:dyDescent="0.2">
      <c r="A65" s="72"/>
      <c r="B65" s="70"/>
      <c r="C65" s="58"/>
      <c r="D65" s="58"/>
      <c r="E65" s="58"/>
      <c r="F65" s="58"/>
      <c r="G65" s="58"/>
      <c r="H65" s="70"/>
      <c r="I65" s="73"/>
      <c r="J65" s="63"/>
      <c r="K65" s="70"/>
      <c r="L65" s="70"/>
      <c r="M65" s="64"/>
      <c r="N65" s="64"/>
      <c r="O65" s="70"/>
      <c r="P65" s="64"/>
      <c r="Q65" s="64"/>
      <c r="R65" s="40"/>
      <c r="S65" s="71"/>
    </row>
    <row r="66" spans="1:19" x14ac:dyDescent="0.2">
      <c r="A66" s="56" t="s">
        <v>89</v>
      </c>
      <c r="B66" s="57"/>
      <c r="C66" s="58"/>
      <c r="D66" s="81">
        <v>2778027.8000000003</v>
      </c>
      <c r="E66" s="60"/>
      <c r="F66" s="58"/>
      <c r="G66" s="81">
        <v>2757481.2000000007</v>
      </c>
      <c r="H66" s="61"/>
      <c r="I66" s="62">
        <v>20546.599999999627</v>
      </c>
      <c r="J66" s="63"/>
      <c r="K66" s="57" t="s">
        <v>90</v>
      </c>
      <c r="L66" s="57"/>
      <c r="M66" s="64"/>
      <c r="N66" s="62">
        <v>2778027.8</v>
      </c>
      <c r="O66" s="57"/>
      <c r="P66" s="64"/>
      <c r="Q66" s="62">
        <v>2757481.2</v>
      </c>
      <c r="R66" s="40"/>
      <c r="S66" s="65">
        <v>20546.599999999627</v>
      </c>
    </row>
    <row r="67" spans="1:19" ht="15.75" thickBot="1" x14ac:dyDescent="0.25">
      <c r="A67" s="89"/>
      <c r="B67" s="90"/>
      <c r="C67" s="90"/>
      <c r="D67" s="90"/>
      <c r="E67" s="90"/>
      <c r="F67" s="90"/>
      <c r="G67" s="90"/>
      <c r="H67" s="90"/>
      <c r="I67" s="91"/>
      <c r="J67" s="92"/>
      <c r="K67" s="90"/>
      <c r="L67" s="90"/>
      <c r="M67" s="93"/>
      <c r="N67" s="93"/>
      <c r="O67" s="90"/>
      <c r="P67" s="93"/>
      <c r="Q67" s="93"/>
      <c r="R67" s="94"/>
      <c r="S67" s="95"/>
    </row>
    <row r="68" spans="1:19" ht="16.5" thickTop="1" x14ac:dyDescent="0.25">
      <c r="A68" s="367" t="s">
        <v>91</v>
      </c>
      <c r="B68" s="368"/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9"/>
    </row>
    <row r="69" spans="1:19" x14ac:dyDescent="0.2">
      <c r="A69" s="56" t="s">
        <v>92</v>
      </c>
      <c r="B69" s="57"/>
      <c r="C69" s="70"/>
      <c r="D69" s="62">
        <v>10802.6</v>
      </c>
      <c r="E69" s="57"/>
      <c r="F69" s="70"/>
      <c r="G69" s="62">
        <v>10677.9</v>
      </c>
      <c r="H69" s="61"/>
      <c r="I69" s="62">
        <v>124.70000000000073</v>
      </c>
      <c r="J69" s="96"/>
      <c r="K69" s="57" t="s">
        <v>93</v>
      </c>
      <c r="L69" s="57"/>
      <c r="M69" s="64"/>
      <c r="N69" s="62">
        <v>10802.6</v>
      </c>
      <c r="O69" s="57"/>
      <c r="P69" s="64"/>
      <c r="Q69" s="62">
        <v>10677.9</v>
      </c>
      <c r="R69" s="40"/>
      <c r="S69" s="65">
        <v>124.70000000000073</v>
      </c>
    </row>
    <row r="70" spans="1:19" x14ac:dyDescent="0.2">
      <c r="A70" s="72"/>
      <c r="B70" s="70"/>
      <c r="C70" s="70"/>
      <c r="D70" s="70"/>
      <c r="E70" s="70"/>
      <c r="F70" s="70"/>
      <c r="G70" s="64"/>
      <c r="H70" s="70"/>
      <c r="I70" s="73"/>
      <c r="J70" s="96"/>
      <c r="K70" s="57" t="s">
        <v>94</v>
      </c>
      <c r="L70" s="57"/>
      <c r="M70" s="61">
        <v>10802.6</v>
      </c>
      <c r="N70" s="64"/>
      <c r="O70" s="70"/>
      <c r="P70" s="61">
        <v>10677.9</v>
      </c>
      <c r="Q70" s="64"/>
      <c r="R70" s="40"/>
      <c r="S70" s="71">
        <v>124.70000000000073</v>
      </c>
    </row>
    <row r="71" spans="1:19" x14ac:dyDescent="0.2">
      <c r="A71" s="72"/>
      <c r="B71" s="70"/>
      <c r="C71" s="70"/>
      <c r="D71" s="70"/>
      <c r="E71" s="70"/>
      <c r="F71" s="70"/>
      <c r="G71" s="64"/>
      <c r="H71" s="70"/>
      <c r="I71" s="73"/>
      <c r="J71" s="96"/>
      <c r="K71" s="70"/>
      <c r="L71" s="70"/>
      <c r="M71" s="64"/>
      <c r="N71" s="64"/>
      <c r="O71" s="70"/>
      <c r="P71" s="64"/>
      <c r="Q71" s="64"/>
      <c r="R71" s="40"/>
      <c r="S71" s="71"/>
    </row>
    <row r="72" spans="1:19" x14ac:dyDescent="0.2">
      <c r="A72" s="56" t="s">
        <v>95</v>
      </c>
      <c r="B72" s="57"/>
      <c r="C72" s="70"/>
      <c r="D72" s="62">
        <v>132246.5</v>
      </c>
      <c r="E72" s="57"/>
      <c r="F72" s="70"/>
      <c r="G72" s="62">
        <v>138731.6</v>
      </c>
      <c r="H72" s="61"/>
      <c r="I72" s="62">
        <v>-6485.1000000000058</v>
      </c>
      <c r="J72" s="96"/>
      <c r="K72" s="57" t="s">
        <v>96</v>
      </c>
      <c r="L72" s="57"/>
      <c r="M72" s="64"/>
      <c r="N72" s="62">
        <v>132246.5</v>
      </c>
      <c r="O72" s="57"/>
      <c r="P72" s="64"/>
      <c r="Q72" s="62">
        <v>138731.6</v>
      </c>
      <c r="R72" s="40"/>
      <c r="S72" s="65">
        <v>-6485.1000000000058</v>
      </c>
    </row>
    <row r="73" spans="1:19" x14ac:dyDescent="0.2">
      <c r="A73" s="56" t="s">
        <v>23</v>
      </c>
      <c r="B73" s="57"/>
      <c r="C73" s="82">
        <v>132246.5</v>
      </c>
      <c r="D73" s="70"/>
      <c r="E73" s="70"/>
      <c r="F73" s="61">
        <v>138731.6</v>
      </c>
      <c r="G73" s="64"/>
      <c r="H73" s="70"/>
      <c r="I73" s="73">
        <v>-6485.1000000000058</v>
      </c>
      <c r="J73" s="96"/>
      <c r="K73" s="70"/>
      <c r="L73" s="70"/>
      <c r="M73" s="64"/>
      <c r="N73" s="64"/>
      <c r="O73" s="70"/>
      <c r="P73" s="64"/>
      <c r="Q73" s="64"/>
      <c r="R73" s="40"/>
      <c r="S73" s="71"/>
    </row>
    <row r="74" spans="1:19" x14ac:dyDescent="0.2">
      <c r="A74" s="72"/>
      <c r="B74" s="70"/>
      <c r="C74" s="70"/>
      <c r="D74" s="97"/>
      <c r="E74" s="70"/>
      <c r="F74" s="70"/>
      <c r="G74" s="64"/>
      <c r="H74" s="70"/>
      <c r="I74" s="73"/>
      <c r="J74" s="96"/>
      <c r="K74" s="70"/>
      <c r="L74" s="70"/>
      <c r="M74" s="64"/>
      <c r="N74" s="64"/>
      <c r="O74" s="70"/>
      <c r="P74" s="64"/>
      <c r="Q74" s="64"/>
      <c r="R74" s="40"/>
      <c r="S74" s="71"/>
    </row>
    <row r="75" spans="1:19" x14ac:dyDescent="0.2">
      <c r="A75" s="56" t="s">
        <v>97</v>
      </c>
      <c r="B75" s="57"/>
      <c r="C75" s="70"/>
      <c r="D75" s="62">
        <v>2825345.5</v>
      </c>
      <c r="E75" s="57"/>
      <c r="F75" s="70"/>
      <c r="G75" s="62">
        <v>2811173.1</v>
      </c>
      <c r="H75" s="61"/>
      <c r="I75" s="62">
        <v>14172.399999999907</v>
      </c>
      <c r="J75" s="96"/>
      <c r="K75" s="57" t="s">
        <v>98</v>
      </c>
      <c r="L75" s="57"/>
      <c r="M75" s="64"/>
      <c r="N75" s="62">
        <v>2825345.5</v>
      </c>
      <c r="O75" s="57"/>
      <c r="P75" s="64"/>
      <c r="Q75" s="62">
        <v>2811173.1</v>
      </c>
      <c r="R75" s="40"/>
      <c r="S75" s="65">
        <v>14172.399999999907</v>
      </c>
    </row>
    <row r="76" spans="1:19" x14ac:dyDescent="0.2">
      <c r="A76" s="72"/>
      <c r="B76" s="70"/>
      <c r="C76" s="70"/>
      <c r="D76" s="64"/>
      <c r="E76" s="70"/>
      <c r="F76" s="70"/>
      <c r="G76" s="64"/>
      <c r="H76" s="70"/>
      <c r="I76" s="73"/>
      <c r="J76" s="96"/>
      <c r="K76" s="70"/>
      <c r="L76" s="70"/>
      <c r="M76" s="64"/>
      <c r="N76" s="64"/>
      <c r="O76" s="70"/>
      <c r="P76" s="64"/>
      <c r="Q76" s="64"/>
      <c r="R76" s="40"/>
      <c r="S76" s="71"/>
    </row>
    <row r="77" spans="1:19" x14ac:dyDescent="0.2">
      <c r="A77" s="56" t="s">
        <v>99</v>
      </c>
      <c r="B77" s="57"/>
      <c r="C77" s="70"/>
      <c r="D77" s="62">
        <v>5109920.7</v>
      </c>
      <c r="E77" s="57"/>
      <c r="F77" s="70"/>
      <c r="G77" s="62">
        <v>5148314.5999999996</v>
      </c>
      <c r="H77" s="61"/>
      <c r="I77" s="62">
        <v>-38393.899999999441</v>
      </c>
      <c r="J77" s="96"/>
      <c r="K77" s="57" t="s">
        <v>100</v>
      </c>
      <c r="L77" s="57"/>
      <c r="M77" s="64"/>
      <c r="N77" s="62">
        <v>5109920.7</v>
      </c>
      <c r="O77" s="57"/>
      <c r="P77" s="64"/>
      <c r="Q77" s="62">
        <v>5148314.5999999996</v>
      </c>
      <c r="R77" s="40"/>
      <c r="S77" s="65">
        <v>-38393.899999999441</v>
      </c>
    </row>
    <row r="78" spans="1:19" ht="15.75" customHeight="1" x14ac:dyDescent="0.2">
      <c r="A78" s="72"/>
      <c r="B78" s="70"/>
      <c r="C78" s="70"/>
      <c r="D78" s="70"/>
      <c r="E78" s="70"/>
      <c r="F78" s="70"/>
      <c r="G78" s="64"/>
      <c r="H78" s="70"/>
      <c r="I78" s="73"/>
      <c r="J78" s="96"/>
      <c r="K78" s="70"/>
      <c r="L78" s="70"/>
      <c r="M78" s="64"/>
      <c r="N78" s="64"/>
      <c r="O78" s="70"/>
      <c r="P78" s="64"/>
      <c r="Q78" s="64"/>
      <c r="R78" s="40"/>
      <c r="S78" s="71"/>
    </row>
    <row r="79" spans="1:19" x14ac:dyDescent="0.2">
      <c r="A79" s="56" t="s">
        <v>101</v>
      </c>
      <c r="B79" s="70"/>
      <c r="C79" s="70"/>
      <c r="D79" s="62">
        <v>8078315.3000000007</v>
      </c>
      <c r="E79" s="57"/>
      <c r="F79" s="70"/>
      <c r="G79" s="62">
        <v>8108897.1999999993</v>
      </c>
      <c r="H79" s="61"/>
      <c r="I79" s="62">
        <v>-30581.89999999851</v>
      </c>
      <c r="J79" s="96"/>
      <c r="K79" s="57" t="s">
        <v>101</v>
      </c>
      <c r="L79" s="57"/>
      <c r="M79" s="64"/>
      <c r="N79" s="62">
        <v>8078315.3000000007</v>
      </c>
      <c r="O79" s="57"/>
      <c r="P79" s="64"/>
      <c r="Q79" s="62">
        <v>8108897.1999999993</v>
      </c>
      <c r="R79" s="40"/>
      <c r="S79" s="65">
        <v>-30581.89999999851</v>
      </c>
    </row>
    <row r="80" spans="1:19" ht="15.75" thickBot="1" x14ac:dyDescent="0.25">
      <c r="A80" s="89"/>
      <c r="B80" s="90"/>
      <c r="C80" s="90"/>
      <c r="D80" s="90"/>
      <c r="E80" s="90"/>
      <c r="F80" s="90"/>
      <c r="G80" s="90"/>
      <c r="H80" s="90"/>
      <c r="I80" s="90"/>
      <c r="J80" s="98"/>
      <c r="K80" s="90"/>
      <c r="L80" s="90"/>
      <c r="M80" s="90"/>
      <c r="N80" s="90"/>
      <c r="O80" s="90"/>
      <c r="P80" s="90"/>
      <c r="Q80" s="90"/>
      <c r="R80" s="94"/>
      <c r="S80" s="99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sheetProtection password="CF7A" sheet="1" objects="1" scenarios="1"/>
  <mergeCells count="5">
    <mergeCell ref="G1:J1"/>
    <mergeCell ref="M4:N4"/>
    <mergeCell ref="C10:D10"/>
    <mergeCell ref="M10:N10"/>
    <mergeCell ref="A68:S68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>
    <oddFooter>&amp;LDirección de Contabilidad&amp;RPágina 2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8" transitionEvaluation="1">
    <pageSetUpPr fitToPage="1"/>
  </sheetPr>
  <dimension ref="A1:S184"/>
  <sheetViews>
    <sheetView showGridLines="0" topLeftCell="A28" zoomScale="75" workbookViewId="0">
      <selection activeCell="A28" sqref="A1:XFD1048576"/>
    </sheetView>
  </sheetViews>
  <sheetFormatPr baseColWidth="10" defaultColWidth="12.6640625" defaultRowHeight="15" x14ac:dyDescent="0.2"/>
  <cols>
    <col min="1" max="1" width="50.5546875" style="104" customWidth="1"/>
    <col min="2" max="2" width="8.33203125" style="104" customWidth="1"/>
    <col min="3" max="3" width="11.21875" style="165" customWidth="1"/>
    <col min="4" max="4" width="3.33203125" style="165" customWidth="1"/>
    <col min="5" max="5" width="12.77734375" style="165" customWidth="1"/>
    <col min="6" max="6" width="3.109375" style="104" customWidth="1"/>
    <col min="7" max="7" width="7.77734375" style="104" customWidth="1"/>
    <col min="8" max="8" width="10.88671875" style="104" customWidth="1"/>
    <col min="9" max="9" width="3.6640625" style="104" customWidth="1"/>
    <col min="10" max="10" width="12.109375" style="104" customWidth="1"/>
    <col min="11" max="11" width="2.77734375" style="104" customWidth="1"/>
    <col min="12" max="12" width="12.6640625" style="104"/>
    <col min="13" max="13" width="1.5546875" style="104" customWidth="1"/>
    <col min="14" max="14" width="12.6640625" style="104"/>
    <col min="15" max="19" width="12.6640625" style="105"/>
    <col min="20" max="16384" width="12.6640625" style="104"/>
  </cols>
  <sheetData>
    <row r="1" spans="1:19" ht="17.100000000000001" customHeight="1" x14ac:dyDescent="0.2">
      <c r="A1" s="100"/>
      <c r="B1" s="100"/>
      <c r="C1" s="101"/>
      <c r="D1" s="101"/>
      <c r="E1" s="101"/>
      <c r="F1" s="102"/>
      <c r="G1" s="102"/>
      <c r="H1" s="102"/>
      <c r="I1" s="102"/>
      <c r="J1" s="102"/>
      <c r="K1" s="102"/>
      <c r="L1" s="102"/>
      <c r="M1" s="103"/>
    </row>
    <row r="2" spans="1:19" ht="12" customHeight="1" x14ac:dyDescent="0.2">
      <c r="A2" s="102"/>
      <c r="B2" s="102"/>
      <c r="C2" s="101"/>
      <c r="D2" s="101"/>
      <c r="E2" s="101"/>
      <c r="F2" s="102"/>
      <c r="G2" s="102"/>
      <c r="H2" s="102"/>
      <c r="I2" s="102"/>
      <c r="J2" s="102"/>
      <c r="K2" s="102"/>
      <c r="L2" s="102"/>
      <c r="M2" s="102"/>
    </row>
    <row r="3" spans="1:19" ht="20.25" x14ac:dyDescent="0.3">
      <c r="A3" s="106"/>
      <c r="B3" s="106"/>
      <c r="C3" s="107"/>
      <c r="D3" s="107"/>
      <c r="E3" s="107"/>
      <c r="F3" s="108"/>
      <c r="G3" s="108"/>
      <c r="H3" s="108"/>
      <c r="I3" s="108"/>
      <c r="J3" s="108"/>
      <c r="K3" s="108"/>
      <c r="L3" s="108"/>
      <c r="M3" s="108"/>
    </row>
    <row r="4" spans="1:19" s="112" customFormat="1" ht="23.25" x14ac:dyDescent="0.35">
      <c r="A4" s="109" t="s">
        <v>0</v>
      </c>
      <c r="B4" s="109"/>
      <c r="C4" s="110"/>
      <c r="D4" s="110"/>
      <c r="E4" s="110"/>
      <c r="F4" s="111"/>
      <c r="G4" s="111"/>
      <c r="H4" s="111"/>
      <c r="I4" s="111"/>
      <c r="J4" s="111"/>
      <c r="K4" s="111"/>
      <c r="L4" s="111"/>
      <c r="M4" s="111"/>
      <c r="O4" s="113"/>
      <c r="P4" s="113"/>
      <c r="Q4" s="113"/>
      <c r="R4" s="113"/>
      <c r="S4" s="113"/>
    </row>
    <row r="5" spans="1:19" s="112" customFormat="1" ht="23.25" x14ac:dyDescent="0.35">
      <c r="A5" s="109" t="s">
        <v>127</v>
      </c>
      <c r="B5" s="114"/>
      <c r="C5" s="110"/>
      <c r="D5" s="110"/>
      <c r="E5" s="110"/>
      <c r="F5" s="111"/>
      <c r="G5" s="111"/>
      <c r="H5" s="111"/>
      <c r="I5" s="111"/>
      <c r="J5" s="111"/>
      <c r="K5" s="111"/>
      <c r="L5" s="111"/>
      <c r="M5" s="111"/>
      <c r="O5" s="113"/>
      <c r="P5" s="113"/>
      <c r="Q5" s="113"/>
      <c r="R5" s="113"/>
      <c r="S5" s="113"/>
    </row>
    <row r="6" spans="1:19" ht="6.75" customHeight="1" x14ac:dyDescent="0.2">
      <c r="A6" s="115"/>
      <c r="B6" s="115"/>
      <c r="C6" s="116"/>
      <c r="D6" s="116"/>
      <c r="E6" s="116"/>
      <c r="F6" s="117"/>
      <c r="G6" s="117"/>
      <c r="H6" s="117"/>
      <c r="I6" s="117"/>
      <c r="J6" s="117"/>
      <c r="K6" s="118"/>
      <c r="L6" s="2"/>
      <c r="M6" s="105"/>
    </row>
    <row r="7" spans="1:19" ht="9" customHeight="1" x14ac:dyDescent="0.2">
      <c r="A7" s="115"/>
      <c r="B7" s="115"/>
      <c r="C7" s="116"/>
      <c r="D7" s="116"/>
      <c r="E7" s="116"/>
      <c r="F7" s="117"/>
      <c r="G7" s="117"/>
      <c r="H7" s="117"/>
      <c r="I7" s="117"/>
      <c r="J7" s="117"/>
      <c r="K7" s="118"/>
      <c r="L7" s="2"/>
      <c r="M7" s="105"/>
    </row>
    <row r="8" spans="1:19" ht="15.75" thickBot="1" x14ac:dyDescent="0.25">
      <c r="A8" s="119"/>
      <c r="B8" s="119"/>
      <c r="C8" s="120"/>
      <c r="D8" s="120"/>
      <c r="E8" s="120"/>
      <c r="F8" s="119"/>
      <c r="G8" s="119"/>
      <c r="H8" s="119"/>
      <c r="I8" s="119"/>
      <c r="J8" s="121"/>
      <c r="L8" s="121" t="s">
        <v>1</v>
      </c>
    </row>
    <row r="9" spans="1:19" ht="24" customHeight="1" thickTop="1" x14ac:dyDescent="0.2">
      <c r="A9" s="122"/>
      <c r="B9" s="123"/>
      <c r="C9" s="124" t="s">
        <v>2</v>
      </c>
      <c r="D9" s="125"/>
      <c r="E9" s="125"/>
      <c r="F9" s="126"/>
      <c r="G9" s="126"/>
      <c r="H9" s="126"/>
      <c r="I9" s="126"/>
      <c r="J9" s="126"/>
      <c r="K9" s="127"/>
      <c r="L9" s="127"/>
      <c r="M9" s="128"/>
    </row>
    <row r="10" spans="1:19" ht="8.25" customHeight="1" x14ac:dyDescent="0.2">
      <c r="A10" s="129"/>
      <c r="B10" s="130"/>
      <c r="C10" s="131"/>
      <c r="D10" s="131"/>
      <c r="E10" s="131"/>
      <c r="F10" s="130"/>
      <c r="G10" s="130"/>
      <c r="H10" s="130"/>
      <c r="I10" s="130"/>
      <c r="J10" s="130"/>
      <c r="K10" s="130"/>
      <c r="L10" s="130"/>
      <c r="M10" s="132"/>
    </row>
    <row r="11" spans="1:19" x14ac:dyDescent="0.2">
      <c r="A11" s="129"/>
      <c r="B11" s="133" t="s">
        <v>3</v>
      </c>
      <c r="C11" s="134">
        <v>41791</v>
      </c>
      <c r="D11" s="135" t="s">
        <v>4</v>
      </c>
      <c r="E11" s="136">
        <v>41820</v>
      </c>
      <c r="F11" s="130"/>
      <c r="G11" s="133" t="s">
        <v>3</v>
      </c>
      <c r="H11" s="134">
        <v>41760</v>
      </c>
      <c r="I11" s="135" t="s">
        <v>4</v>
      </c>
      <c r="J11" s="136">
        <v>41790</v>
      </c>
      <c r="K11" s="130"/>
      <c r="L11" s="137" t="s">
        <v>110</v>
      </c>
      <c r="M11" s="132"/>
    </row>
    <row r="12" spans="1:19" s="146" customFormat="1" ht="11.25" customHeight="1" x14ac:dyDescent="0.25">
      <c r="A12" s="138"/>
      <c r="B12" s="139"/>
      <c r="C12" s="140" t="s">
        <v>5</v>
      </c>
      <c r="D12" s="141"/>
      <c r="E12" s="142" t="s">
        <v>5</v>
      </c>
      <c r="F12" s="139"/>
      <c r="G12" s="139"/>
      <c r="H12" s="143" t="s">
        <v>5</v>
      </c>
      <c r="I12" s="139"/>
      <c r="J12" s="144" t="s">
        <v>5</v>
      </c>
      <c r="K12" s="139"/>
      <c r="L12" s="139"/>
      <c r="M12" s="145"/>
      <c r="O12" s="147"/>
      <c r="P12" s="147"/>
      <c r="Q12" s="147"/>
      <c r="R12" s="147"/>
      <c r="S12" s="147"/>
    </row>
    <row r="13" spans="1:19" x14ac:dyDescent="0.2">
      <c r="A13" s="129"/>
      <c r="B13" s="130"/>
      <c r="C13" s="131"/>
      <c r="D13" s="131"/>
      <c r="E13" s="131"/>
      <c r="F13" s="130"/>
      <c r="G13" s="130"/>
      <c r="H13" s="130"/>
      <c r="I13" s="130"/>
      <c r="J13" s="130"/>
      <c r="K13" s="130"/>
      <c r="L13" s="130"/>
      <c r="M13" s="132"/>
    </row>
    <row r="14" spans="1:19" x14ac:dyDescent="0.2">
      <c r="A14" s="148" t="s">
        <v>6</v>
      </c>
      <c r="B14" s="149"/>
      <c r="C14" s="1"/>
      <c r="D14" s="1"/>
      <c r="E14" s="150">
        <v>33544.5</v>
      </c>
      <c r="F14" s="1"/>
      <c r="G14" s="1"/>
      <c r="H14" s="1"/>
      <c r="I14" s="1"/>
      <c r="J14" s="150">
        <v>34409.299999999996</v>
      </c>
      <c r="K14" s="130"/>
      <c r="L14" s="150">
        <v>-864.79999999999563</v>
      </c>
      <c r="M14" s="151"/>
      <c r="O14" s="1"/>
      <c r="P14" s="2"/>
      <c r="Q14" s="1"/>
      <c r="R14" s="2"/>
      <c r="S14" s="2"/>
    </row>
    <row r="15" spans="1:19" x14ac:dyDescent="0.2">
      <c r="A15" s="148" t="s">
        <v>7</v>
      </c>
      <c r="B15" s="149"/>
      <c r="C15" s="2">
        <v>31788.2</v>
      </c>
      <c r="D15" s="1"/>
      <c r="E15" s="1"/>
      <c r="F15" s="1"/>
      <c r="G15" s="1"/>
      <c r="H15" s="2">
        <v>32845.699999999997</v>
      </c>
      <c r="I15" s="1"/>
      <c r="J15" s="1"/>
      <c r="K15" s="130"/>
      <c r="L15" s="2">
        <v>-1057.4999999999964</v>
      </c>
      <c r="M15" s="151"/>
      <c r="O15" s="2"/>
      <c r="P15" s="1"/>
      <c r="Q15" s="2"/>
      <c r="R15" s="1"/>
      <c r="S15" s="2"/>
    </row>
    <row r="16" spans="1:19" x14ac:dyDescent="0.2">
      <c r="A16" s="148" t="s">
        <v>111</v>
      </c>
      <c r="B16" s="149"/>
      <c r="C16" s="2">
        <v>312.8</v>
      </c>
      <c r="D16" s="1"/>
      <c r="E16" s="1"/>
      <c r="F16" s="1"/>
      <c r="G16" s="1"/>
      <c r="H16" s="2">
        <v>353.09999999999997</v>
      </c>
      <c r="I16" s="1"/>
      <c r="J16" s="1"/>
      <c r="K16" s="130"/>
      <c r="L16" s="2">
        <v>-40.299999999999955</v>
      </c>
      <c r="M16" s="151"/>
      <c r="O16" s="2"/>
      <c r="P16" s="1"/>
      <c r="Q16" s="2"/>
      <c r="R16" s="1"/>
      <c r="S16" s="2"/>
    </row>
    <row r="17" spans="1:19" x14ac:dyDescent="0.2">
      <c r="A17" s="148" t="s">
        <v>10</v>
      </c>
      <c r="B17" s="149"/>
      <c r="C17" s="2">
        <v>1444.2</v>
      </c>
      <c r="D17" s="1"/>
      <c r="E17" s="1"/>
      <c r="F17" s="1"/>
      <c r="G17" s="1"/>
      <c r="H17" s="2">
        <v>1218.5</v>
      </c>
      <c r="I17" s="1"/>
      <c r="J17" s="1"/>
      <c r="K17" s="130"/>
      <c r="L17" s="2">
        <v>225.70000000000005</v>
      </c>
      <c r="M17" s="151"/>
      <c r="O17" s="2"/>
      <c r="P17" s="1"/>
      <c r="Q17" s="2"/>
      <c r="R17" s="1"/>
      <c r="S17" s="2"/>
    </row>
    <row r="18" spans="1:19" x14ac:dyDescent="0.2">
      <c r="A18" s="148" t="s">
        <v>8</v>
      </c>
      <c r="B18" s="149"/>
      <c r="C18" s="2">
        <v>-0.7</v>
      </c>
      <c r="D18" s="1"/>
      <c r="E18" s="1"/>
      <c r="F18" s="1"/>
      <c r="G18" s="1"/>
      <c r="H18" s="1">
        <v>-8</v>
      </c>
      <c r="I18" s="1"/>
      <c r="J18" s="1"/>
      <c r="K18" s="130"/>
      <c r="L18" s="2">
        <v>7.3</v>
      </c>
      <c r="M18" s="151"/>
      <c r="O18" s="2"/>
      <c r="P18" s="1"/>
      <c r="Q18" s="2"/>
      <c r="R18" s="1"/>
      <c r="S18" s="2"/>
    </row>
    <row r="19" spans="1:19" x14ac:dyDescent="0.2">
      <c r="A19" s="129"/>
      <c r="B19" s="130"/>
      <c r="C19" s="1"/>
      <c r="D19" s="1"/>
      <c r="E19" s="1"/>
      <c r="F19" s="1"/>
      <c r="G19" s="1"/>
      <c r="I19" s="1"/>
      <c r="J19" s="1"/>
      <c r="K19" s="130"/>
      <c r="L19" s="2"/>
      <c r="M19" s="151"/>
      <c r="O19" s="1"/>
      <c r="P19" s="1"/>
      <c r="Q19" s="1"/>
      <c r="R19" s="1"/>
      <c r="S19" s="2"/>
    </row>
    <row r="20" spans="1:19" x14ac:dyDescent="0.2">
      <c r="A20" s="148" t="s">
        <v>9</v>
      </c>
      <c r="B20" s="149"/>
      <c r="C20" s="1"/>
      <c r="D20" s="1"/>
      <c r="E20" s="150">
        <v>3808.5999999999995</v>
      </c>
      <c r="F20" s="1"/>
      <c r="G20" s="1"/>
      <c r="H20" s="1"/>
      <c r="I20" s="1"/>
      <c r="J20" s="150">
        <v>3929.8</v>
      </c>
      <c r="K20" s="130"/>
      <c r="L20" s="150">
        <v>-121.20000000000073</v>
      </c>
      <c r="M20" s="151"/>
      <c r="O20" s="1"/>
      <c r="P20" s="2"/>
      <c r="Q20" s="1"/>
      <c r="R20" s="2"/>
      <c r="S20" s="2"/>
    </row>
    <row r="21" spans="1:19" x14ac:dyDescent="0.2">
      <c r="A21" s="148" t="s">
        <v>112</v>
      </c>
      <c r="B21" s="149"/>
      <c r="C21" s="2">
        <v>3786.3999999999996</v>
      </c>
      <c r="D21" s="1"/>
      <c r="E21" s="1"/>
      <c r="F21" s="1"/>
      <c r="G21" s="1"/>
      <c r="H21" s="2">
        <v>3919.5</v>
      </c>
      <c r="I21" s="1"/>
      <c r="J21" s="1"/>
      <c r="K21" s="130"/>
      <c r="L21" s="2">
        <v>-133.10000000000036</v>
      </c>
      <c r="M21" s="151"/>
      <c r="O21" s="2"/>
      <c r="P21" s="1"/>
      <c r="Q21" s="2"/>
      <c r="R21" s="1"/>
      <c r="S21" s="2"/>
    </row>
    <row r="22" spans="1:19" x14ac:dyDescent="0.2">
      <c r="A22" s="148" t="s">
        <v>10</v>
      </c>
      <c r="B22" s="149"/>
      <c r="C22" s="2">
        <v>22.2</v>
      </c>
      <c r="D22" s="1"/>
      <c r="E22" s="1"/>
      <c r="F22" s="1"/>
      <c r="G22" s="1"/>
      <c r="H22" s="2">
        <v>10.3</v>
      </c>
      <c r="I22" s="1"/>
      <c r="J22" s="1"/>
      <c r="K22" s="130"/>
      <c r="L22" s="2">
        <v>11.899999999999999</v>
      </c>
      <c r="M22" s="151"/>
      <c r="O22" s="2"/>
      <c r="P22" s="1"/>
      <c r="Q22" s="2"/>
      <c r="R22" s="1"/>
      <c r="S22" s="2"/>
    </row>
    <row r="23" spans="1:19" x14ac:dyDescent="0.2">
      <c r="A23" s="148" t="s">
        <v>8</v>
      </c>
      <c r="B23" s="149"/>
      <c r="C23" s="2">
        <v>0</v>
      </c>
      <c r="D23" s="1"/>
      <c r="E23" s="1"/>
      <c r="F23" s="1"/>
      <c r="G23" s="1"/>
      <c r="H23" s="1">
        <v>0</v>
      </c>
      <c r="I23" s="1"/>
      <c r="J23" s="1"/>
      <c r="K23" s="130"/>
      <c r="L23" s="2">
        <v>0</v>
      </c>
      <c r="M23" s="151"/>
      <c r="O23" s="2"/>
      <c r="P23" s="1"/>
      <c r="Q23" s="2"/>
      <c r="R23" s="1"/>
      <c r="S23" s="2"/>
    </row>
    <row r="24" spans="1:19" x14ac:dyDescent="0.2">
      <c r="A24" s="129"/>
      <c r="B24" s="130"/>
      <c r="C24" s="1"/>
      <c r="D24" s="1"/>
      <c r="E24" s="1"/>
      <c r="F24" s="1"/>
      <c r="G24" s="1"/>
      <c r="I24" s="1"/>
      <c r="J24" s="1"/>
      <c r="K24" s="130"/>
      <c r="L24" s="2"/>
      <c r="M24" s="151"/>
      <c r="O24" s="1"/>
      <c r="P24" s="1"/>
      <c r="Q24" s="1"/>
      <c r="R24" s="1"/>
      <c r="S24" s="2"/>
    </row>
    <row r="25" spans="1:19" s="155" customFormat="1" ht="15.75" x14ac:dyDescent="0.25">
      <c r="A25" s="152" t="s">
        <v>11</v>
      </c>
      <c r="B25" s="153"/>
      <c r="C25" s="3"/>
      <c r="D25" s="3"/>
      <c r="E25" s="154">
        <v>29735.9</v>
      </c>
      <c r="F25" s="3"/>
      <c r="G25" s="3"/>
      <c r="H25" s="3"/>
      <c r="I25" s="3"/>
      <c r="J25" s="154">
        <v>30479.499999999996</v>
      </c>
      <c r="K25" s="137"/>
      <c r="L25" s="154">
        <v>-743.59999999999491</v>
      </c>
      <c r="M25" s="151"/>
      <c r="O25" s="3"/>
      <c r="P25" s="4"/>
      <c r="Q25" s="3"/>
      <c r="R25" s="4"/>
      <c r="S25" s="4"/>
    </row>
    <row r="26" spans="1:19" x14ac:dyDescent="0.2">
      <c r="A26" s="129"/>
      <c r="B26" s="130"/>
      <c r="C26" s="1"/>
      <c r="D26" s="1"/>
      <c r="E26" s="1"/>
      <c r="F26" s="1"/>
      <c r="G26" s="1"/>
      <c r="H26" s="1"/>
      <c r="I26" s="1"/>
      <c r="J26" s="1"/>
      <c r="K26" s="130"/>
      <c r="L26" s="2"/>
      <c r="M26" s="151"/>
      <c r="O26" s="1"/>
      <c r="P26" s="1"/>
      <c r="Q26" s="1"/>
      <c r="R26" s="1"/>
      <c r="S26" s="2"/>
    </row>
    <row r="27" spans="1:19" x14ac:dyDescent="0.2">
      <c r="A27" s="148" t="s">
        <v>12</v>
      </c>
      <c r="B27" s="149"/>
      <c r="C27" s="1"/>
      <c r="D27" s="1"/>
      <c r="E27" s="150">
        <v>-4387</v>
      </c>
      <c r="F27" s="1"/>
      <c r="G27" s="1"/>
      <c r="H27" s="1"/>
      <c r="I27" s="1"/>
      <c r="J27" s="150">
        <v>-4542.1000000000004</v>
      </c>
      <c r="K27" s="130"/>
      <c r="L27" s="150">
        <v>155.10000000000036</v>
      </c>
      <c r="M27" s="151"/>
      <c r="O27" s="1"/>
      <c r="P27" s="2"/>
      <c r="Q27" s="1"/>
      <c r="R27" s="2"/>
      <c r="S27" s="2"/>
    </row>
    <row r="28" spans="1:19" x14ac:dyDescent="0.2">
      <c r="A28" s="129"/>
      <c r="B28" s="130"/>
      <c r="C28" s="1"/>
      <c r="D28" s="1"/>
      <c r="E28" s="1"/>
      <c r="F28" s="1"/>
      <c r="G28" s="1"/>
      <c r="H28" s="1"/>
      <c r="I28" s="1"/>
      <c r="J28" s="1"/>
      <c r="K28" s="130"/>
      <c r="L28" s="2"/>
      <c r="M28" s="151"/>
      <c r="O28" s="1"/>
      <c r="P28" s="1"/>
      <c r="Q28" s="1"/>
      <c r="R28" s="1"/>
      <c r="S28" s="2"/>
    </row>
    <row r="29" spans="1:19" x14ac:dyDescent="0.2">
      <c r="A29" s="148" t="s">
        <v>13</v>
      </c>
      <c r="B29" s="149"/>
      <c r="C29" s="1"/>
      <c r="D29" s="1"/>
      <c r="E29" s="150">
        <v>50.6</v>
      </c>
      <c r="F29" s="1"/>
      <c r="G29" s="1"/>
      <c r="H29" s="1"/>
      <c r="I29" s="1"/>
      <c r="J29" s="150">
        <v>0</v>
      </c>
      <c r="K29" s="130"/>
      <c r="L29" s="150">
        <v>50.6</v>
      </c>
      <c r="M29" s="151"/>
      <c r="O29" s="1"/>
      <c r="P29" s="2"/>
      <c r="Q29" s="1"/>
      <c r="R29" s="2"/>
      <c r="S29" s="2"/>
    </row>
    <row r="30" spans="1:19" x14ac:dyDescent="0.2">
      <c r="A30" s="172" t="s">
        <v>114</v>
      </c>
      <c r="B30" s="149"/>
      <c r="C30" s="2">
        <v>50.6</v>
      </c>
      <c r="D30" s="1"/>
      <c r="E30" s="1"/>
      <c r="F30" s="1"/>
      <c r="G30" s="1"/>
      <c r="H30" s="1">
        <v>0</v>
      </c>
      <c r="I30" s="1"/>
      <c r="J30" s="1"/>
      <c r="K30" s="130"/>
      <c r="L30" s="2">
        <v>50.6</v>
      </c>
      <c r="M30" s="151"/>
      <c r="O30" s="2"/>
      <c r="P30" s="1"/>
      <c r="Q30" s="2"/>
      <c r="R30" s="1"/>
      <c r="S30" s="2"/>
    </row>
    <row r="31" spans="1:19" x14ac:dyDescent="0.2">
      <c r="A31" s="148" t="s">
        <v>14</v>
      </c>
      <c r="B31" s="149"/>
      <c r="C31" s="2">
        <v>0</v>
      </c>
      <c r="D31" s="1"/>
      <c r="E31" s="1"/>
      <c r="F31" s="1"/>
      <c r="G31" s="1"/>
      <c r="H31" s="1">
        <v>0</v>
      </c>
      <c r="I31" s="1"/>
      <c r="J31" s="1"/>
      <c r="K31" s="130"/>
      <c r="L31" s="2">
        <v>0</v>
      </c>
      <c r="M31" s="151"/>
      <c r="O31" s="2"/>
      <c r="P31" s="1"/>
      <c r="Q31" s="2"/>
      <c r="R31" s="1"/>
      <c r="S31" s="2"/>
    </row>
    <row r="32" spans="1:19" x14ac:dyDescent="0.2">
      <c r="A32" s="129"/>
      <c r="B32" s="130"/>
      <c r="C32" s="1"/>
      <c r="D32" s="1"/>
      <c r="E32" s="1"/>
      <c r="F32" s="1"/>
      <c r="G32" s="1"/>
      <c r="I32" s="1"/>
      <c r="J32" s="1"/>
      <c r="K32" s="130"/>
      <c r="L32" s="2"/>
      <c r="M32" s="151"/>
      <c r="O32" s="1"/>
      <c r="P32" s="1"/>
      <c r="Q32" s="1"/>
      <c r="R32" s="1"/>
      <c r="S32" s="2"/>
    </row>
    <row r="33" spans="1:19" x14ac:dyDescent="0.2">
      <c r="A33" s="148" t="s">
        <v>15</v>
      </c>
      <c r="B33" s="149"/>
      <c r="C33" s="1"/>
      <c r="D33" s="1"/>
      <c r="E33" s="150">
        <v>4437.6000000000004</v>
      </c>
      <c r="F33" s="1"/>
      <c r="G33" s="1"/>
      <c r="H33" s="1"/>
      <c r="I33" s="1"/>
      <c r="J33" s="150">
        <v>4542.1000000000004</v>
      </c>
      <c r="K33" s="130"/>
      <c r="L33" s="150">
        <v>-104.5</v>
      </c>
      <c r="M33" s="151"/>
      <c r="O33" s="1"/>
      <c r="P33" s="2"/>
      <c r="Q33" s="1"/>
      <c r="R33" s="2"/>
      <c r="S33" s="2"/>
    </row>
    <row r="34" spans="1:19" x14ac:dyDescent="0.2">
      <c r="A34" s="148" t="s">
        <v>16</v>
      </c>
      <c r="B34" s="149"/>
      <c r="C34" s="2">
        <v>1215</v>
      </c>
      <c r="D34" s="1"/>
      <c r="E34" s="1"/>
      <c r="F34" s="1"/>
      <c r="G34" s="1"/>
      <c r="H34" s="2">
        <v>1128.4000000000001</v>
      </c>
      <c r="I34" s="1"/>
      <c r="J34" s="1"/>
      <c r="K34" s="130"/>
      <c r="L34" s="2">
        <v>86.599999999999909</v>
      </c>
      <c r="M34" s="151"/>
      <c r="O34" s="2"/>
      <c r="P34" s="1"/>
      <c r="Q34" s="2"/>
      <c r="R34" s="1"/>
      <c r="S34" s="2"/>
    </row>
    <row r="35" spans="1:19" x14ac:dyDescent="0.2">
      <c r="A35" s="148" t="s">
        <v>14</v>
      </c>
      <c r="B35" s="149"/>
      <c r="C35" s="2">
        <v>3222.6000000000004</v>
      </c>
      <c r="D35" s="1"/>
      <c r="E35" s="1"/>
      <c r="F35" s="1"/>
      <c r="G35" s="1"/>
      <c r="H35" s="1">
        <v>3413.7000000000003</v>
      </c>
      <c r="I35" s="1"/>
      <c r="J35" s="1"/>
      <c r="K35" s="130"/>
      <c r="L35" s="2">
        <v>-191.09999999999991</v>
      </c>
      <c r="M35" s="151"/>
      <c r="O35" s="2"/>
      <c r="P35" s="1"/>
      <c r="Q35" s="2"/>
      <c r="R35" s="1"/>
      <c r="S35" s="2"/>
    </row>
    <row r="36" spans="1:19" ht="14.25" customHeight="1" x14ac:dyDescent="0.2">
      <c r="A36" s="129"/>
      <c r="B36" s="130"/>
      <c r="C36" s="1"/>
      <c r="D36" s="1"/>
      <c r="E36" s="1"/>
      <c r="F36" s="1"/>
      <c r="G36" s="1"/>
      <c r="I36" s="1"/>
      <c r="J36" s="1"/>
      <c r="K36" s="130"/>
      <c r="L36" s="2"/>
      <c r="M36" s="151"/>
      <c r="O36" s="1"/>
      <c r="P36" s="1"/>
      <c r="Q36" s="1"/>
      <c r="R36" s="1"/>
      <c r="S36" s="2"/>
    </row>
    <row r="37" spans="1:19" ht="13.5" customHeight="1" x14ac:dyDescent="0.2">
      <c r="A37" s="148" t="s">
        <v>17</v>
      </c>
      <c r="B37" s="149"/>
      <c r="C37" s="1"/>
      <c r="D37" s="1"/>
      <c r="E37" s="1"/>
      <c r="F37" s="1"/>
      <c r="G37" s="1"/>
      <c r="H37" s="1"/>
      <c r="I37" s="1"/>
      <c r="J37" s="1"/>
      <c r="K37" s="130"/>
      <c r="L37" s="2"/>
      <c r="M37" s="151"/>
      <c r="O37" s="1"/>
      <c r="P37" s="1"/>
      <c r="Q37" s="1"/>
      <c r="R37" s="1"/>
      <c r="S37" s="2"/>
    </row>
    <row r="38" spans="1:19" x14ac:dyDescent="0.2">
      <c r="A38" s="148" t="s">
        <v>18</v>
      </c>
      <c r="B38" s="149"/>
      <c r="C38" s="1"/>
      <c r="D38" s="1"/>
      <c r="E38" s="150">
        <v>25348.9</v>
      </c>
      <c r="F38" s="1"/>
      <c r="G38" s="1"/>
      <c r="H38" s="1"/>
      <c r="I38" s="1"/>
      <c r="J38" s="150">
        <v>25937.399999999994</v>
      </c>
      <c r="K38" s="130"/>
      <c r="L38" s="150">
        <v>-588.49999999999272</v>
      </c>
      <c r="M38" s="151"/>
      <c r="O38" s="1"/>
      <c r="P38" s="2"/>
      <c r="Q38" s="1"/>
      <c r="R38" s="2"/>
      <c r="S38" s="2"/>
    </row>
    <row r="39" spans="1:19" ht="6" customHeight="1" x14ac:dyDescent="0.2">
      <c r="A39" s="129"/>
      <c r="B39" s="130"/>
      <c r="C39" s="1"/>
      <c r="D39" s="1"/>
      <c r="E39" s="1"/>
      <c r="F39" s="1"/>
      <c r="G39" s="1"/>
      <c r="H39" s="1"/>
      <c r="I39" s="1"/>
      <c r="J39" s="1"/>
      <c r="K39" s="130"/>
      <c r="L39" s="2"/>
      <c r="M39" s="151"/>
      <c r="O39" s="1"/>
      <c r="P39" s="1"/>
      <c r="Q39" s="1"/>
      <c r="R39" s="1"/>
      <c r="S39" s="2"/>
    </row>
    <row r="40" spans="1:19" x14ac:dyDescent="0.2">
      <c r="A40" s="148" t="s">
        <v>19</v>
      </c>
      <c r="B40" s="149"/>
      <c r="C40" s="1"/>
      <c r="D40" s="1"/>
      <c r="E40" s="2">
        <v>10408.299999999999</v>
      </c>
      <c r="F40" s="1"/>
      <c r="G40" s="1"/>
      <c r="H40" s="1"/>
      <c r="I40" s="1"/>
      <c r="J40" s="2">
        <v>4968.2</v>
      </c>
      <c r="K40" s="130"/>
      <c r="L40" s="2">
        <v>5440.0999999999995</v>
      </c>
      <c r="M40" s="151"/>
      <c r="O40" s="1"/>
      <c r="P40" s="2"/>
      <c r="Q40" s="1"/>
      <c r="R40" s="2"/>
      <c r="S40" s="2"/>
    </row>
    <row r="41" spans="1:19" x14ac:dyDescent="0.2">
      <c r="A41" s="148" t="s">
        <v>20</v>
      </c>
      <c r="B41" s="149"/>
      <c r="C41" s="2">
        <v>10378.799999999999</v>
      </c>
      <c r="D41" s="1"/>
      <c r="E41" s="1"/>
      <c r="F41" s="1"/>
      <c r="G41" s="1"/>
      <c r="H41" s="2">
        <v>4954</v>
      </c>
      <c r="I41" s="1"/>
      <c r="J41" s="1"/>
      <c r="K41" s="130"/>
      <c r="L41" s="2">
        <v>5424.7999999999993</v>
      </c>
      <c r="M41" s="151"/>
      <c r="O41" s="2"/>
      <c r="P41" s="1"/>
      <c r="Q41" s="2"/>
      <c r="R41" s="1"/>
      <c r="S41" s="2"/>
    </row>
    <row r="42" spans="1:19" x14ac:dyDescent="0.2">
      <c r="A42" s="156" t="s">
        <v>21</v>
      </c>
      <c r="B42" s="157"/>
      <c r="C42" s="2">
        <v>-22.3</v>
      </c>
      <c r="D42" s="1"/>
      <c r="E42" s="1"/>
      <c r="F42" s="1"/>
      <c r="G42" s="1"/>
      <c r="H42" s="2">
        <v>-42.8</v>
      </c>
      <c r="I42" s="1"/>
      <c r="J42" s="1"/>
      <c r="K42" s="130"/>
      <c r="L42" s="2">
        <v>20.499999999999996</v>
      </c>
      <c r="M42" s="151"/>
      <c r="O42" s="2"/>
      <c r="P42" s="1"/>
      <c r="Q42" s="2"/>
      <c r="R42" s="1"/>
      <c r="S42" s="2"/>
    </row>
    <row r="43" spans="1:19" x14ac:dyDescent="0.2">
      <c r="A43" s="148" t="s">
        <v>23</v>
      </c>
      <c r="B43" s="149"/>
      <c r="C43" s="2">
        <v>51.8</v>
      </c>
      <c r="D43" s="1"/>
      <c r="E43" s="1"/>
      <c r="F43" s="1"/>
      <c r="G43" s="1"/>
      <c r="H43" s="1">
        <v>57</v>
      </c>
      <c r="I43" s="1"/>
      <c r="J43" s="1"/>
      <c r="K43" s="130"/>
      <c r="L43" s="2">
        <v>-5.2000000000000028</v>
      </c>
      <c r="M43" s="151"/>
      <c r="O43" s="2"/>
      <c r="P43" s="1"/>
      <c r="Q43" s="2"/>
      <c r="R43" s="1"/>
      <c r="S43" s="2"/>
    </row>
    <row r="44" spans="1:19" ht="15" customHeight="1" x14ac:dyDescent="0.2">
      <c r="A44" s="129"/>
      <c r="B44" s="130"/>
      <c r="C44" s="1"/>
      <c r="D44" s="1"/>
      <c r="E44" s="1"/>
      <c r="F44" s="1"/>
      <c r="G44" s="1"/>
      <c r="I44" s="1"/>
      <c r="J44" s="1"/>
      <c r="K44" s="130"/>
      <c r="L44" s="2"/>
      <c r="M44" s="151"/>
      <c r="O44" s="1"/>
      <c r="P44" s="1"/>
      <c r="Q44" s="1"/>
      <c r="R44" s="1"/>
      <c r="S44" s="2"/>
    </row>
    <row r="45" spans="1:19" x14ac:dyDescent="0.2">
      <c r="A45" s="148" t="s">
        <v>24</v>
      </c>
      <c r="B45" s="149"/>
      <c r="C45" s="1"/>
      <c r="D45" s="1"/>
      <c r="E45" s="150">
        <v>72.5</v>
      </c>
      <c r="F45" s="1"/>
      <c r="G45" s="1"/>
      <c r="H45" s="1"/>
      <c r="I45" s="1"/>
      <c r="J45" s="150">
        <v>71.400000000000006</v>
      </c>
      <c r="K45" s="130"/>
      <c r="L45" s="150">
        <v>1.0999999999999943</v>
      </c>
      <c r="M45" s="151"/>
      <c r="O45" s="1"/>
      <c r="P45" s="2"/>
      <c r="Q45" s="1"/>
      <c r="R45" s="2"/>
      <c r="S45" s="2"/>
    </row>
    <row r="46" spans="1:19" ht="7.5" customHeight="1" x14ac:dyDescent="0.2">
      <c r="A46" s="148" t="s">
        <v>25</v>
      </c>
      <c r="B46" s="149"/>
      <c r="C46" s="1"/>
      <c r="D46" s="1"/>
      <c r="E46" s="1"/>
      <c r="F46" s="1"/>
      <c r="G46" s="1"/>
      <c r="H46" s="1"/>
      <c r="I46" s="1"/>
      <c r="J46" s="1"/>
      <c r="K46" s="130"/>
      <c r="L46" s="2"/>
      <c r="M46" s="151"/>
      <c r="O46" s="1"/>
      <c r="P46" s="1"/>
      <c r="Q46" s="1"/>
      <c r="R46" s="1"/>
      <c r="S46" s="2"/>
    </row>
    <row r="47" spans="1:19" x14ac:dyDescent="0.2">
      <c r="A47" s="148" t="s">
        <v>26</v>
      </c>
      <c r="B47" s="149"/>
      <c r="C47" s="1"/>
      <c r="D47" s="1"/>
      <c r="E47" s="150">
        <v>78.099999999999994</v>
      </c>
      <c r="F47" s="1"/>
      <c r="G47" s="1"/>
      <c r="H47" s="1"/>
      <c r="I47" s="1"/>
      <c r="J47" s="150">
        <v>78.099999999999994</v>
      </c>
      <c r="K47" s="130"/>
      <c r="L47" s="150">
        <v>0</v>
      </c>
      <c r="M47" s="151"/>
      <c r="O47" s="1"/>
      <c r="P47" s="2"/>
      <c r="Q47" s="1"/>
      <c r="R47" s="2"/>
      <c r="S47" s="2"/>
    </row>
    <row r="48" spans="1:19" ht="6" customHeight="1" x14ac:dyDescent="0.2">
      <c r="A48" s="129"/>
      <c r="B48" s="130"/>
      <c r="C48" s="1"/>
      <c r="D48" s="1"/>
      <c r="E48" s="1"/>
      <c r="F48" s="1"/>
      <c r="G48" s="1"/>
      <c r="H48" s="1"/>
      <c r="I48" s="1"/>
      <c r="J48" s="1"/>
      <c r="K48" s="130"/>
      <c r="L48" s="2"/>
      <c r="M48" s="151"/>
      <c r="O48" s="1"/>
      <c r="P48" s="1"/>
      <c r="Q48" s="1"/>
      <c r="R48" s="1"/>
      <c r="S48" s="2"/>
    </row>
    <row r="49" spans="1:19" s="155" customFormat="1" ht="15.75" x14ac:dyDescent="0.25">
      <c r="A49" s="152" t="s">
        <v>27</v>
      </c>
      <c r="B49" s="153"/>
      <c r="C49" s="3"/>
      <c r="D49" s="3"/>
      <c r="E49" s="154">
        <v>14790.000000000002</v>
      </c>
      <c r="F49" s="3"/>
      <c r="G49" s="3"/>
      <c r="H49" s="3"/>
      <c r="I49" s="3"/>
      <c r="J49" s="154">
        <v>20819.699999999993</v>
      </c>
      <c r="K49" s="137"/>
      <c r="L49" s="154">
        <v>-6029.6999999999916</v>
      </c>
      <c r="M49" s="151"/>
      <c r="O49" s="3"/>
      <c r="P49" s="4"/>
      <c r="Q49" s="3"/>
      <c r="R49" s="4"/>
      <c r="S49" s="4"/>
    </row>
    <row r="50" spans="1:19" ht="9.75" customHeight="1" x14ac:dyDescent="0.2">
      <c r="A50" s="129"/>
      <c r="B50" s="130"/>
      <c r="C50" s="1"/>
      <c r="D50" s="1"/>
      <c r="E50" s="1"/>
      <c r="F50" s="1"/>
      <c r="G50" s="1"/>
      <c r="H50" s="1"/>
      <c r="I50" s="1"/>
      <c r="J50" s="1"/>
      <c r="K50" s="130"/>
      <c r="L50" s="2"/>
      <c r="M50" s="151"/>
      <c r="O50" s="1"/>
      <c r="P50" s="1"/>
      <c r="Q50" s="1"/>
      <c r="R50" s="1"/>
      <c r="S50" s="2"/>
    </row>
    <row r="51" spans="1:19" x14ac:dyDescent="0.2">
      <c r="A51" s="148" t="s">
        <v>28</v>
      </c>
      <c r="B51" s="149"/>
      <c r="C51" s="1"/>
      <c r="D51" s="1"/>
      <c r="E51" s="150">
        <v>1236.0999999999999</v>
      </c>
      <c r="F51" s="1"/>
      <c r="G51" s="1"/>
      <c r="H51" s="1"/>
      <c r="I51" s="1"/>
      <c r="J51" s="150">
        <v>1519</v>
      </c>
      <c r="K51" s="130"/>
      <c r="L51" s="150">
        <v>-282.90000000000009</v>
      </c>
      <c r="M51" s="151"/>
      <c r="O51" s="1"/>
      <c r="P51" s="2"/>
      <c r="Q51" s="1"/>
      <c r="R51" s="2"/>
      <c r="S51" s="2"/>
    </row>
    <row r="52" spans="1:19" x14ac:dyDescent="0.2">
      <c r="A52" s="148" t="s">
        <v>29</v>
      </c>
      <c r="B52" s="149"/>
      <c r="C52" s="2">
        <v>1236.0999999999999</v>
      </c>
      <c r="D52" s="1"/>
      <c r="E52" s="1"/>
      <c r="F52" s="1"/>
      <c r="G52" s="1"/>
      <c r="H52" s="1">
        <v>1519</v>
      </c>
      <c r="I52" s="1"/>
      <c r="J52" s="1"/>
      <c r="K52" s="130"/>
      <c r="L52" s="2">
        <v>-282.90000000000009</v>
      </c>
      <c r="M52" s="151"/>
      <c r="O52" s="2"/>
      <c r="P52" s="1"/>
      <c r="Q52" s="2"/>
      <c r="R52" s="1"/>
      <c r="S52" s="2"/>
    </row>
    <row r="53" spans="1:19" ht="9.75" customHeight="1" x14ac:dyDescent="0.2">
      <c r="A53" s="129"/>
      <c r="B53" s="130"/>
      <c r="C53" s="1"/>
      <c r="D53" s="1"/>
      <c r="E53" s="1"/>
      <c r="F53" s="1"/>
      <c r="G53" s="1"/>
      <c r="I53" s="1"/>
      <c r="J53" s="1"/>
      <c r="K53" s="130"/>
      <c r="L53" s="2"/>
      <c r="M53" s="151"/>
      <c r="O53" s="1"/>
      <c r="P53" s="1"/>
      <c r="Q53" s="1"/>
      <c r="R53" s="1"/>
      <c r="S53" s="2"/>
    </row>
    <row r="54" spans="1:19" x14ac:dyDescent="0.2">
      <c r="A54" s="148" t="s">
        <v>30</v>
      </c>
      <c r="B54" s="149"/>
      <c r="C54" s="1"/>
      <c r="D54" s="1"/>
      <c r="E54" s="150">
        <v>947.3</v>
      </c>
      <c r="F54" s="1"/>
      <c r="G54" s="1"/>
      <c r="H54" s="1"/>
      <c r="I54" s="1"/>
      <c r="J54" s="150">
        <v>618.20000000000005</v>
      </c>
      <c r="K54" s="130"/>
      <c r="L54" s="150">
        <v>329.09999999999991</v>
      </c>
      <c r="M54" s="151"/>
      <c r="O54" s="1"/>
      <c r="P54" s="2"/>
      <c r="Q54" s="1"/>
      <c r="R54" s="2"/>
      <c r="S54" s="2"/>
    </row>
    <row r="55" spans="1:19" x14ac:dyDescent="0.2">
      <c r="A55" s="148" t="s">
        <v>31</v>
      </c>
      <c r="B55" s="149"/>
      <c r="C55" s="2">
        <v>947.3</v>
      </c>
      <c r="D55" s="1"/>
      <c r="E55" s="1"/>
      <c r="F55" s="1"/>
      <c r="G55" s="1"/>
      <c r="H55" s="1">
        <v>618.20000000000005</v>
      </c>
      <c r="I55" s="1"/>
      <c r="J55" s="1"/>
      <c r="K55" s="130"/>
      <c r="L55" s="2">
        <v>329.09999999999991</v>
      </c>
      <c r="M55" s="151"/>
      <c r="O55" s="2"/>
      <c r="P55" s="1"/>
      <c r="Q55" s="2"/>
      <c r="R55" s="1"/>
      <c r="S55" s="2"/>
    </row>
    <row r="56" spans="1:19" x14ac:dyDescent="0.2">
      <c r="A56" s="129"/>
      <c r="B56" s="130"/>
      <c r="C56" s="1"/>
      <c r="D56" s="1"/>
      <c r="E56" s="1"/>
      <c r="F56" s="1"/>
      <c r="G56" s="1"/>
      <c r="I56" s="1"/>
      <c r="J56" s="1"/>
      <c r="K56" s="130"/>
      <c r="L56" s="2"/>
      <c r="M56" s="151"/>
      <c r="O56" s="1"/>
      <c r="P56" s="1"/>
      <c r="Q56" s="1"/>
      <c r="R56" s="1"/>
      <c r="S56" s="2"/>
    </row>
    <row r="57" spans="1:19" s="155" customFormat="1" ht="15.75" x14ac:dyDescent="0.25">
      <c r="A57" s="152" t="s">
        <v>32</v>
      </c>
      <c r="B57" s="153"/>
      <c r="C57" s="1"/>
      <c r="D57" s="1"/>
      <c r="E57" s="154">
        <v>288.79999999999995</v>
      </c>
      <c r="F57" s="3"/>
      <c r="G57" s="3"/>
      <c r="H57" s="1"/>
      <c r="I57" s="1"/>
      <c r="J57" s="154">
        <v>900.8</v>
      </c>
      <c r="K57" s="137"/>
      <c r="L57" s="154">
        <v>-612</v>
      </c>
      <c r="M57" s="151"/>
      <c r="O57" s="1"/>
      <c r="P57" s="4"/>
      <c r="Q57" s="3"/>
      <c r="R57" s="4"/>
      <c r="S57" s="4"/>
    </row>
    <row r="58" spans="1:19" hidden="1" x14ac:dyDescent="0.2">
      <c r="A58" s="129"/>
      <c r="B58" s="130"/>
      <c r="C58" s="1"/>
      <c r="D58" s="1"/>
      <c r="E58" s="3"/>
      <c r="F58" s="1"/>
      <c r="G58" s="1"/>
      <c r="H58" s="1"/>
      <c r="I58" s="1"/>
      <c r="J58" s="3"/>
      <c r="K58" s="130"/>
      <c r="L58" s="2"/>
      <c r="M58" s="151"/>
      <c r="O58" s="1"/>
      <c r="P58" s="3"/>
      <c r="Q58" s="1"/>
      <c r="R58" s="1"/>
      <c r="S58" s="2"/>
    </row>
    <row r="59" spans="1:19" hidden="1" x14ac:dyDescent="0.2">
      <c r="A59" s="152" t="s">
        <v>108</v>
      </c>
      <c r="B59" s="149"/>
      <c r="C59" s="1"/>
      <c r="D59" s="1"/>
      <c r="E59" s="154">
        <v>1691.8999999999996</v>
      </c>
      <c r="F59" s="3"/>
      <c r="G59" s="3"/>
      <c r="H59" s="1"/>
      <c r="I59" s="1"/>
      <c r="J59" s="154">
        <v>1691.8999999999996</v>
      </c>
      <c r="K59" s="130"/>
      <c r="L59" s="154">
        <v>0</v>
      </c>
      <c r="M59" s="151"/>
      <c r="O59" s="1"/>
      <c r="P59" s="4"/>
      <c r="Q59" s="3"/>
      <c r="R59" s="4"/>
      <c r="S59" s="4"/>
    </row>
    <row r="60" spans="1:19" x14ac:dyDescent="0.2">
      <c r="A60" s="129"/>
      <c r="B60" s="130"/>
      <c r="C60" s="1"/>
      <c r="D60" s="1"/>
      <c r="E60" s="3"/>
      <c r="F60" s="1"/>
      <c r="G60" s="1"/>
      <c r="H60" s="1"/>
      <c r="I60" s="1"/>
      <c r="J60" s="3"/>
      <c r="K60" s="130"/>
      <c r="L60" s="2"/>
      <c r="M60" s="151"/>
      <c r="O60" s="1"/>
      <c r="P60" s="3"/>
      <c r="Q60" s="1"/>
      <c r="R60" s="1"/>
      <c r="S60" s="2"/>
    </row>
    <row r="61" spans="1:19" x14ac:dyDescent="0.2">
      <c r="A61" s="152" t="s">
        <v>109</v>
      </c>
      <c r="B61" s="149"/>
      <c r="C61" s="1"/>
      <c r="D61" s="1"/>
      <c r="E61" s="154">
        <v>15078.800000000001</v>
      </c>
      <c r="F61" s="3"/>
      <c r="G61" s="3"/>
      <c r="H61" s="1"/>
      <c r="I61" s="1"/>
      <c r="J61" s="154">
        <v>21720.499999999993</v>
      </c>
      <c r="K61" s="137"/>
      <c r="L61" s="154">
        <v>-6641.6999999999916</v>
      </c>
      <c r="M61" s="151"/>
      <c r="O61" s="1"/>
      <c r="P61" s="4"/>
      <c r="Q61" s="3"/>
      <c r="R61" s="4"/>
      <c r="S61" s="4"/>
    </row>
    <row r="62" spans="1:19" ht="15.75" thickBot="1" x14ac:dyDescent="0.25">
      <c r="A62" s="158"/>
      <c r="B62" s="159"/>
      <c r="C62" s="160"/>
      <c r="D62" s="160"/>
      <c r="E62" s="160"/>
      <c r="F62" s="160"/>
      <c r="G62" s="160"/>
      <c r="H62" s="160"/>
      <c r="I62" s="160"/>
      <c r="J62" s="161"/>
      <c r="K62" s="162"/>
      <c r="L62" s="163"/>
      <c r="M62" s="164"/>
      <c r="N62" s="170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4"/>
      <c r="D65" s="104"/>
      <c r="E65" s="104"/>
      <c r="L65" s="2"/>
      <c r="M65" s="2"/>
      <c r="O65" s="104"/>
      <c r="P65" s="104"/>
      <c r="Q65" s="104"/>
      <c r="R65" s="104"/>
      <c r="S65" s="104"/>
    </row>
    <row r="66" spans="3:19" x14ac:dyDescent="0.2">
      <c r="C66" s="104"/>
      <c r="D66" s="104"/>
      <c r="E66" s="104"/>
      <c r="L66" s="2"/>
      <c r="M66" s="2"/>
      <c r="O66" s="104"/>
      <c r="P66" s="104"/>
      <c r="Q66" s="104"/>
      <c r="R66" s="104"/>
      <c r="S66" s="104"/>
    </row>
    <row r="67" spans="3:19" x14ac:dyDescent="0.2">
      <c r="C67" s="104"/>
      <c r="D67" s="104"/>
      <c r="E67" s="104"/>
      <c r="L67" s="2"/>
      <c r="M67" s="2"/>
      <c r="O67" s="104"/>
      <c r="P67" s="104"/>
      <c r="Q67" s="104"/>
      <c r="R67" s="104"/>
      <c r="S67" s="104"/>
    </row>
    <row r="68" spans="3:19" x14ac:dyDescent="0.2">
      <c r="C68" s="104"/>
      <c r="D68" s="104"/>
      <c r="E68" s="104"/>
      <c r="L68" s="2"/>
      <c r="M68" s="2"/>
      <c r="O68" s="104"/>
      <c r="P68" s="104"/>
      <c r="Q68" s="104"/>
      <c r="R68" s="104"/>
      <c r="S68" s="104"/>
    </row>
    <row r="69" spans="3:19" x14ac:dyDescent="0.2">
      <c r="C69" s="104"/>
      <c r="D69" s="104"/>
      <c r="E69" s="104"/>
      <c r="L69" s="2"/>
      <c r="M69" s="2"/>
      <c r="O69" s="104"/>
      <c r="P69" s="104"/>
      <c r="Q69" s="104"/>
      <c r="R69" s="104"/>
      <c r="S69" s="104"/>
    </row>
    <row r="70" spans="3:19" x14ac:dyDescent="0.2">
      <c r="C70" s="104"/>
      <c r="D70" s="104"/>
      <c r="E70" s="104"/>
      <c r="L70" s="2"/>
      <c r="M70" s="2"/>
      <c r="O70" s="104"/>
      <c r="P70" s="104"/>
      <c r="Q70" s="104"/>
      <c r="R70" s="104"/>
      <c r="S70" s="104"/>
    </row>
    <row r="71" spans="3:19" x14ac:dyDescent="0.2">
      <c r="C71" s="104"/>
      <c r="D71" s="104"/>
      <c r="E71" s="104"/>
      <c r="L71" s="2"/>
      <c r="M71" s="2"/>
      <c r="O71" s="104"/>
      <c r="P71" s="104"/>
      <c r="Q71" s="104"/>
      <c r="R71" s="104"/>
      <c r="S71" s="104"/>
    </row>
    <row r="72" spans="3:19" x14ac:dyDescent="0.2">
      <c r="C72" s="104"/>
      <c r="D72" s="104"/>
      <c r="E72" s="104"/>
      <c r="L72" s="2"/>
      <c r="M72" s="2"/>
      <c r="O72" s="104"/>
      <c r="P72" s="104"/>
      <c r="Q72" s="104"/>
      <c r="R72" s="104"/>
      <c r="S72" s="104"/>
    </row>
    <row r="73" spans="3:19" x14ac:dyDescent="0.2">
      <c r="C73" s="104"/>
      <c r="D73" s="104"/>
      <c r="E73" s="104"/>
      <c r="L73" s="2"/>
      <c r="M73" s="2"/>
      <c r="O73" s="104"/>
      <c r="P73" s="104"/>
      <c r="Q73" s="104"/>
      <c r="R73" s="104"/>
      <c r="S73" s="104"/>
    </row>
    <row r="74" spans="3:19" x14ac:dyDescent="0.2">
      <c r="C74" s="104"/>
      <c r="D74" s="104"/>
      <c r="E74" s="104"/>
      <c r="L74" s="2"/>
      <c r="M74" s="2"/>
      <c r="O74" s="104"/>
      <c r="P74" s="104"/>
      <c r="Q74" s="104"/>
      <c r="R74" s="104"/>
      <c r="S74" s="104"/>
    </row>
    <row r="75" spans="3:19" x14ac:dyDescent="0.2">
      <c r="C75" s="104"/>
      <c r="D75" s="104"/>
      <c r="E75" s="104"/>
      <c r="L75" s="2"/>
      <c r="M75" s="2"/>
      <c r="O75" s="104"/>
      <c r="P75" s="104"/>
      <c r="Q75" s="104"/>
      <c r="R75" s="104"/>
      <c r="S75" s="104"/>
    </row>
    <row r="76" spans="3:19" x14ac:dyDescent="0.2">
      <c r="C76" s="104"/>
      <c r="D76" s="104"/>
      <c r="E76" s="104"/>
      <c r="L76" s="2"/>
      <c r="M76" s="2"/>
      <c r="O76" s="104"/>
      <c r="P76" s="104"/>
      <c r="Q76" s="104"/>
      <c r="R76" s="104"/>
      <c r="S76" s="104"/>
    </row>
    <row r="77" spans="3:19" x14ac:dyDescent="0.2">
      <c r="C77" s="104"/>
      <c r="D77" s="104"/>
      <c r="E77" s="104"/>
      <c r="L77" s="2"/>
      <c r="M77" s="2"/>
      <c r="O77" s="104"/>
      <c r="P77" s="104"/>
      <c r="Q77" s="104"/>
      <c r="R77" s="104"/>
      <c r="S77" s="104"/>
    </row>
    <row r="78" spans="3:19" x14ac:dyDescent="0.2">
      <c r="C78" s="104"/>
      <c r="D78" s="104"/>
      <c r="E78" s="104"/>
      <c r="L78" s="2"/>
      <c r="M78" s="2"/>
      <c r="O78" s="104"/>
      <c r="P78" s="104"/>
      <c r="Q78" s="104"/>
      <c r="R78" s="104"/>
      <c r="S78" s="104"/>
    </row>
    <row r="79" spans="3:19" x14ac:dyDescent="0.2">
      <c r="C79" s="104"/>
      <c r="D79" s="104"/>
      <c r="E79" s="104"/>
      <c r="L79" s="2"/>
      <c r="M79" s="2"/>
      <c r="O79" s="104"/>
      <c r="P79" s="104"/>
      <c r="Q79" s="104"/>
      <c r="R79" s="104"/>
      <c r="S79" s="104"/>
    </row>
    <row r="80" spans="3:19" x14ac:dyDescent="0.2">
      <c r="C80" s="104"/>
      <c r="D80" s="104"/>
      <c r="E80" s="104"/>
      <c r="L80" s="2"/>
      <c r="M80" s="2"/>
      <c r="O80" s="104"/>
      <c r="P80" s="104"/>
      <c r="Q80" s="104"/>
      <c r="R80" s="104"/>
      <c r="S80" s="104"/>
    </row>
    <row r="81" spans="3:19" x14ac:dyDescent="0.2">
      <c r="C81" s="104"/>
      <c r="D81" s="104"/>
      <c r="E81" s="104"/>
      <c r="L81" s="2"/>
      <c r="M81" s="2"/>
      <c r="O81" s="104"/>
      <c r="P81" s="104"/>
      <c r="Q81" s="104"/>
      <c r="R81" s="104"/>
      <c r="S81" s="104"/>
    </row>
    <row r="82" spans="3:19" x14ac:dyDescent="0.2">
      <c r="C82" s="104"/>
      <c r="D82" s="104"/>
      <c r="E82" s="104"/>
      <c r="L82" s="2"/>
      <c r="M82" s="2"/>
      <c r="O82" s="104"/>
      <c r="P82" s="104"/>
      <c r="Q82" s="104"/>
      <c r="R82" s="104"/>
      <c r="S82" s="104"/>
    </row>
    <row r="83" spans="3:19" x14ac:dyDescent="0.2">
      <c r="C83" s="104"/>
      <c r="D83" s="104"/>
      <c r="E83" s="104"/>
      <c r="L83" s="2"/>
      <c r="M83" s="2"/>
      <c r="O83" s="104"/>
      <c r="P83" s="104"/>
      <c r="Q83" s="104"/>
      <c r="R83" s="104"/>
      <c r="S83" s="104"/>
    </row>
    <row r="84" spans="3:19" x14ac:dyDescent="0.2">
      <c r="C84" s="104"/>
      <c r="D84" s="104"/>
      <c r="E84" s="104"/>
      <c r="L84" s="2"/>
      <c r="M84" s="2"/>
      <c r="O84" s="104"/>
      <c r="P84" s="104"/>
      <c r="Q84" s="104"/>
      <c r="R84" s="104"/>
      <c r="S84" s="104"/>
    </row>
    <row r="85" spans="3:19" x14ac:dyDescent="0.2">
      <c r="C85" s="104"/>
      <c r="D85" s="104"/>
      <c r="E85" s="104"/>
      <c r="L85" s="2"/>
      <c r="M85" s="2"/>
      <c r="O85" s="104"/>
      <c r="P85" s="104"/>
      <c r="Q85" s="104"/>
      <c r="R85" s="104"/>
      <c r="S85" s="104"/>
    </row>
    <row r="86" spans="3:19" x14ac:dyDescent="0.2">
      <c r="C86" s="104"/>
      <c r="D86" s="104"/>
      <c r="E86" s="104"/>
      <c r="L86" s="2"/>
      <c r="M86" s="2"/>
      <c r="O86" s="104"/>
      <c r="P86" s="104"/>
      <c r="Q86" s="104"/>
      <c r="R86" s="104"/>
      <c r="S86" s="104"/>
    </row>
    <row r="87" spans="3:19" x14ac:dyDescent="0.2">
      <c r="C87" s="104"/>
      <c r="D87" s="104"/>
      <c r="E87" s="104"/>
      <c r="L87" s="2"/>
      <c r="M87" s="2"/>
      <c r="O87" s="104"/>
      <c r="P87" s="104"/>
      <c r="Q87" s="104"/>
      <c r="R87" s="104"/>
      <c r="S87" s="104"/>
    </row>
    <row r="88" spans="3:19" x14ac:dyDescent="0.2">
      <c r="C88" s="104"/>
      <c r="D88" s="104"/>
      <c r="E88" s="104"/>
      <c r="L88" s="2"/>
      <c r="M88" s="2"/>
      <c r="O88" s="104"/>
      <c r="P88" s="104"/>
      <c r="Q88" s="104"/>
      <c r="R88" s="104"/>
      <c r="S88" s="104"/>
    </row>
    <row r="89" spans="3:19" x14ac:dyDescent="0.2">
      <c r="C89" s="104"/>
      <c r="D89" s="104"/>
      <c r="E89" s="104"/>
      <c r="L89" s="2"/>
      <c r="M89" s="2"/>
      <c r="O89" s="104"/>
      <c r="P89" s="104"/>
      <c r="Q89" s="104"/>
      <c r="R89" s="104"/>
      <c r="S89" s="104"/>
    </row>
    <row r="90" spans="3:19" x14ac:dyDescent="0.2">
      <c r="C90" s="104"/>
      <c r="D90" s="104"/>
      <c r="E90" s="104"/>
      <c r="L90" s="2"/>
      <c r="M90" s="2"/>
      <c r="O90" s="104"/>
      <c r="P90" s="104"/>
      <c r="Q90" s="104"/>
      <c r="R90" s="104"/>
      <c r="S90" s="104"/>
    </row>
    <row r="91" spans="3:19" x14ac:dyDescent="0.2">
      <c r="C91" s="104"/>
      <c r="D91" s="104"/>
      <c r="E91" s="104"/>
      <c r="L91" s="2"/>
      <c r="M91" s="2"/>
      <c r="O91" s="104"/>
      <c r="P91" s="104"/>
      <c r="Q91" s="104"/>
      <c r="R91" s="104"/>
      <c r="S91" s="104"/>
    </row>
    <row r="92" spans="3:19" x14ac:dyDescent="0.2">
      <c r="C92" s="104"/>
      <c r="D92" s="104"/>
      <c r="E92" s="104"/>
      <c r="L92" s="2"/>
      <c r="M92" s="2"/>
      <c r="O92" s="104"/>
      <c r="P92" s="104"/>
      <c r="Q92" s="104"/>
      <c r="R92" s="104"/>
      <c r="S92" s="104"/>
    </row>
    <row r="93" spans="3:19" x14ac:dyDescent="0.2">
      <c r="C93" s="104"/>
      <c r="D93" s="104"/>
      <c r="E93" s="104"/>
      <c r="L93" s="2"/>
      <c r="M93" s="2"/>
      <c r="O93" s="104"/>
      <c r="P93" s="104"/>
      <c r="Q93" s="104"/>
      <c r="R93" s="104"/>
      <c r="S93" s="104"/>
    </row>
    <row r="94" spans="3:19" x14ac:dyDescent="0.2">
      <c r="C94" s="104"/>
      <c r="D94" s="104"/>
      <c r="E94" s="104"/>
      <c r="L94" s="2"/>
      <c r="M94" s="2"/>
      <c r="O94" s="104"/>
      <c r="P94" s="104"/>
      <c r="Q94" s="104"/>
      <c r="R94" s="104"/>
      <c r="S94" s="104"/>
    </row>
    <row r="95" spans="3:19" x14ac:dyDescent="0.2">
      <c r="C95" s="104"/>
      <c r="D95" s="104"/>
      <c r="E95" s="104"/>
      <c r="L95" s="2"/>
      <c r="M95" s="2"/>
      <c r="O95" s="104"/>
      <c r="P95" s="104"/>
      <c r="Q95" s="104"/>
      <c r="R95" s="104"/>
      <c r="S95" s="104"/>
    </row>
    <row r="96" spans="3:19" x14ac:dyDescent="0.2">
      <c r="C96" s="104"/>
      <c r="D96" s="104"/>
      <c r="E96" s="104"/>
      <c r="L96" s="2"/>
      <c r="M96" s="2"/>
      <c r="O96" s="104"/>
      <c r="P96" s="104"/>
      <c r="Q96" s="104"/>
      <c r="R96" s="104"/>
      <c r="S96" s="104"/>
    </row>
    <row r="97" spans="3:19" x14ac:dyDescent="0.2">
      <c r="C97" s="104"/>
      <c r="D97" s="104"/>
      <c r="E97" s="104"/>
      <c r="L97" s="2"/>
      <c r="M97" s="2"/>
      <c r="O97" s="104"/>
      <c r="P97" s="104"/>
      <c r="Q97" s="104"/>
      <c r="R97" s="104"/>
      <c r="S97" s="104"/>
    </row>
    <row r="98" spans="3:19" x14ac:dyDescent="0.2">
      <c r="C98" s="104"/>
      <c r="D98" s="104"/>
      <c r="E98" s="104"/>
      <c r="L98" s="2"/>
      <c r="M98" s="2"/>
      <c r="O98" s="104"/>
      <c r="P98" s="104"/>
      <c r="Q98" s="104"/>
      <c r="R98" s="104"/>
      <c r="S98" s="104"/>
    </row>
    <row r="99" spans="3:19" x14ac:dyDescent="0.2">
      <c r="C99" s="104"/>
      <c r="D99" s="104"/>
      <c r="E99" s="104"/>
      <c r="L99" s="2"/>
      <c r="M99" s="2"/>
      <c r="O99" s="104"/>
      <c r="P99" s="104"/>
      <c r="Q99" s="104"/>
      <c r="R99" s="104"/>
      <c r="S99" s="104"/>
    </row>
    <row r="100" spans="3:19" x14ac:dyDescent="0.2">
      <c r="C100" s="104"/>
      <c r="D100" s="104"/>
      <c r="E100" s="104"/>
      <c r="L100" s="2"/>
      <c r="M100" s="2"/>
      <c r="O100" s="104"/>
      <c r="P100" s="104"/>
      <c r="Q100" s="104"/>
      <c r="R100" s="104"/>
      <c r="S100" s="104"/>
    </row>
    <row r="101" spans="3:19" x14ac:dyDescent="0.2">
      <c r="C101" s="104"/>
      <c r="D101" s="104"/>
      <c r="E101" s="104"/>
      <c r="L101" s="2"/>
      <c r="M101" s="2"/>
      <c r="O101" s="104"/>
      <c r="P101" s="104"/>
      <c r="Q101" s="104"/>
      <c r="R101" s="104"/>
      <c r="S101" s="104"/>
    </row>
    <row r="102" spans="3:19" x14ac:dyDescent="0.2">
      <c r="C102" s="104"/>
      <c r="D102" s="104"/>
      <c r="E102" s="104"/>
      <c r="L102" s="2"/>
      <c r="M102" s="2"/>
      <c r="O102" s="104"/>
      <c r="P102" s="104"/>
      <c r="Q102" s="104"/>
      <c r="R102" s="104"/>
      <c r="S102" s="104"/>
    </row>
    <row r="103" spans="3:19" x14ac:dyDescent="0.2">
      <c r="C103" s="104"/>
      <c r="D103" s="104"/>
      <c r="E103" s="104"/>
      <c r="L103" s="2"/>
      <c r="M103" s="2"/>
      <c r="O103" s="104"/>
      <c r="P103" s="104"/>
      <c r="Q103" s="104"/>
      <c r="R103" s="104"/>
      <c r="S103" s="104"/>
    </row>
    <row r="104" spans="3:19" x14ac:dyDescent="0.2">
      <c r="C104" s="104"/>
      <c r="D104" s="104"/>
      <c r="E104" s="104"/>
      <c r="L104" s="2"/>
      <c r="M104" s="2"/>
      <c r="O104" s="104"/>
      <c r="P104" s="104"/>
      <c r="Q104" s="104"/>
      <c r="R104" s="104"/>
      <c r="S104" s="104"/>
    </row>
    <row r="105" spans="3:19" x14ac:dyDescent="0.2">
      <c r="C105" s="104"/>
      <c r="D105" s="104"/>
      <c r="E105" s="104"/>
      <c r="L105" s="2"/>
      <c r="M105" s="2"/>
      <c r="O105" s="104"/>
      <c r="P105" s="104"/>
      <c r="Q105" s="104"/>
      <c r="R105" s="104"/>
      <c r="S105" s="104"/>
    </row>
    <row r="106" spans="3:19" x14ac:dyDescent="0.2">
      <c r="C106" s="104"/>
      <c r="D106" s="104"/>
      <c r="E106" s="104"/>
      <c r="L106" s="2"/>
      <c r="M106" s="2"/>
      <c r="O106" s="104"/>
      <c r="P106" s="104"/>
      <c r="Q106" s="104"/>
      <c r="R106" s="104"/>
      <c r="S106" s="104"/>
    </row>
    <row r="107" spans="3:19" x14ac:dyDescent="0.2">
      <c r="C107" s="104"/>
      <c r="D107" s="104"/>
      <c r="E107" s="104"/>
      <c r="L107" s="2"/>
      <c r="M107" s="2"/>
      <c r="O107" s="104"/>
      <c r="P107" s="104"/>
      <c r="Q107" s="104"/>
      <c r="R107" s="104"/>
      <c r="S107" s="104"/>
    </row>
    <row r="108" spans="3:19" x14ac:dyDescent="0.2">
      <c r="C108" s="104"/>
      <c r="D108" s="104"/>
      <c r="E108" s="104"/>
      <c r="L108" s="2"/>
      <c r="M108" s="2"/>
      <c r="O108" s="104"/>
      <c r="P108" s="104"/>
      <c r="Q108" s="104"/>
      <c r="R108" s="104"/>
      <c r="S108" s="104"/>
    </row>
    <row r="109" spans="3:19" x14ac:dyDescent="0.2">
      <c r="C109" s="104"/>
      <c r="D109" s="104"/>
      <c r="E109" s="104"/>
      <c r="L109" s="2"/>
      <c r="M109" s="2"/>
      <c r="O109" s="104"/>
      <c r="P109" s="104"/>
      <c r="Q109" s="104"/>
      <c r="R109" s="104"/>
      <c r="S109" s="104"/>
    </row>
    <row r="110" spans="3:19" x14ac:dyDescent="0.2">
      <c r="C110" s="104"/>
      <c r="D110" s="104"/>
      <c r="E110" s="104"/>
      <c r="L110" s="2"/>
      <c r="M110" s="2"/>
      <c r="O110" s="104"/>
      <c r="P110" s="104"/>
      <c r="Q110" s="104"/>
      <c r="R110" s="104"/>
      <c r="S110" s="104"/>
    </row>
    <row r="111" spans="3:19" x14ac:dyDescent="0.2">
      <c r="C111" s="104"/>
      <c r="D111" s="104"/>
      <c r="E111" s="104"/>
      <c r="L111" s="2"/>
      <c r="M111" s="2"/>
      <c r="O111" s="104"/>
      <c r="P111" s="104"/>
      <c r="Q111" s="104"/>
      <c r="R111" s="104"/>
      <c r="S111" s="104"/>
    </row>
    <row r="112" spans="3:19" x14ac:dyDescent="0.2">
      <c r="C112" s="104"/>
      <c r="D112" s="104"/>
      <c r="E112" s="104"/>
      <c r="L112" s="2"/>
      <c r="M112" s="2"/>
      <c r="O112" s="104"/>
      <c r="P112" s="104"/>
      <c r="Q112" s="104"/>
      <c r="R112" s="104"/>
      <c r="S112" s="104"/>
    </row>
    <row r="113" spans="3:19" x14ac:dyDescent="0.2">
      <c r="C113" s="104"/>
      <c r="D113" s="104"/>
      <c r="E113" s="104"/>
      <c r="L113" s="2"/>
      <c r="M113" s="2"/>
      <c r="O113" s="104"/>
      <c r="P113" s="104"/>
      <c r="Q113" s="104"/>
      <c r="R113" s="104"/>
      <c r="S113" s="104"/>
    </row>
    <row r="114" spans="3:19" x14ac:dyDescent="0.2">
      <c r="C114" s="104"/>
      <c r="D114" s="104"/>
      <c r="E114" s="104"/>
      <c r="L114" s="2"/>
      <c r="M114" s="2"/>
      <c r="O114" s="104"/>
      <c r="P114" s="104"/>
      <c r="Q114" s="104"/>
      <c r="R114" s="104"/>
      <c r="S114" s="104"/>
    </row>
    <row r="115" spans="3:19" x14ac:dyDescent="0.2">
      <c r="C115" s="104"/>
      <c r="D115" s="104"/>
      <c r="E115" s="104"/>
      <c r="L115" s="2"/>
      <c r="M115" s="2"/>
      <c r="O115" s="104"/>
      <c r="P115" s="104"/>
      <c r="Q115" s="104"/>
      <c r="R115" s="104"/>
      <c r="S115" s="104"/>
    </row>
    <row r="116" spans="3:19" x14ac:dyDescent="0.2">
      <c r="C116" s="104"/>
      <c r="D116" s="104"/>
      <c r="E116" s="104"/>
      <c r="L116" s="2"/>
      <c r="M116" s="2"/>
      <c r="O116" s="104"/>
      <c r="P116" s="104"/>
      <c r="Q116" s="104"/>
      <c r="R116" s="104"/>
      <c r="S116" s="104"/>
    </row>
    <row r="117" spans="3:19" x14ac:dyDescent="0.2">
      <c r="C117" s="104"/>
      <c r="D117" s="104"/>
      <c r="E117" s="104"/>
      <c r="L117" s="2"/>
      <c r="M117" s="2"/>
      <c r="O117" s="104"/>
      <c r="P117" s="104"/>
      <c r="Q117" s="104"/>
      <c r="R117" s="104"/>
      <c r="S117" s="104"/>
    </row>
    <row r="118" spans="3:19" x14ac:dyDescent="0.2">
      <c r="C118" s="104"/>
      <c r="D118" s="104"/>
      <c r="E118" s="104"/>
      <c r="L118" s="2"/>
      <c r="M118" s="2"/>
      <c r="O118" s="104"/>
      <c r="P118" s="104"/>
      <c r="Q118" s="104"/>
      <c r="R118" s="104"/>
      <c r="S118" s="104"/>
    </row>
    <row r="119" spans="3:19" x14ac:dyDescent="0.2">
      <c r="C119" s="104"/>
      <c r="D119" s="104"/>
      <c r="E119" s="104"/>
      <c r="L119" s="2"/>
      <c r="M119" s="2"/>
      <c r="O119" s="104"/>
      <c r="P119" s="104"/>
      <c r="Q119" s="104"/>
      <c r="R119" s="104"/>
      <c r="S119" s="104"/>
    </row>
    <row r="120" spans="3:19" x14ac:dyDescent="0.2">
      <c r="C120" s="104"/>
      <c r="D120" s="104"/>
      <c r="E120" s="104"/>
      <c r="L120" s="2"/>
      <c r="M120" s="2"/>
      <c r="O120" s="104"/>
      <c r="P120" s="104"/>
      <c r="Q120" s="104"/>
      <c r="R120" s="104"/>
      <c r="S120" s="104"/>
    </row>
    <row r="121" spans="3:19" x14ac:dyDescent="0.2">
      <c r="C121" s="104"/>
      <c r="D121" s="104"/>
      <c r="E121" s="104"/>
      <c r="L121" s="2"/>
      <c r="M121" s="2"/>
      <c r="O121" s="104"/>
      <c r="P121" s="104"/>
      <c r="Q121" s="104"/>
      <c r="R121" s="104"/>
      <c r="S121" s="104"/>
    </row>
    <row r="122" spans="3:19" x14ac:dyDescent="0.2">
      <c r="C122" s="104"/>
      <c r="D122" s="104"/>
      <c r="E122" s="104"/>
      <c r="L122" s="2"/>
      <c r="M122" s="2"/>
      <c r="O122" s="104"/>
      <c r="P122" s="104"/>
      <c r="Q122" s="104"/>
      <c r="R122" s="104"/>
      <c r="S122" s="104"/>
    </row>
    <row r="123" spans="3:19" x14ac:dyDescent="0.2">
      <c r="C123" s="104"/>
      <c r="D123" s="104"/>
      <c r="E123" s="104"/>
      <c r="L123" s="2"/>
      <c r="M123" s="2"/>
      <c r="O123" s="104"/>
      <c r="P123" s="104"/>
      <c r="Q123" s="104"/>
      <c r="R123" s="104"/>
      <c r="S123" s="104"/>
    </row>
    <row r="124" spans="3:19" x14ac:dyDescent="0.2">
      <c r="C124" s="104"/>
      <c r="D124" s="104"/>
      <c r="E124" s="104"/>
      <c r="L124" s="2"/>
      <c r="M124" s="2"/>
      <c r="O124" s="104"/>
      <c r="P124" s="104"/>
      <c r="Q124" s="104"/>
      <c r="R124" s="104"/>
      <c r="S124" s="104"/>
    </row>
    <row r="125" spans="3:19" x14ac:dyDescent="0.2">
      <c r="C125" s="104"/>
      <c r="D125" s="104"/>
      <c r="E125" s="104"/>
      <c r="L125" s="2"/>
      <c r="M125" s="2"/>
      <c r="O125" s="104"/>
      <c r="P125" s="104"/>
      <c r="Q125" s="104"/>
      <c r="R125" s="104"/>
      <c r="S125" s="104"/>
    </row>
    <row r="126" spans="3:19" x14ac:dyDescent="0.2">
      <c r="C126" s="104"/>
      <c r="D126" s="104"/>
      <c r="E126" s="104"/>
      <c r="L126" s="2"/>
      <c r="M126" s="2"/>
      <c r="O126" s="104"/>
      <c r="P126" s="104"/>
      <c r="Q126" s="104"/>
      <c r="R126" s="104"/>
      <c r="S126" s="104"/>
    </row>
    <row r="127" spans="3:19" x14ac:dyDescent="0.2">
      <c r="C127" s="104"/>
      <c r="D127" s="104"/>
      <c r="E127" s="104"/>
      <c r="L127" s="2"/>
      <c r="M127" s="2"/>
      <c r="O127" s="104"/>
      <c r="P127" s="104"/>
      <c r="Q127" s="104"/>
      <c r="R127" s="104"/>
      <c r="S127" s="104"/>
    </row>
    <row r="128" spans="3:19" x14ac:dyDescent="0.2">
      <c r="C128" s="104"/>
      <c r="D128" s="104"/>
      <c r="E128" s="104"/>
      <c r="L128" s="2"/>
      <c r="M128" s="2"/>
      <c r="O128" s="104"/>
      <c r="P128" s="104"/>
      <c r="Q128" s="104"/>
      <c r="R128" s="104"/>
      <c r="S128" s="104"/>
    </row>
    <row r="129" spans="3:19" x14ac:dyDescent="0.2">
      <c r="C129" s="104"/>
      <c r="D129" s="104"/>
      <c r="E129" s="104"/>
      <c r="L129" s="2"/>
      <c r="M129" s="2"/>
      <c r="O129" s="104"/>
      <c r="P129" s="104"/>
      <c r="Q129" s="104"/>
      <c r="R129" s="104"/>
      <c r="S129" s="104"/>
    </row>
    <row r="130" spans="3:19" x14ac:dyDescent="0.2">
      <c r="C130" s="104"/>
      <c r="D130" s="104"/>
      <c r="E130" s="104"/>
      <c r="L130" s="2"/>
      <c r="M130" s="2"/>
      <c r="O130" s="104"/>
      <c r="P130" s="104"/>
      <c r="Q130" s="104"/>
      <c r="R130" s="104"/>
      <c r="S130" s="104"/>
    </row>
    <row r="131" spans="3:19" x14ac:dyDescent="0.2">
      <c r="C131" s="104"/>
      <c r="D131" s="104"/>
      <c r="E131" s="104"/>
      <c r="L131" s="2"/>
      <c r="M131" s="2"/>
      <c r="O131" s="104"/>
      <c r="P131" s="104"/>
      <c r="Q131" s="104"/>
      <c r="R131" s="104"/>
      <c r="S131" s="104"/>
    </row>
    <row r="132" spans="3:19" x14ac:dyDescent="0.2">
      <c r="C132" s="104"/>
      <c r="D132" s="104"/>
      <c r="E132" s="104"/>
      <c r="L132" s="2"/>
      <c r="M132" s="2"/>
      <c r="O132" s="104"/>
      <c r="P132" s="104"/>
      <c r="Q132" s="104"/>
      <c r="R132" s="104"/>
      <c r="S132" s="104"/>
    </row>
    <row r="133" spans="3:19" x14ac:dyDescent="0.2">
      <c r="C133" s="104"/>
      <c r="D133" s="104"/>
      <c r="E133" s="104"/>
      <c r="L133" s="2"/>
      <c r="M133" s="2"/>
      <c r="O133" s="104"/>
      <c r="P133" s="104"/>
      <c r="Q133" s="104"/>
      <c r="R133" s="104"/>
      <c r="S133" s="104"/>
    </row>
    <row r="134" spans="3:19" x14ac:dyDescent="0.2">
      <c r="C134" s="104"/>
      <c r="D134" s="104"/>
      <c r="E134" s="104"/>
      <c r="L134" s="2"/>
      <c r="M134" s="2"/>
      <c r="O134" s="104"/>
      <c r="P134" s="104"/>
      <c r="Q134" s="104"/>
      <c r="R134" s="104"/>
      <c r="S134" s="104"/>
    </row>
    <row r="135" spans="3:19" x14ac:dyDescent="0.2">
      <c r="C135" s="104"/>
      <c r="D135" s="104"/>
      <c r="E135" s="104"/>
      <c r="L135" s="2"/>
      <c r="M135" s="2"/>
      <c r="O135" s="104"/>
      <c r="P135" s="104"/>
      <c r="Q135" s="104"/>
      <c r="R135" s="104"/>
      <c r="S135" s="104"/>
    </row>
    <row r="136" spans="3:19" x14ac:dyDescent="0.2">
      <c r="C136" s="104"/>
      <c r="D136" s="104"/>
      <c r="E136" s="104"/>
      <c r="L136" s="2"/>
      <c r="M136" s="2"/>
      <c r="O136" s="104"/>
      <c r="P136" s="104"/>
      <c r="Q136" s="104"/>
      <c r="R136" s="104"/>
      <c r="S136" s="104"/>
    </row>
    <row r="137" spans="3:19" x14ac:dyDescent="0.2">
      <c r="C137" s="104"/>
      <c r="D137" s="104"/>
      <c r="E137" s="104"/>
      <c r="L137" s="2"/>
      <c r="M137" s="2"/>
      <c r="O137" s="104"/>
      <c r="P137" s="104"/>
      <c r="Q137" s="104"/>
      <c r="R137" s="104"/>
      <c r="S137" s="104"/>
    </row>
    <row r="138" spans="3:19" x14ac:dyDescent="0.2">
      <c r="C138" s="104"/>
      <c r="D138" s="104"/>
      <c r="E138" s="104"/>
      <c r="L138" s="2"/>
      <c r="M138" s="2"/>
      <c r="O138" s="104"/>
      <c r="P138" s="104"/>
      <c r="Q138" s="104"/>
      <c r="R138" s="104"/>
      <c r="S138" s="104"/>
    </row>
    <row r="139" spans="3:19" x14ac:dyDescent="0.2">
      <c r="C139" s="104"/>
      <c r="D139" s="104"/>
      <c r="E139" s="104"/>
      <c r="L139" s="2"/>
      <c r="M139" s="2"/>
      <c r="O139" s="104"/>
      <c r="P139" s="104"/>
      <c r="Q139" s="104"/>
      <c r="R139" s="104"/>
      <c r="S139" s="104"/>
    </row>
    <row r="140" spans="3:19" x14ac:dyDescent="0.2">
      <c r="C140" s="104"/>
      <c r="D140" s="104"/>
      <c r="E140" s="104"/>
      <c r="L140" s="2"/>
      <c r="M140" s="2"/>
      <c r="O140" s="104"/>
      <c r="P140" s="104"/>
      <c r="Q140" s="104"/>
      <c r="R140" s="104"/>
      <c r="S140" s="104"/>
    </row>
    <row r="141" spans="3:19" x14ac:dyDescent="0.2">
      <c r="C141" s="104"/>
      <c r="D141" s="104"/>
      <c r="E141" s="104"/>
      <c r="L141" s="2"/>
      <c r="M141" s="2"/>
      <c r="O141" s="104"/>
      <c r="P141" s="104"/>
      <c r="Q141" s="104"/>
      <c r="R141" s="104"/>
      <c r="S141" s="104"/>
    </row>
    <row r="142" spans="3:19" x14ac:dyDescent="0.2">
      <c r="C142" s="104"/>
      <c r="D142" s="104"/>
      <c r="E142" s="104"/>
      <c r="L142" s="2"/>
      <c r="M142" s="2"/>
      <c r="O142" s="104"/>
      <c r="P142" s="104"/>
      <c r="Q142" s="104"/>
      <c r="R142" s="104"/>
      <c r="S142" s="104"/>
    </row>
    <row r="143" spans="3:19" x14ac:dyDescent="0.2">
      <c r="C143" s="104"/>
      <c r="D143" s="104"/>
      <c r="E143" s="104"/>
      <c r="L143" s="2"/>
      <c r="M143" s="2"/>
      <c r="O143" s="104"/>
      <c r="P143" s="104"/>
      <c r="Q143" s="104"/>
      <c r="R143" s="104"/>
      <c r="S143" s="104"/>
    </row>
    <row r="144" spans="3:19" x14ac:dyDescent="0.2">
      <c r="C144" s="104"/>
      <c r="D144" s="104"/>
      <c r="E144" s="104"/>
      <c r="L144" s="2"/>
      <c r="M144" s="2"/>
      <c r="O144" s="104"/>
      <c r="P144" s="104"/>
      <c r="Q144" s="104"/>
      <c r="R144" s="104"/>
      <c r="S144" s="104"/>
    </row>
    <row r="145" spans="3:19" x14ac:dyDescent="0.2">
      <c r="C145" s="104"/>
      <c r="D145" s="104"/>
      <c r="E145" s="104"/>
      <c r="L145" s="2"/>
      <c r="M145" s="2"/>
      <c r="O145" s="104"/>
      <c r="P145" s="104"/>
      <c r="Q145" s="104"/>
      <c r="R145" s="104"/>
      <c r="S145" s="104"/>
    </row>
    <row r="146" spans="3:19" x14ac:dyDescent="0.2">
      <c r="C146" s="104"/>
      <c r="D146" s="104"/>
      <c r="E146" s="104"/>
      <c r="L146" s="2"/>
      <c r="M146" s="2"/>
      <c r="O146" s="104"/>
      <c r="P146" s="104"/>
      <c r="Q146" s="104"/>
      <c r="R146" s="104"/>
      <c r="S146" s="104"/>
    </row>
    <row r="147" spans="3:19" x14ac:dyDescent="0.2">
      <c r="C147" s="104"/>
      <c r="D147" s="104"/>
      <c r="E147" s="104"/>
      <c r="L147" s="2"/>
      <c r="M147" s="2"/>
      <c r="O147" s="104"/>
      <c r="P147" s="104"/>
      <c r="Q147" s="104"/>
      <c r="R147" s="104"/>
      <c r="S147" s="104"/>
    </row>
    <row r="148" spans="3:19" x14ac:dyDescent="0.2">
      <c r="C148" s="104"/>
      <c r="D148" s="104"/>
      <c r="E148" s="104"/>
      <c r="L148" s="2"/>
      <c r="M148" s="2"/>
      <c r="O148" s="104"/>
      <c r="P148" s="104"/>
      <c r="Q148" s="104"/>
      <c r="R148" s="104"/>
      <c r="S148" s="104"/>
    </row>
    <row r="149" spans="3:19" x14ac:dyDescent="0.2">
      <c r="C149" s="104"/>
      <c r="D149" s="104"/>
      <c r="E149" s="104"/>
      <c r="L149" s="2"/>
      <c r="M149" s="2"/>
      <c r="O149" s="104"/>
      <c r="P149" s="104"/>
      <c r="Q149" s="104"/>
      <c r="R149" s="104"/>
      <c r="S149" s="104"/>
    </row>
    <row r="150" spans="3:19" x14ac:dyDescent="0.2">
      <c r="C150" s="104"/>
      <c r="D150" s="104"/>
      <c r="E150" s="104"/>
      <c r="L150" s="2"/>
      <c r="M150" s="2"/>
      <c r="O150" s="104"/>
      <c r="P150" s="104"/>
      <c r="Q150" s="104"/>
      <c r="R150" s="104"/>
      <c r="S150" s="104"/>
    </row>
    <row r="151" spans="3:19" x14ac:dyDescent="0.2">
      <c r="C151" s="104"/>
      <c r="D151" s="104"/>
      <c r="E151" s="104"/>
      <c r="L151" s="2"/>
      <c r="M151" s="2"/>
      <c r="O151" s="104"/>
      <c r="P151" s="104"/>
      <c r="Q151" s="104"/>
      <c r="R151" s="104"/>
      <c r="S151" s="104"/>
    </row>
    <row r="152" spans="3:19" x14ac:dyDescent="0.2">
      <c r="C152" s="104"/>
      <c r="D152" s="104"/>
      <c r="E152" s="104"/>
      <c r="L152" s="2"/>
      <c r="M152" s="2"/>
      <c r="O152" s="104"/>
      <c r="P152" s="104"/>
      <c r="Q152" s="104"/>
      <c r="R152" s="104"/>
      <c r="S152" s="104"/>
    </row>
    <row r="153" spans="3:19" x14ac:dyDescent="0.2">
      <c r="C153" s="104"/>
      <c r="D153" s="104"/>
      <c r="E153" s="104"/>
      <c r="L153" s="2"/>
      <c r="M153" s="2"/>
      <c r="O153" s="104"/>
      <c r="P153" s="104"/>
      <c r="Q153" s="104"/>
      <c r="R153" s="104"/>
      <c r="S153" s="104"/>
    </row>
    <row r="154" spans="3:19" x14ac:dyDescent="0.2">
      <c r="C154" s="104"/>
      <c r="D154" s="104"/>
      <c r="E154" s="104"/>
      <c r="L154" s="2"/>
      <c r="M154" s="2"/>
      <c r="O154" s="104"/>
      <c r="P154" s="104"/>
      <c r="Q154" s="104"/>
      <c r="R154" s="104"/>
      <c r="S154" s="104"/>
    </row>
    <row r="155" spans="3:19" x14ac:dyDescent="0.2">
      <c r="C155" s="104"/>
      <c r="D155" s="104"/>
      <c r="E155" s="104"/>
      <c r="L155" s="2"/>
      <c r="M155" s="2"/>
      <c r="O155" s="104"/>
      <c r="P155" s="104"/>
      <c r="Q155" s="104"/>
      <c r="R155" s="104"/>
      <c r="S155" s="104"/>
    </row>
    <row r="156" spans="3:19" x14ac:dyDescent="0.2">
      <c r="C156" s="104"/>
      <c r="D156" s="104"/>
      <c r="E156" s="104"/>
      <c r="L156" s="2"/>
      <c r="M156" s="2"/>
      <c r="O156" s="104"/>
      <c r="P156" s="104"/>
      <c r="Q156" s="104"/>
      <c r="R156" s="104"/>
      <c r="S156" s="104"/>
    </row>
    <row r="157" spans="3:19" x14ac:dyDescent="0.2">
      <c r="C157" s="104"/>
      <c r="D157" s="104"/>
      <c r="E157" s="104"/>
      <c r="L157" s="2"/>
      <c r="M157" s="2"/>
      <c r="O157" s="104"/>
      <c r="P157" s="104"/>
      <c r="Q157" s="104"/>
      <c r="R157" s="104"/>
      <c r="S157" s="104"/>
    </row>
    <row r="158" spans="3:19" x14ac:dyDescent="0.2">
      <c r="C158" s="104"/>
      <c r="D158" s="104"/>
      <c r="E158" s="104"/>
      <c r="L158" s="2"/>
      <c r="M158" s="2"/>
      <c r="O158" s="104"/>
      <c r="P158" s="104"/>
      <c r="Q158" s="104"/>
      <c r="R158" s="104"/>
      <c r="S158" s="104"/>
    </row>
    <row r="159" spans="3:19" x14ac:dyDescent="0.2">
      <c r="C159" s="104"/>
      <c r="D159" s="104"/>
      <c r="E159" s="104"/>
      <c r="L159" s="2"/>
      <c r="M159" s="2"/>
      <c r="O159" s="104"/>
      <c r="P159" s="104"/>
      <c r="Q159" s="104"/>
      <c r="R159" s="104"/>
      <c r="S159" s="104"/>
    </row>
    <row r="160" spans="3:19" x14ac:dyDescent="0.2">
      <c r="C160" s="104"/>
      <c r="D160" s="104"/>
      <c r="E160" s="104"/>
      <c r="L160" s="2"/>
      <c r="M160" s="2"/>
      <c r="O160" s="104"/>
      <c r="P160" s="104"/>
      <c r="Q160" s="104"/>
      <c r="R160" s="104"/>
      <c r="S160" s="104"/>
    </row>
    <row r="161" spans="3:19" x14ac:dyDescent="0.2">
      <c r="C161" s="104"/>
      <c r="D161" s="104"/>
      <c r="E161" s="104"/>
      <c r="L161" s="2"/>
      <c r="M161" s="2"/>
      <c r="O161" s="104"/>
      <c r="P161" s="104"/>
      <c r="Q161" s="104"/>
      <c r="R161" s="104"/>
      <c r="S161" s="104"/>
    </row>
    <row r="162" spans="3:19" x14ac:dyDescent="0.2">
      <c r="C162" s="104"/>
      <c r="D162" s="104"/>
      <c r="E162" s="104"/>
      <c r="L162" s="2"/>
      <c r="M162" s="2"/>
      <c r="O162" s="104"/>
      <c r="P162" s="104"/>
      <c r="Q162" s="104"/>
      <c r="R162" s="104"/>
      <c r="S162" s="104"/>
    </row>
    <row r="163" spans="3:19" x14ac:dyDescent="0.2">
      <c r="C163" s="104"/>
      <c r="D163" s="104"/>
      <c r="E163" s="104"/>
      <c r="L163" s="2"/>
      <c r="M163" s="2"/>
      <c r="O163" s="104"/>
      <c r="P163" s="104"/>
      <c r="Q163" s="104"/>
      <c r="R163" s="104"/>
      <c r="S163" s="104"/>
    </row>
    <row r="164" spans="3:19" x14ac:dyDescent="0.2">
      <c r="C164" s="104"/>
      <c r="D164" s="104"/>
      <c r="E164" s="104"/>
      <c r="L164" s="2"/>
      <c r="M164" s="2"/>
      <c r="O164" s="104"/>
      <c r="P164" s="104"/>
      <c r="Q164" s="104"/>
      <c r="R164" s="104"/>
      <c r="S164" s="104"/>
    </row>
    <row r="165" spans="3:19" x14ac:dyDescent="0.2">
      <c r="C165" s="104"/>
      <c r="D165" s="104"/>
      <c r="E165" s="104"/>
      <c r="L165" s="2"/>
      <c r="M165" s="2"/>
      <c r="O165" s="104"/>
      <c r="P165" s="104"/>
      <c r="Q165" s="104"/>
      <c r="R165" s="104"/>
      <c r="S165" s="104"/>
    </row>
    <row r="166" spans="3:19" x14ac:dyDescent="0.2">
      <c r="C166" s="104"/>
      <c r="D166" s="104"/>
      <c r="E166" s="104"/>
      <c r="L166" s="2"/>
      <c r="M166" s="2"/>
      <c r="O166" s="104"/>
      <c r="P166" s="104"/>
      <c r="Q166" s="104"/>
      <c r="R166" s="104"/>
      <c r="S166" s="104"/>
    </row>
    <row r="167" spans="3:19" x14ac:dyDescent="0.2">
      <c r="C167" s="104"/>
      <c r="D167" s="104"/>
      <c r="E167" s="104"/>
      <c r="L167" s="2"/>
      <c r="M167" s="2"/>
      <c r="O167" s="104"/>
      <c r="P167" s="104"/>
      <c r="Q167" s="104"/>
      <c r="R167" s="104"/>
      <c r="S167" s="104"/>
    </row>
    <row r="168" spans="3:19" x14ac:dyDescent="0.2">
      <c r="C168" s="104"/>
      <c r="D168" s="104"/>
      <c r="E168" s="104"/>
      <c r="L168" s="2"/>
      <c r="M168" s="2"/>
      <c r="O168" s="104"/>
      <c r="P168" s="104"/>
      <c r="Q168" s="104"/>
      <c r="R168" s="104"/>
      <c r="S168" s="104"/>
    </row>
    <row r="169" spans="3:19" x14ac:dyDescent="0.2">
      <c r="C169" s="104"/>
      <c r="D169" s="104"/>
      <c r="E169" s="104"/>
      <c r="L169" s="2"/>
      <c r="M169" s="2"/>
      <c r="O169" s="104"/>
      <c r="P169" s="104"/>
      <c r="Q169" s="104"/>
      <c r="R169" s="104"/>
      <c r="S169" s="104"/>
    </row>
    <row r="170" spans="3:19" x14ac:dyDescent="0.2">
      <c r="C170" s="104"/>
      <c r="D170" s="104"/>
      <c r="E170" s="104"/>
      <c r="L170" s="2"/>
      <c r="M170" s="2"/>
      <c r="O170" s="104"/>
      <c r="P170" s="104"/>
      <c r="Q170" s="104"/>
      <c r="R170" s="104"/>
      <c r="S170" s="104"/>
    </row>
    <row r="171" spans="3:19" x14ac:dyDescent="0.2">
      <c r="C171" s="104"/>
      <c r="D171" s="104"/>
      <c r="E171" s="104"/>
      <c r="L171" s="2"/>
      <c r="M171" s="2"/>
      <c r="O171" s="104"/>
      <c r="P171" s="104"/>
      <c r="Q171" s="104"/>
      <c r="R171" s="104"/>
      <c r="S171" s="104"/>
    </row>
    <row r="172" spans="3:19" x14ac:dyDescent="0.2">
      <c r="C172" s="104"/>
      <c r="D172" s="104"/>
      <c r="E172" s="104"/>
      <c r="L172" s="2"/>
      <c r="M172" s="2"/>
      <c r="O172" s="104"/>
      <c r="P172" s="104"/>
      <c r="Q172" s="104"/>
      <c r="R172" s="104"/>
      <c r="S172" s="104"/>
    </row>
    <row r="173" spans="3:19" x14ac:dyDescent="0.2">
      <c r="C173" s="104"/>
      <c r="D173" s="104"/>
      <c r="E173" s="104"/>
      <c r="L173" s="2"/>
      <c r="M173" s="2"/>
      <c r="O173" s="104"/>
      <c r="P173" s="104"/>
      <c r="Q173" s="104"/>
      <c r="R173" s="104"/>
      <c r="S173" s="104"/>
    </row>
    <row r="174" spans="3:19" x14ac:dyDescent="0.2">
      <c r="C174" s="104"/>
      <c r="D174" s="104"/>
      <c r="E174" s="104"/>
      <c r="L174" s="2"/>
      <c r="M174" s="2"/>
      <c r="O174" s="104"/>
      <c r="P174" s="104"/>
      <c r="Q174" s="104"/>
      <c r="R174" s="104"/>
      <c r="S174" s="104"/>
    </row>
    <row r="175" spans="3:19" x14ac:dyDescent="0.2">
      <c r="C175" s="104"/>
      <c r="D175" s="104"/>
      <c r="E175" s="104"/>
      <c r="L175" s="2"/>
      <c r="M175" s="2"/>
      <c r="O175" s="104"/>
      <c r="P175" s="104"/>
      <c r="Q175" s="104"/>
      <c r="R175" s="104"/>
      <c r="S175" s="104"/>
    </row>
    <row r="176" spans="3:19" x14ac:dyDescent="0.2">
      <c r="C176" s="104"/>
      <c r="D176" s="104"/>
      <c r="E176" s="104"/>
      <c r="L176" s="2"/>
      <c r="M176" s="2"/>
      <c r="O176" s="104"/>
      <c r="P176" s="104"/>
      <c r="Q176" s="104"/>
      <c r="R176" s="104"/>
      <c r="S176" s="104"/>
    </row>
    <row r="177" spans="3:19" x14ac:dyDescent="0.2">
      <c r="C177" s="104"/>
      <c r="D177" s="104"/>
      <c r="E177" s="104"/>
      <c r="L177" s="2"/>
      <c r="M177" s="2"/>
      <c r="O177" s="104"/>
      <c r="P177" s="104"/>
      <c r="Q177" s="104"/>
      <c r="R177" s="104"/>
      <c r="S177" s="104"/>
    </row>
    <row r="178" spans="3:19" x14ac:dyDescent="0.2">
      <c r="C178" s="104"/>
      <c r="D178" s="104"/>
      <c r="E178" s="104"/>
      <c r="L178" s="2"/>
      <c r="M178" s="2"/>
      <c r="O178" s="104"/>
      <c r="P178" s="104"/>
      <c r="Q178" s="104"/>
      <c r="R178" s="104"/>
      <c r="S178" s="104"/>
    </row>
    <row r="179" spans="3:19" x14ac:dyDescent="0.2">
      <c r="C179" s="104"/>
      <c r="D179" s="104"/>
      <c r="E179" s="104"/>
      <c r="L179" s="2"/>
      <c r="M179" s="2"/>
      <c r="O179" s="104"/>
      <c r="P179" s="104"/>
      <c r="Q179" s="104"/>
      <c r="R179" s="104"/>
      <c r="S179" s="104"/>
    </row>
    <row r="180" spans="3:19" x14ac:dyDescent="0.2">
      <c r="C180" s="104"/>
      <c r="D180" s="104"/>
      <c r="E180" s="104"/>
      <c r="L180" s="2"/>
      <c r="M180" s="2"/>
      <c r="O180" s="104"/>
      <c r="P180" s="104"/>
      <c r="Q180" s="104"/>
      <c r="R180" s="104"/>
      <c r="S180" s="104"/>
    </row>
    <row r="181" spans="3:19" x14ac:dyDescent="0.2">
      <c r="C181" s="104"/>
      <c r="D181" s="104"/>
      <c r="E181" s="104"/>
      <c r="L181" s="2"/>
      <c r="M181" s="2"/>
      <c r="O181" s="104"/>
      <c r="P181" s="104"/>
      <c r="Q181" s="104"/>
      <c r="R181" s="104"/>
      <c r="S181" s="104"/>
    </row>
    <row r="182" spans="3:19" x14ac:dyDescent="0.2">
      <c r="C182" s="104"/>
      <c r="D182" s="104"/>
      <c r="E182" s="104"/>
      <c r="L182" s="2"/>
      <c r="M182" s="2"/>
      <c r="O182" s="104"/>
      <c r="P182" s="104"/>
      <c r="Q182" s="104"/>
      <c r="R182" s="104"/>
      <c r="S182" s="104"/>
    </row>
    <row r="183" spans="3:19" x14ac:dyDescent="0.2">
      <c r="C183" s="104"/>
      <c r="D183" s="104"/>
      <c r="E183" s="104"/>
      <c r="L183" s="2"/>
      <c r="M183" s="2"/>
      <c r="O183" s="104"/>
      <c r="P183" s="104"/>
      <c r="Q183" s="104"/>
      <c r="R183" s="104"/>
      <c r="S183" s="104"/>
    </row>
    <row r="184" spans="3:19" x14ac:dyDescent="0.2">
      <c r="C184" s="104"/>
      <c r="D184" s="104"/>
      <c r="E184" s="104"/>
      <c r="L184" s="2"/>
      <c r="M184" s="2"/>
      <c r="O184" s="104"/>
      <c r="P184" s="104"/>
      <c r="Q184" s="104"/>
      <c r="R184" s="104"/>
      <c r="S184" s="104"/>
    </row>
  </sheetData>
  <sheetProtection password="CF7A" sheet="1" objects="1" scenarios="1"/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>
    <oddFooter>&amp;LDirección de Contabilidad&amp;RPágina 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59"/>
  <sheetViews>
    <sheetView showGridLines="0" zoomScale="75" workbookViewId="0">
      <selection sqref="A1:XFD1048576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" style="27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370"/>
      <c r="H1" s="370"/>
      <c r="I1" s="370"/>
      <c r="J1" s="370"/>
      <c r="K1" s="181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10" t="s">
        <v>102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3.25" x14ac:dyDescent="0.35">
      <c r="A3" s="10" t="s">
        <v>127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371"/>
      <c r="N4" s="371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34</v>
      </c>
    </row>
    <row r="8" spans="1:19" ht="15.75" thickTop="1" x14ac:dyDescent="0.2">
      <c r="A8" s="28" t="s">
        <v>35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36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128</v>
      </c>
      <c r="D9" s="37"/>
      <c r="E9" s="35"/>
      <c r="F9" s="36" t="s">
        <v>126</v>
      </c>
      <c r="G9" s="37"/>
      <c r="H9" s="35"/>
      <c r="I9" s="38" t="s">
        <v>103</v>
      </c>
      <c r="J9" s="39"/>
      <c r="K9" s="35"/>
      <c r="L9" s="35"/>
      <c r="M9" s="36" t="s">
        <v>128</v>
      </c>
      <c r="N9" s="35"/>
      <c r="O9" s="35"/>
      <c r="P9" s="36" t="s">
        <v>126</v>
      </c>
      <c r="Q9" s="35"/>
      <c r="R9" s="40"/>
      <c r="S9" s="41" t="s">
        <v>103</v>
      </c>
    </row>
    <row r="10" spans="1:19" s="51" customFormat="1" ht="15.75" thickBot="1" x14ac:dyDescent="0.3">
      <c r="A10" s="42"/>
      <c r="B10" s="43"/>
      <c r="C10" s="372" t="s">
        <v>5</v>
      </c>
      <c r="D10" s="372"/>
      <c r="E10" s="44"/>
      <c r="F10" s="182" t="s">
        <v>5</v>
      </c>
      <c r="G10" s="46"/>
      <c r="H10" s="46"/>
      <c r="I10" s="46"/>
      <c r="J10" s="47"/>
      <c r="K10" s="43"/>
      <c r="L10" s="43"/>
      <c r="M10" s="372" t="s">
        <v>5</v>
      </c>
      <c r="N10" s="372"/>
      <c r="O10" s="44"/>
      <c r="P10" s="48" t="s">
        <v>5</v>
      </c>
      <c r="Q10" s="44"/>
      <c r="R10" s="49"/>
      <c r="S10" s="50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2"/>
      <c r="J11" s="53"/>
      <c r="K11" s="35"/>
      <c r="L11" s="35"/>
      <c r="M11" s="35"/>
      <c r="N11" s="35"/>
      <c r="O11" s="35"/>
      <c r="P11" s="35"/>
      <c r="Q11" s="54"/>
      <c r="R11" s="40"/>
      <c r="S11" s="55"/>
    </row>
    <row r="12" spans="1:19" x14ac:dyDescent="0.2">
      <c r="A12" s="56" t="s">
        <v>37</v>
      </c>
      <c r="B12" s="57"/>
      <c r="C12" s="58"/>
      <c r="D12" s="59">
        <v>106672.6</v>
      </c>
      <c r="E12" s="60"/>
      <c r="F12" s="58"/>
      <c r="G12" s="59">
        <v>110854.6</v>
      </c>
      <c r="H12" s="61"/>
      <c r="I12" s="62">
        <v>-4182</v>
      </c>
      <c r="J12" s="63"/>
      <c r="K12" s="57" t="s">
        <v>38</v>
      </c>
      <c r="L12" s="57"/>
      <c r="M12" s="64"/>
      <c r="N12" s="62">
        <v>98373.4</v>
      </c>
      <c r="O12" s="57"/>
      <c r="P12" s="64"/>
      <c r="Q12" s="62">
        <v>96852.5</v>
      </c>
      <c r="R12" s="40"/>
      <c r="S12" s="65">
        <v>1520.8999999999942</v>
      </c>
    </row>
    <row r="13" spans="1:19" x14ac:dyDescent="0.2">
      <c r="A13" s="66" t="s">
        <v>39</v>
      </c>
      <c r="B13" s="67"/>
      <c r="C13" s="58"/>
      <c r="D13" s="169">
        <v>-40.799999999999997</v>
      </c>
      <c r="E13" s="68"/>
      <c r="F13" s="58"/>
      <c r="G13" s="166">
        <v>-41</v>
      </c>
      <c r="H13" s="69"/>
      <c r="I13" s="62">
        <v>0.20000000000000284</v>
      </c>
      <c r="J13" s="63"/>
      <c r="K13" s="57" t="s">
        <v>43</v>
      </c>
      <c r="L13" s="57"/>
      <c r="M13" s="61">
        <v>98373.4</v>
      </c>
      <c r="N13" s="64"/>
      <c r="O13" s="70"/>
      <c r="P13" s="61">
        <v>96852.5</v>
      </c>
      <c r="Q13" s="64"/>
      <c r="R13" s="40"/>
      <c r="S13" s="71">
        <v>1520.8999999999942</v>
      </c>
    </row>
    <row r="14" spans="1:19" x14ac:dyDescent="0.2">
      <c r="A14" s="72"/>
      <c r="B14" s="70"/>
      <c r="C14" s="58"/>
      <c r="D14" s="58"/>
      <c r="E14" s="58"/>
      <c r="F14" s="58"/>
      <c r="G14" s="58"/>
      <c r="H14" s="70"/>
      <c r="I14" s="73"/>
      <c r="J14" s="63"/>
      <c r="K14" s="57"/>
      <c r="L14" s="57"/>
      <c r="M14" s="74"/>
      <c r="N14" s="64"/>
      <c r="O14" s="70"/>
      <c r="P14" s="74"/>
      <c r="Q14" s="64"/>
      <c r="R14" s="40"/>
      <c r="S14" s="71"/>
    </row>
    <row r="15" spans="1:19" x14ac:dyDescent="0.2">
      <c r="A15" s="75" t="s">
        <v>40</v>
      </c>
      <c r="B15" s="76"/>
      <c r="C15" s="77"/>
      <c r="D15" s="78">
        <v>0</v>
      </c>
      <c r="E15" s="60"/>
      <c r="F15" s="77"/>
      <c r="G15" s="78">
        <v>0</v>
      </c>
      <c r="H15" s="79"/>
      <c r="I15" s="79">
        <v>0</v>
      </c>
      <c r="J15" s="80"/>
      <c r="K15" s="57" t="s">
        <v>46</v>
      </c>
      <c r="L15" s="57"/>
      <c r="M15" s="64"/>
      <c r="N15" s="62">
        <v>606841</v>
      </c>
      <c r="O15" s="57"/>
      <c r="P15" s="64"/>
      <c r="Q15" s="62">
        <v>606841</v>
      </c>
      <c r="R15" s="40"/>
      <c r="S15" s="65">
        <v>0</v>
      </c>
    </row>
    <row r="16" spans="1:19" x14ac:dyDescent="0.2">
      <c r="A16" s="72"/>
      <c r="B16" s="70"/>
      <c r="C16" s="58"/>
      <c r="D16" s="58"/>
      <c r="E16" s="58"/>
      <c r="F16" s="58"/>
      <c r="G16" s="58"/>
      <c r="H16" s="70"/>
      <c r="I16" s="73"/>
      <c r="J16" s="63"/>
      <c r="K16" s="57" t="s">
        <v>47</v>
      </c>
      <c r="L16" s="57"/>
      <c r="M16" s="61">
        <v>606841</v>
      </c>
      <c r="N16" s="64"/>
      <c r="O16" s="70"/>
      <c r="P16" s="61">
        <v>606841</v>
      </c>
      <c r="Q16" s="64"/>
      <c r="R16" s="40"/>
      <c r="S16" s="71">
        <v>0</v>
      </c>
    </row>
    <row r="17" spans="1:19" x14ac:dyDescent="0.2">
      <c r="A17" s="56" t="s">
        <v>41</v>
      </c>
      <c r="B17" s="57"/>
      <c r="C17" s="58"/>
      <c r="D17" s="81">
        <v>95104.5</v>
      </c>
      <c r="E17" s="60"/>
      <c r="F17" s="58"/>
      <c r="G17" s="81">
        <v>94951</v>
      </c>
      <c r="H17" s="61"/>
      <c r="I17" s="62">
        <v>153.5</v>
      </c>
      <c r="J17" s="63"/>
      <c r="K17" s="70"/>
      <c r="L17" s="70"/>
      <c r="M17" s="64"/>
      <c r="N17" s="64"/>
      <c r="O17" s="70"/>
      <c r="P17" s="64"/>
      <c r="Q17" s="64"/>
      <c r="R17" s="40"/>
      <c r="S17" s="71"/>
    </row>
    <row r="18" spans="1:19" x14ac:dyDescent="0.2">
      <c r="A18" s="56" t="s">
        <v>42</v>
      </c>
      <c r="B18" s="57"/>
      <c r="C18" s="82">
        <v>95104.5</v>
      </c>
      <c r="D18" s="58"/>
      <c r="E18" s="58"/>
      <c r="F18" s="82">
        <v>94951</v>
      </c>
      <c r="G18" s="58"/>
      <c r="H18" s="70"/>
      <c r="I18" s="73">
        <v>153.5</v>
      </c>
      <c r="J18" s="63"/>
      <c r="K18" s="57" t="s">
        <v>50</v>
      </c>
      <c r="L18" s="57"/>
      <c r="M18" s="64"/>
      <c r="N18" s="62">
        <v>20173.400000000001</v>
      </c>
      <c r="O18" s="57"/>
      <c r="P18" s="64"/>
      <c r="Q18" s="62">
        <v>13182.3</v>
      </c>
      <c r="R18" s="40"/>
      <c r="S18" s="65">
        <v>6991.1000000000022</v>
      </c>
    </row>
    <row r="19" spans="1:19" x14ac:dyDescent="0.2">
      <c r="A19" s="72"/>
      <c r="B19" s="70"/>
      <c r="C19" s="58"/>
      <c r="D19" s="58"/>
      <c r="E19" s="58"/>
      <c r="F19" s="58"/>
      <c r="G19" s="58"/>
      <c r="H19" s="70"/>
      <c r="I19" s="73"/>
      <c r="J19" s="63"/>
      <c r="K19" s="57" t="s">
        <v>52</v>
      </c>
      <c r="L19" s="57"/>
      <c r="M19" s="61">
        <v>9730.7999999999993</v>
      </c>
      <c r="N19" s="64"/>
      <c r="O19" s="70"/>
      <c r="P19" s="61">
        <v>5939.6</v>
      </c>
      <c r="Q19" s="64"/>
      <c r="R19" s="40"/>
      <c r="S19" s="71">
        <v>3791.1999999999989</v>
      </c>
    </row>
    <row r="20" spans="1:19" x14ac:dyDescent="0.2">
      <c r="A20" s="56" t="s">
        <v>107</v>
      </c>
      <c r="B20" s="57"/>
      <c r="C20" s="58"/>
      <c r="D20" s="81">
        <v>2627710.3000000003</v>
      </c>
      <c r="E20" s="60"/>
      <c r="F20" s="58"/>
      <c r="G20" s="81">
        <v>2621119.7999999998</v>
      </c>
      <c r="H20" s="61"/>
      <c r="I20" s="62">
        <v>6590.5000000004657</v>
      </c>
      <c r="J20" s="63"/>
      <c r="K20" s="57" t="s">
        <v>54</v>
      </c>
      <c r="L20" s="57"/>
      <c r="M20" s="61">
        <v>0</v>
      </c>
      <c r="N20" s="64"/>
      <c r="O20" s="70"/>
      <c r="P20" s="61">
        <v>1.1000000000000001</v>
      </c>
      <c r="Q20" s="64"/>
      <c r="R20" s="40"/>
      <c r="S20" s="71">
        <v>-1.1000000000000001</v>
      </c>
    </row>
    <row r="21" spans="1:19" x14ac:dyDescent="0.2">
      <c r="A21" s="56"/>
      <c r="B21" s="57"/>
      <c r="C21" s="58"/>
      <c r="D21" s="58"/>
      <c r="E21" s="58"/>
      <c r="F21" s="58"/>
      <c r="G21" s="58"/>
      <c r="H21" s="70"/>
      <c r="I21" s="73"/>
      <c r="J21" s="63"/>
      <c r="K21" s="57" t="s">
        <v>56</v>
      </c>
      <c r="L21" s="57"/>
      <c r="M21" s="61">
        <v>10442.600000000002</v>
      </c>
      <c r="N21" s="64"/>
      <c r="O21" s="70"/>
      <c r="P21" s="61">
        <v>7241.5999999999985</v>
      </c>
      <c r="Q21" s="64"/>
      <c r="R21" s="40"/>
      <c r="S21" s="71">
        <v>3201.0000000000036</v>
      </c>
    </row>
    <row r="22" spans="1:19" x14ac:dyDescent="0.2">
      <c r="A22" s="56" t="s">
        <v>106</v>
      </c>
      <c r="B22" s="57"/>
      <c r="C22" s="82">
        <v>2627710.3000000003</v>
      </c>
      <c r="D22" s="58"/>
      <c r="E22" s="58"/>
      <c r="F22" s="82">
        <v>2621119.7999999998</v>
      </c>
      <c r="G22" s="58"/>
      <c r="H22" s="70"/>
      <c r="I22" s="73">
        <v>6590.5000000004657</v>
      </c>
      <c r="J22" s="63"/>
      <c r="K22" s="70"/>
      <c r="L22" s="70"/>
      <c r="M22" s="64"/>
      <c r="N22" s="64"/>
      <c r="O22" s="70"/>
      <c r="P22" s="64"/>
      <c r="Q22" s="64"/>
      <c r="R22" s="40"/>
      <c r="S22" s="71"/>
    </row>
    <row r="23" spans="1:19" x14ac:dyDescent="0.2">
      <c r="A23" s="56" t="s">
        <v>48</v>
      </c>
      <c r="B23" s="57"/>
      <c r="C23" s="82">
        <v>2570351.5</v>
      </c>
      <c r="D23" s="58"/>
      <c r="E23" s="58"/>
      <c r="F23" s="82">
        <v>2550654.7000000002</v>
      </c>
      <c r="G23" s="58"/>
      <c r="H23" s="70"/>
      <c r="I23" s="73">
        <v>19696.799999999814</v>
      </c>
      <c r="J23" s="63"/>
      <c r="K23" s="57" t="s">
        <v>57</v>
      </c>
      <c r="L23" s="57"/>
      <c r="M23" s="64"/>
      <c r="N23" s="62">
        <v>3427.5</v>
      </c>
      <c r="O23" s="57"/>
      <c r="P23" s="64"/>
      <c r="Q23" s="62">
        <v>3569.2</v>
      </c>
      <c r="R23" s="40"/>
      <c r="S23" s="65">
        <v>-141.69999999999982</v>
      </c>
    </row>
    <row r="24" spans="1:19" x14ac:dyDescent="0.2">
      <c r="A24" s="56" t="s">
        <v>49</v>
      </c>
      <c r="B24" s="57"/>
      <c r="C24" s="82">
        <v>81688.5</v>
      </c>
      <c r="D24" s="58"/>
      <c r="E24" s="58"/>
      <c r="F24" s="82">
        <v>87609.8</v>
      </c>
      <c r="G24" s="58"/>
      <c r="H24" s="70"/>
      <c r="I24" s="73">
        <v>-5921.3000000000029</v>
      </c>
      <c r="J24" s="63"/>
      <c r="K24" s="70"/>
      <c r="L24" s="70"/>
      <c r="M24" s="64"/>
      <c r="N24" s="64"/>
      <c r="O24" s="70"/>
      <c r="P24" s="64"/>
      <c r="Q24" s="64"/>
      <c r="R24" s="40"/>
      <c r="S24" s="71"/>
    </row>
    <row r="25" spans="1:19" x14ac:dyDescent="0.2">
      <c r="A25" s="56" t="s">
        <v>51</v>
      </c>
      <c r="B25" s="57"/>
      <c r="C25" s="82">
        <v>51052.7</v>
      </c>
      <c r="D25" s="58"/>
      <c r="E25" s="58"/>
      <c r="F25" s="82">
        <v>62230.3</v>
      </c>
      <c r="G25" s="58"/>
      <c r="H25" s="70"/>
      <c r="I25" s="73">
        <v>-11177.600000000006</v>
      </c>
      <c r="J25" s="63"/>
      <c r="K25" s="57" t="s">
        <v>58</v>
      </c>
      <c r="L25" s="57"/>
      <c r="M25" s="64"/>
      <c r="N25" s="62">
        <v>327957.5</v>
      </c>
      <c r="O25" s="57"/>
      <c r="P25" s="64"/>
      <c r="Q25" s="62">
        <v>333675.79999999993</v>
      </c>
      <c r="R25" s="40"/>
      <c r="S25" s="65">
        <v>-5718.2999999999302</v>
      </c>
    </row>
    <row r="26" spans="1:19" x14ac:dyDescent="0.2">
      <c r="A26" s="56" t="s">
        <v>53</v>
      </c>
      <c r="B26" s="57"/>
      <c r="C26" s="82">
        <v>101541.3</v>
      </c>
      <c r="D26" s="58"/>
      <c r="E26" s="58"/>
      <c r="F26" s="82">
        <v>92152.5</v>
      </c>
      <c r="G26" s="58"/>
      <c r="H26" s="70"/>
      <c r="I26" s="73">
        <v>9388.8000000000029</v>
      </c>
      <c r="J26" s="63"/>
      <c r="K26" s="57" t="s">
        <v>59</v>
      </c>
      <c r="L26" s="57"/>
      <c r="M26" s="61">
        <v>595.79999999999995</v>
      </c>
      <c r="N26" s="64"/>
      <c r="O26" s="70"/>
      <c r="P26" s="61">
        <v>706.9</v>
      </c>
      <c r="Q26" s="64"/>
      <c r="R26" s="40"/>
      <c r="S26" s="71">
        <v>-111.10000000000002</v>
      </c>
    </row>
    <row r="27" spans="1:19" x14ac:dyDescent="0.2">
      <c r="A27" s="56" t="s">
        <v>55</v>
      </c>
      <c r="B27" s="57"/>
      <c r="C27" s="82">
        <v>140460.20000000001</v>
      </c>
      <c r="D27" s="58"/>
      <c r="E27" s="58"/>
      <c r="F27" s="82">
        <v>158689</v>
      </c>
      <c r="G27" s="58"/>
      <c r="H27" s="70"/>
      <c r="I27" s="73">
        <v>-18228.799999999988</v>
      </c>
      <c r="J27" s="63"/>
      <c r="K27" s="57" t="s">
        <v>60</v>
      </c>
      <c r="L27" s="57"/>
      <c r="M27" s="61">
        <v>111470.3</v>
      </c>
      <c r="N27" s="64"/>
      <c r="O27" s="70"/>
      <c r="P27" s="61">
        <v>112885.6</v>
      </c>
      <c r="Q27" s="64"/>
      <c r="R27" s="40"/>
      <c r="S27" s="71">
        <v>-1415.3000000000029</v>
      </c>
    </row>
    <row r="28" spans="1:19" x14ac:dyDescent="0.2">
      <c r="A28" s="56" t="s">
        <v>45</v>
      </c>
      <c r="B28" s="57"/>
      <c r="C28" s="168">
        <v>-317383.90000000002</v>
      </c>
      <c r="D28" s="58"/>
      <c r="E28" s="58"/>
      <c r="F28" s="167">
        <v>-330216.5</v>
      </c>
      <c r="G28" s="58"/>
      <c r="H28" s="70"/>
      <c r="I28" s="73">
        <v>12832.599999999977</v>
      </c>
      <c r="J28" s="63"/>
      <c r="K28" s="57" t="s">
        <v>43</v>
      </c>
      <c r="L28" s="57"/>
      <c r="M28" s="61">
        <v>215891.40000000002</v>
      </c>
      <c r="N28" s="64"/>
      <c r="O28" s="70"/>
      <c r="P28" s="61">
        <v>220083.29999999996</v>
      </c>
      <c r="Q28" s="64"/>
      <c r="R28" s="40"/>
      <c r="S28" s="71">
        <v>-4191.899999999936</v>
      </c>
    </row>
    <row r="29" spans="1:19" x14ac:dyDescent="0.2">
      <c r="A29" s="56"/>
      <c r="B29" s="57"/>
      <c r="C29" s="58"/>
      <c r="D29" s="58"/>
      <c r="E29" s="58"/>
      <c r="F29" s="58"/>
      <c r="G29" s="58"/>
      <c r="H29" s="70"/>
      <c r="I29" s="73"/>
      <c r="J29" s="63"/>
      <c r="K29" s="70"/>
      <c r="L29" s="70"/>
      <c r="M29" s="64"/>
      <c r="N29" s="64"/>
      <c r="O29" s="70"/>
      <c r="P29" s="64"/>
      <c r="Q29" s="64"/>
      <c r="R29" s="40"/>
      <c r="S29" s="71"/>
    </row>
    <row r="30" spans="1:19" x14ac:dyDescent="0.2">
      <c r="A30" s="83" t="s">
        <v>105</v>
      </c>
      <c r="B30" s="84"/>
      <c r="C30" s="82">
        <v>0</v>
      </c>
      <c r="D30" s="58"/>
      <c r="E30" s="58"/>
      <c r="F30" s="82">
        <v>0</v>
      </c>
      <c r="G30" s="58"/>
      <c r="H30" s="70"/>
      <c r="I30" s="73">
        <v>0</v>
      </c>
      <c r="J30" s="63"/>
      <c r="K30" s="57" t="s">
        <v>62</v>
      </c>
      <c r="L30" s="57"/>
      <c r="M30" s="64"/>
      <c r="N30" s="62">
        <v>8622.1</v>
      </c>
      <c r="O30" s="57"/>
      <c r="P30" s="64"/>
      <c r="Q30" s="62">
        <v>7496.2</v>
      </c>
      <c r="R30" s="40"/>
      <c r="S30" s="65">
        <v>1125.9000000000005</v>
      </c>
    </row>
    <row r="31" spans="1:19" x14ac:dyDescent="0.2">
      <c r="A31" s="83" t="s">
        <v>48</v>
      </c>
      <c r="B31" s="84"/>
      <c r="C31" s="82">
        <v>0</v>
      </c>
      <c r="D31" s="58"/>
      <c r="E31" s="58"/>
      <c r="F31" s="82">
        <v>0</v>
      </c>
      <c r="G31" s="58"/>
      <c r="H31" s="70"/>
      <c r="I31" s="73">
        <v>0</v>
      </c>
      <c r="J31" s="63"/>
      <c r="K31" s="57" t="s">
        <v>64</v>
      </c>
      <c r="L31" s="57"/>
      <c r="M31" s="61">
        <v>1187.8</v>
      </c>
      <c r="N31" s="64"/>
      <c r="O31" s="70"/>
      <c r="P31" s="61">
        <v>1030.9000000000001</v>
      </c>
      <c r="Q31" s="64"/>
      <c r="R31" s="40"/>
      <c r="S31" s="71">
        <v>156.89999999999986</v>
      </c>
    </row>
    <row r="32" spans="1:19" x14ac:dyDescent="0.2">
      <c r="A32" s="83" t="s">
        <v>45</v>
      </c>
      <c r="B32" s="84"/>
      <c r="C32" s="167">
        <v>0</v>
      </c>
      <c r="D32" s="58"/>
      <c r="E32" s="85"/>
      <c r="F32" s="167">
        <v>0</v>
      </c>
      <c r="G32" s="58"/>
      <c r="H32" s="70"/>
      <c r="I32" s="73">
        <v>0</v>
      </c>
      <c r="J32" s="63"/>
      <c r="K32" s="57" t="s">
        <v>66</v>
      </c>
      <c r="L32" s="57"/>
      <c r="M32" s="61">
        <v>811.1</v>
      </c>
      <c r="N32" s="64"/>
      <c r="O32" s="70"/>
      <c r="P32" s="61">
        <v>504.9</v>
      </c>
      <c r="Q32" s="64"/>
      <c r="R32" s="40"/>
      <c r="S32" s="71">
        <v>306.20000000000005</v>
      </c>
    </row>
    <row r="33" spans="1:19" x14ac:dyDescent="0.2">
      <c r="A33" s="56"/>
      <c r="B33" s="57"/>
      <c r="C33" s="58"/>
      <c r="D33" s="58"/>
      <c r="E33" s="58"/>
      <c r="F33" s="58"/>
      <c r="G33" s="58"/>
      <c r="H33" s="70"/>
      <c r="I33" s="73"/>
      <c r="J33" s="63"/>
      <c r="K33" s="57" t="s">
        <v>43</v>
      </c>
      <c r="L33" s="57"/>
      <c r="M33" s="61">
        <v>6623.2</v>
      </c>
      <c r="N33" s="64"/>
      <c r="O33" s="70"/>
      <c r="P33" s="61">
        <v>5960.4</v>
      </c>
      <c r="Q33" s="64"/>
      <c r="R33" s="40"/>
      <c r="S33" s="71">
        <v>662.80000000000018</v>
      </c>
    </row>
    <row r="34" spans="1:19" x14ac:dyDescent="0.2">
      <c r="A34" s="56" t="s">
        <v>61</v>
      </c>
      <c r="B34" s="57"/>
      <c r="C34" s="58"/>
      <c r="D34" s="166">
        <v>-113559.7</v>
      </c>
      <c r="E34" s="68"/>
      <c r="F34" s="58"/>
      <c r="G34" s="166">
        <v>-107513.4</v>
      </c>
      <c r="H34" s="69"/>
      <c r="I34" s="62">
        <v>-6046.3000000000029</v>
      </c>
      <c r="J34" s="63"/>
      <c r="K34" s="86"/>
      <c r="L34" s="57"/>
      <c r="M34" s="64"/>
      <c r="N34" s="64"/>
      <c r="O34" s="57"/>
      <c r="P34" s="64"/>
      <c r="Q34" s="64"/>
      <c r="R34" s="40"/>
      <c r="S34" s="71"/>
    </row>
    <row r="35" spans="1:19" x14ac:dyDescent="0.2">
      <c r="A35" s="56"/>
      <c r="B35" s="57"/>
      <c r="C35" s="58"/>
      <c r="D35" s="58"/>
      <c r="E35" s="58"/>
      <c r="F35" s="58"/>
      <c r="G35" s="58"/>
      <c r="H35" s="70"/>
      <c r="I35" s="73"/>
      <c r="J35" s="63"/>
      <c r="K35" s="57" t="s">
        <v>67</v>
      </c>
      <c r="L35" s="57"/>
      <c r="M35" s="64"/>
      <c r="N35" s="62">
        <v>1065394.9000000001</v>
      </c>
      <c r="O35" s="57"/>
      <c r="P35" s="64"/>
      <c r="Q35" s="62">
        <v>1061616.9999999998</v>
      </c>
      <c r="R35" s="40"/>
      <c r="S35" s="65">
        <v>3777.9000000003725</v>
      </c>
    </row>
    <row r="36" spans="1:19" ht="13.5" customHeight="1" x14ac:dyDescent="0.2">
      <c r="A36" s="56" t="s">
        <v>63</v>
      </c>
      <c r="B36" s="57"/>
      <c r="C36" s="58"/>
      <c r="D36" s="81">
        <v>28573.500000000004</v>
      </c>
      <c r="E36" s="60"/>
      <c r="F36" s="58"/>
      <c r="G36" s="81">
        <v>7426.5000000000036</v>
      </c>
      <c r="H36" s="61"/>
      <c r="I36" s="62">
        <v>21147</v>
      </c>
      <c r="J36" s="63"/>
      <c r="K36" s="70"/>
      <c r="L36" s="70"/>
      <c r="M36" s="64"/>
      <c r="N36" s="64"/>
      <c r="O36" s="70"/>
      <c r="P36" s="64"/>
      <c r="Q36" s="64"/>
      <c r="R36" s="40"/>
      <c r="S36" s="71"/>
    </row>
    <row r="37" spans="1:19" x14ac:dyDescent="0.2">
      <c r="A37" s="56" t="s">
        <v>65</v>
      </c>
      <c r="B37" s="57"/>
      <c r="C37" s="82">
        <v>4464.3</v>
      </c>
      <c r="D37" s="58"/>
      <c r="E37" s="58"/>
      <c r="F37" s="82">
        <v>4514.7</v>
      </c>
      <c r="G37" s="58"/>
      <c r="H37" s="70"/>
      <c r="I37" s="73">
        <v>-50.399999999999636</v>
      </c>
      <c r="J37" s="63"/>
      <c r="K37" s="70"/>
      <c r="L37" s="70"/>
      <c r="M37" s="64"/>
      <c r="N37" s="64"/>
      <c r="O37" s="70"/>
      <c r="P37" s="64"/>
      <c r="Q37" s="64"/>
      <c r="R37" s="40"/>
      <c r="S37" s="71"/>
    </row>
    <row r="38" spans="1:19" x14ac:dyDescent="0.2">
      <c r="A38" s="83" t="s">
        <v>68</v>
      </c>
      <c r="B38" s="84"/>
      <c r="C38" s="82">
        <v>3656.5</v>
      </c>
      <c r="D38" s="58"/>
      <c r="E38" s="58"/>
      <c r="F38" s="82">
        <v>4612</v>
      </c>
      <c r="G38" s="58"/>
      <c r="H38" s="70"/>
      <c r="I38" s="73">
        <v>-955.5</v>
      </c>
      <c r="J38" s="63"/>
      <c r="K38" s="57" t="s">
        <v>69</v>
      </c>
      <c r="L38" s="57"/>
      <c r="M38" s="64"/>
      <c r="N38" s="62">
        <v>1065394.9000000001</v>
      </c>
      <c r="O38" s="57"/>
      <c r="P38" s="64"/>
      <c r="Q38" s="62">
        <v>1061616.9999999998</v>
      </c>
      <c r="R38" s="40"/>
      <c r="S38" s="65">
        <v>3777.9000000003725</v>
      </c>
    </row>
    <row r="39" spans="1:19" x14ac:dyDescent="0.2">
      <c r="A39" s="171" t="s">
        <v>113</v>
      </c>
      <c r="B39" s="84"/>
      <c r="C39" s="82">
        <v>0</v>
      </c>
      <c r="D39" s="58"/>
      <c r="E39" s="58"/>
      <c r="F39" s="82">
        <v>0</v>
      </c>
      <c r="G39" s="58"/>
      <c r="H39" s="70"/>
      <c r="I39" s="73">
        <v>0</v>
      </c>
      <c r="J39" s="63"/>
      <c r="K39" s="57"/>
      <c r="L39" s="57"/>
      <c r="M39" s="64"/>
      <c r="N39" s="61"/>
      <c r="O39" s="57"/>
      <c r="P39" s="64"/>
      <c r="Q39" s="61"/>
      <c r="R39" s="40"/>
      <c r="S39" s="71"/>
    </row>
    <row r="40" spans="1:19" x14ac:dyDescent="0.2">
      <c r="A40" s="56" t="s">
        <v>23</v>
      </c>
      <c r="B40" s="57"/>
      <c r="C40" s="82">
        <v>30066.9</v>
      </c>
      <c r="D40" s="58"/>
      <c r="E40" s="58"/>
      <c r="F40" s="82">
        <v>8201.6</v>
      </c>
      <c r="G40" s="58"/>
      <c r="H40" s="70"/>
      <c r="I40" s="73">
        <v>21865.300000000003</v>
      </c>
      <c r="J40" s="63"/>
      <c r="K40" s="70"/>
      <c r="L40" s="70"/>
      <c r="M40" s="64"/>
      <c r="N40" s="64"/>
      <c r="O40" s="70"/>
      <c r="P40" s="64"/>
      <c r="Q40" s="64"/>
      <c r="R40" s="40"/>
      <c r="S40" s="71"/>
    </row>
    <row r="41" spans="1:19" x14ac:dyDescent="0.2">
      <c r="A41" s="56" t="s">
        <v>45</v>
      </c>
      <c r="B41" s="57"/>
      <c r="C41" s="168">
        <v>-9614.2000000000007</v>
      </c>
      <c r="D41" s="58"/>
      <c r="E41" s="87"/>
      <c r="F41" s="167">
        <v>-9901.7999999999993</v>
      </c>
      <c r="G41" s="58"/>
      <c r="H41" s="70"/>
      <c r="I41" s="73">
        <v>287.59999999999854</v>
      </c>
      <c r="J41" s="63"/>
      <c r="K41" s="70"/>
      <c r="L41" s="70"/>
      <c r="M41" s="64"/>
      <c r="N41" s="64"/>
      <c r="O41" s="70"/>
      <c r="P41" s="64"/>
      <c r="Q41" s="64"/>
      <c r="R41" s="40"/>
      <c r="S41" s="71"/>
    </row>
    <row r="42" spans="1:19" x14ac:dyDescent="0.2">
      <c r="A42" s="72"/>
      <c r="B42" s="70"/>
      <c r="C42" s="58"/>
      <c r="D42" s="58"/>
      <c r="E42" s="58"/>
      <c r="F42" s="58"/>
      <c r="G42" s="58"/>
      <c r="H42" s="70"/>
      <c r="I42" s="73"/>
      <c r="J42" s="63"/>
      <c r="K42" s="57" t="s">
        <v>70</v>
      </c>
      <c r="L42" s="57"/>
      <c r="M42" s="64"/>
      <c r="N42" s="62">
        <v>1731489.6</v>
      </c>
      <c r="O42" s="57"/>
      <c r="P42" s="64"/>
      <c r="Q42" s="62">
        <v>1716410.8</v>
      </c>
      <c r="R42" s="40"/>
      <c r="S42" s="65">
        <v>15078.800000000047</v>
      </c>
    </row>
    <row r="43" spans="1:19" x14ac:dyDescent="0.2">
      <c r="A43" s="56" t="s">
        <v>104</v>
      </c>
      <c r="B43" s="57"/>
      <c r="C43" s="58"/>
      <c r="D43" s="81">
        <v>337.39999999999986</v>
      </c>
      <c r="E43" s="60"/>
      <c r="F43" s="58"/>
      <c r="G43" s="81">
        <v>389.29999999999973</v>
      </c>
      <c r="H43" s="61"/>
      <c r="I43" s="62">
        <v>-51.899999999999864</v>
      </c>
      <c r="J43" s="63"/>
      <c r="K43" s="70"/>
      <c r="L43" s="70"/>
      <c r="M43" s="64"/>
      <c r="N43" s="64"/>
      <c r="O43" s="70"/>
      <c r="P43" s="64"/>
      <c r="Q43" s="64"/>
      <c r="R43" s="40"/>
      <c r="S43" s="71"/>
    </row>
    <row r="44" spans="1:19" x14ac:dyDescent="0.2">
      <c r="A44" s="83" t="s">
        <v>72</v>
      </c>
      <c r="B44" s="84"/>
      <c r="C44" s="82">
        <v>2135.1999999999998</v>
      </c>
      <c r="D44" s="58"/>
      <c r="E44" s="58"/>
      <c r="F44" s="82">
        <v>2135.1999999999998</v>
      </c>
      <c r="G44" s="58"/>
      <c r="H44" s="70"/>
      <c r="I44" s="73">
        <v>0</v>
      </c>
      <c r="J44" s="63"/>
      <c r="K44" s="57" t="s">
        <v>71</v>
      </c>
      <c r="L44" s="57"/>
      <c r="M44" s="64"/>
      <c r="N44" s="62">
        <v>643644.19999999995</v>
      </c>
      <c r="O44" s="57"/>
      <c r="P44" s="64"/>
      <c r="Q44" s="62">
        <v>643644.19999999995</v>
      </c>
      <c r="R44" s="40"/>
      <c r="S44" s="65">
        <v>0</v>
      </c>
    </row>
    <row r="45" spans="1:19" x14ac:dyDescent="0.2">
      <c r="A45" s="56" t="s">
        <v>45</v>
      </c>
      <c r="B45" s="88"/>
      <c r="C45" s="168">
        <v>-1797.8</v>
      </c>
      <c r="D45" s="58"/>
      <c r="E45" s="87"/>
      <c r="F45" s="167">
        <v>-1745.9</v>
      </c>
      <c r="G45" s="58"/>
      <c r="H45" s="70"/>
      <c r="I45" s="73">
        <v>-51.899999999999864</v>
      </c>
      <c r="J45" s="63"/>
      <c r="K45" s="57" t="s">
        <v>73</v>
      </c>
      <c r="L45" s="57"/>
      <c r="M45" s="61">
        <v>643644.19999999995</v>
      </c>
      <c r="N45" s="64"/>
      <c r="O45" s="70"/>
      <c r="P45" s="61">
        <v>643644.19999999995</v>
      </c>
      <c r="Q45" s="64"/>
      <c r="R45" s="40"/>
      <c r="S45" s="71">
        <v>0</v>
      </c>
    </row>
    <row r="46" spans="1:19" x14ac:dyDescent="0.2">
      <c r="A46" s="72"/>
      <c r="B46" s="70"/>
      <c r="C46" s="58"/>
      <c r="D46" s="58"/>
      <c r="E46" s="58"/>
      <c r="F46" s="58"/>
      <c r="G46" s="58"/>
      <c r="H46" s="70"/>
      <c r="I46" s="73"/>
      <c r="J46" s="63"/>
      <c r="K46" s="70"/>
      <c r="L46" s="70"/>
      <c r="M46" s="64"/>
      <c r="N46" s="64"/>
      <c r="O46" s="70"/>
      <c r="P46" s="64"/>
      <c r="Q46" s="64"/>
      <c r="R46" s="40"/>
      <c r="S46" s="71"/>
    </row>
    <row r="47" spans="1:19" x14ac:dyDescent="0.2">
      <c r="A47" s="56" t="s">
        <v>74</v>
      </c>
      <c r="B47" s="57"/>
      <c r="C47" s="58"/>
      <c r="D47" s="81">
        <v>12736.8</v>
      </c>
      <c r="E47" s="60"/>
      <c r="F47" s="58"/>
      <c r="G47" s="81">
        <v>12776.199999999999</v>
      </c>
      <c r="H47" s="61"/>
      <c r="I47" s="62">
        <v>-39.399999999999636</v>
      </c>
      <c r="J47" s="63"/>
      <c r="K47" s="70"/>
      <c r="L47" s="70"/>
      <c r="M47" s="64"/>
      <c r="N47" s="64"/>
      <c r="O47" s="70"/>
      <c r="P47" s="64"/>
      <c r="Q47" s="64"/>
      <c r="R47" s="40"/>
      <c r="S47" s="71"/>
    </row>
    <row r="48" spans="1:19" x14ac:dyDescent="0.2">
      <c r="A48" s="56" t="s">
        <v>75</v>
      </c>
      <c r="B48" s="57"/>
      <c r="C48" s="82">
        <v>11116</v>
      </c>
      <c r="D48" s="58"/>
      <c r="E48" s="58"/>
      <c r="F48" s="82">
        <v>11116</v>
      </c>
      <c r="G48" s="58"/>
      <c r="H48" s="70"/>
      <c r="I48" s="73">
        <v>0</v>
      </c>
      <c r="J48" s="63"/>
      <c r="K48" s="57" t="s">
        <v>77</v>
      </c>
      <c r="L48" s="57"/>
      <c r="M48" s="64"/>
      <c r="N48" s="62">
        <v>283798.3</v>
      </c>
      <c r="O48" s="57"/>
      <c r="P48" s="64"/>
      <c r="Q48" s="62">
        <v>283798.3</v>
      </c>
      <c r="R48" s="40"/>
      <c r="S48" s="65">
        <v>0</v>
      </c>
    </row>
    <row r="49" spans="1:19" x14ac:dyDescent="0.2">
      <c r="A49" s="56" t="s">
        <v>76</v>
      </c>
      <c r="B49" s="57"/>
      <c r="C49" s="82">
        <v>3298.3</v>
      </c>
      <c r="D49" s="58"/>
      <c r="E49" s="58"/>
      <c r="F49" s="82">
        <v>3280.4</v>
      </c>
      <c r="G49" s="58"/>
      <c r="H49" s="70"/>
      <c r="I49" s="73">
        <v>17.900000000000091</v>
      </c>
      <c r="J49" s="63"/>
      <c r="K49" s="57" t="s">
        <v>79</v>
      </c>
      <c r="L49" s="57"/>
      <c r="M49" s="61">
        <v>283798.3</v>
      </c>
      <c r="N49" s="64"/>
      <c r="O49" s="70"/>
      <c r="P49" s="61">
        <v>283798.3</v>
      </c>
      <c r="Q49" s="64"/>
      <c r="R49" s="40"/>
      <c r="S49" s="71">
        <v>0</v>
      </c>
    </row>
    <row r="50" spans="1:19" x14ac:dyDescent="0.2">
      <c r="A50" s="56" t="s">
        <v>78</v>
      </c>
      <c r="B50" s="57"/>
      <c r="C50" s="82">
        <v>5043.7</v>
      </c>
      <c r="D50" s="58"/>
      <c r="E50" s="58"/>
      <c r="F50" s="82">
        <v>5027.3999999999996</v>
      </c>
      <c r="G50" s="58"/>
      <c r="H50" s="70"/>
      <c r="I50" s="73">
        <v>16.300000000000182</v>
      </c>
      <c r="J50" s="63"/>
      <c r="K50" s="70"/>
      <c r="L50" s="70"/>
      <c r="M50" s="64"/>
      <c r="N50" s="64"/>
      <c r="O50" s="70"/>
      <c r="P50" s="64"/>
      <c r="Q50" s="64"/>
      <c r="R50" s="40"/>
      <c r="S50" s="71"/>
    </row>
    <row r="51" spans="1:19" x14ac:dyDescent="0.2">
      <c r="A51" s="56" t="s">
        <v>23</v>
      </c>
      <c r="B51" s="57"/>
      <c r="C51" s="82">
        <v>447.5</v>
      </c>
      <c r="D51" s="58"/>
      <c r="E51" s="58"/>
      <c r="F51" s="82">
        <v>447.5</v>
      </c>
      <c r="G51" s="58"/>
      <c r="H51" s="70"/>
      <c r="I51" s="73">
        <v>0</v>
      </c>
      <c r="J51" s="63"/>
      <c r="K51" s="70"/>
      <c r="L51" s="70"/>
      <c r="M51" s="64"/>
      <c r="N51" s="64"/>
      <c r="O51" s="70"/>
      <c r="P51" s="64"/>
      <c r="Q51" s="64"/>
      <c r="R51" s="40"/>
      <c r="S51" s="71"/>
    </row>
    <row r="52" spans="1:19" x14ac:dyDescent="0.2">
      <c r="A52" s="56" t="s">
        <v>80</v>
      </c>
      <c r="B52" s="57"/>
      <c r="C52" s="168">
        <v>-7135.5</v>
      </c>
      <c r="D52" s="58"/>
      <c r="E52" s="87"/>
      <c r="F52" s="167">
        <v>-7061.9</v>
      </c>
      <c r="G52" s="58"/>
      <c r="H52" s="70"/>
      <c r="I52" s="73">
        <v>-73.600000000000364</v>
      </c>
      <c r="J52" s="63"/>
      <c r="K52" s="57" t="s">
        <v>82</v>
      </c>
      <c r="L52" s="57"/>
      <c r="M52" s="64"/>
      <c r="N52" s="62">
        <v>109551</v>
      </c>
      <c r="O52" s="57"/>
      <c r="P52" s="64"/>
      <c r="Q52" s="62">
        <v>109551</v>
      </c>
      <c r="R52" s="40"/>
      <c r="S52" s="65">
        <v>0</v>
      </c>
    </row>
    <row r="53" spans="1:19" x14ac:dyDescent="0.2">
      <c r="A53" s="56" t="s">
        <v>81</v>
      </c>
      <c r="B53" s="57"/>
      <c r="C53" s="168">
        <v>-33.200000000000003</v>
      </c>
      <c r="D53" s="58"/>
      <c r="E53" s="87"/>
      <c r="F53" s="167">
        <v>-33.200000000000003</v>
      </c>
      <c r="G53" s="58"/>
      <c r="H53" s="70"/>
      <c r="I53" s="73">
        <v>0</v>
      </c>
      <c r="J53" s="63"/>
      <c r="K53" s="70"/>
      <c r="L53" s="70"/>
      <c r="M53" s="64"/>
      <c r="N53" s="64"/>
      <c r="O53" s="70"/>
      <c r="P53" s="64"/>
      <c r="Q53" s="64"/>
      <c r="R53" s="40"/>
      <c r="S53" s="71"/>
    </row>
    <row r="54" spans="1:19" x14ac:dyDescent="0.2">
      <c r="A54" s="72" t="s">
        <v>25</v>
      </c>
      <c r="B54" s="70"/>
      <c r="C54" s="58"/>
      <c r="D54" s="58"/>
      <c r="E54" s="58"/>
      <c r="F54" s="58"/>
      <c r="G54" s="58"/>
      <c r="H54" s="70"/>
      <c r="I54" s="73"/>
      <c r="J54" s="63"/>
      <c r="K54" s="57" t="s">
        <v>84</v>
      </c>
      <c r="L54" s="57"/>
      <c r="M54" s="61">
        <v>7805.7</v>
      </c>
      <c r="N54" s="64"/>
      <c r="O54" s="70"/>
      <c r="P54" s="61">
        <v>7805.7</v>
      </c>
      <c r="Q54" s="64"/>
      <c r="R54" s="40"/>
      <c r="S54" s="71">
        <v>0</v>
      </c>
    </row>
    <row r="55" spans="1:19" x14ac:dyDescent="0.2">
      <c r="A55" s="56" t="s">
        <v>83</v>
      </c>
      <c r="B55" s="57"/>
      <c r="C55" s="58"/>
      <c r="D55" s="81">
        <v>31544.199999999997</v>
      </c>
      <c r="E55" s="60"/>
      <c r="F55" s="58"/>
      <c r="G55" s="81">
        <v>30259.099999999995</v>
      </c>
      <c r="H55" s="61"/>
      <c r="I55" s="62">
        <v>1285.1000000000022</v>
      </c>
      <c r="J55" s="63"/>
      <c r="K55" s="57" t="s">
        <v>86</v>
      </c>
      <c r="L55" s="57"/>
      <c r="M55" s="61">
        <v>100635.2</v>
      </c>
      <c r="N55" s="64"/>
      <c r="O55" s="70"/>
      <c r="P55" s="61">
        <v>100635.2</v>
      </c>
      <c r="Q55" s="64"/>
      <c r="R55" s="40"/>
      <c r="S55" s="71">
        <v>0</v>
      </c>
    </row>
    <row r="56" spans="1:19" x14ac:dyDescent="0.2">
      <c r="A56" s="56" t="s">
        <v>85</v>
      </c>
      <c r="B56" s="70"/>
      <c r="C56" s="82">
        <v>854.1</v>
      </c>
      <c r="D56" s="58"/>
      <c r="E56" s="58"/>
      <c r="F56" s="82">
        <v>975.1</v>
      </c>
      <c r="G56" s="58"/>
      <c r="H56" s="70"/>
      <c r="I56" s="73">
        <v>-121</v>
      </c>
      <c r="J56" s="63"/>
      <c r="K56" s="57" t="s">
        <v>43</v>
      </c>
      <c r="L56" s="57"/>
      <c r="M56" s="61">
        <v>1110.0999999999999</v>
      </c>
      <c r="N56" s="64"/>
      <c r="O56" s="70"/>
      <c r="P56" s="61">
        <v>1110.0999999999999</v>
      </c>
      <c r="Q56" s="64"/>
      <c r="R56" s="40"/>
      <c r="S56" s="71">
        <v>0</v>
      </c>
    </row>
    <row r="57" spans="1:19" x14ac:dyDescent="0.2">
      <c r="A57" s="56" t="s">
        <v>14</v>
      </c>
      <c r="B57" s="57"/>
      <c r="C57" s="82">
        <v>30692.799999999999</v>
      </c>
      <c r="D57" s="58"/>
      <c r="E57" s="58"/>
      <c r="F57" s="82">
        <v>29286.699999999997</v>
      </c>
      <c r="G57" s="58"/>
      <c r="H57" s="70"/>
      <c r="I57" s="73">
        <v>1406.1000000000022</v>
      </c>
      <c r="J57" s="63"/>
      <c r="K57" s="57"/>
      <c r="L57" s="57"/>
      <c r="M57" s="61"/>
      <c r="N57" s="64"/>
      <c r="O57" s="70"/>
      <c r="P57" s="61"/>
      <c r="Q57" s="64"/>
      <c r="R57" s="40"/>
      <c r="S57" s="71"/>
    </row>
    <row r="58" spans="1:19" x14ac:dyDescent="0.2">
      <c r="A58" s="56" t="s">
        <v>45</v>
      </c>
      <c r="B58" s="57"/>
      <c r="C58" s="168">
        <v>-2.7</v>
      </c>
      <c r="D58" s="58"/>
      <c r="E58" s="87"/>
      <c r="F58" s="168">
        <v>-2.7</v>
      </c>
      <c r="G58" s="58"/>
      <c r="H58" s="70"/>
      <c r="I58" s="73">
        <v>0</v>
      </c>
      <c r="J58" s="63"/>
      <c r="K58" s="57"/>
      <c r="L58" s="57"/>
      <c r="M58" s="61"/>
      <c r="N58" s="64"/>
      <c r="O58" s="70"/>
      <c r="P58" s="61"/>
      <c r="Q58" s="64"/>
      <c r="R58" s="40"/>
      <c r="S58" s="71"/>
    </row>
    <row r="59" spans="1:19" x14ac:dyDescent="0.2">
      <c r="A59" s="72"/>
      <c r="B59" s="70"/>
      <c r="C59" s="58"/>
      <c r="D59" s="58"/>
      <c r="E59" s="58"/>
      <c r="F59" s="58"/>
      <c r="G59" s="58"/>
      <c r="H59" s="70"/>
      <c r="I59" s="73"/>
      <c r="J59" s="63"/>
      <c r="K59" s="70"/>
      <c r="L59" s="70"/>
      <c r="M59" s="64"/>
      <c r="N59" s="64"/>
      <c r="O59" s="70"/>
      <c r="P59" s="64"/>
      <c r="Q59" s="64"/>
      <c r="R59" s="40"/>
      <c r="S59" s="71"/>
    </row>
    <row r="60" spans="1:19" x14ac:dyDescent="0.2">
      <c r="A60" s="56" t="s">
        <v>87</v>
      </c>
      <c r="B60" s="57"/>
      <c r="C60" s="58"/>
      <c r="D60" s="81">
        <v>7805.7</v>
      </c>
      <c r="E60" s="60"/>
      <c r="F60" s="58"/>
      <c r="G60" s="81">
        <v>7805.7</v>
      </c>
      <c r="H60" s="61"/>
      <c r="I60" s="62">
        <v>0</v>
      </c>
      <c r="J60" s="63"/>
      <c r="K60" s="57" t="s">
        <v>88</v>
      </c>
      <c r="L60" s="57"/>
      <c r="M60" s="64"/>
      <c r="N60" s="62">
        <v>610953</v>
      </c>
      <c r="O60" s="57"/>
      <c r="P60" s="64"/>
      <c r="Q60" s="62">
        <v>610953</v>
      </c>
      <c r="R60" s="40"/>
      <c r="S60" s="65">
        <v>0</v>
      </c>
    </row>
    <row r="61" spans="1:19" x14ac:dyDescent="0.2">
      <c r="A61" s="56" t="s">
        <v>44</v>
      </c>
      <c r="B61" s="57"/>
      <c r="C61" s="58"/>
      <c r="D61" s="58"/>
      <c r="E61" s="58"/>
      <c r="F61" s="58"/>
      <c r="G61" s="58"/>
      <c r="H61" s="70"/>
      <c r="I61" s="73"/>
      <c r="J61" s="63"/>
      <c r="K61" s="57"/>
      <c r="L61" s="57"/>
      <c r="M61" s="64"/>
      <c r="N61" s="74"/>
      <c r="O61" s="57"/>
      <c r="P61" s="64"/>
      <c r="Q61" s="74"/>
      <c r="R61" s="40"/>
      <c r="S61" s="71"/>
    </row>
    <row r="62" spans="1:19" x14ac:dyDescent="0.2">
      <c r="A62" s="56" t="s">
        <v>22</v>
      </c>
      <c r="B62" s="57"/>
      <c r="C62" s="82">
        <v>7805.7</v>
      </c>
      <c r="D62" s="58"/>
      <c r="E62" s="58"/>
      <c r="F62" s="82">
        <v>7805.7</v>
      </c>
      <c r="G62" s="58"/>
      <c r="H62" s="70"/>
      <c r="I62" s="73">
        <v>0</v>
      </c>
      <c r="J62" s="63"/>
      <c r="K62" s="57" t="s">
        <v>33</v>
      </c>
      <c r="L62" s="57"/>
      <c r="M62" s="64"/>
      <c r="N62" s="81">
        <v>83543.100000000006</v>
      </c>
      <c r="O62" s="57"/>
      <c r="P62" s="64"/>
      <c r="Q62" s="81">
        <v>68464.3</v>
      </c>
      <c r="R62" s="40"/>
      <c r="S62" s="65">
        <v>15078.800000000003</v>
      </c>
    </row>
    <row r="63" spans="1:19" x14ac:dyDescent="0.2">
      <c r="A63" s="56" t="s">
        <v>25</v>
      </c>
      <c r="B63" s="57"/>
      <c r="C63" s="82"/>
      <c r="D63" s="58"/>
      <c r="E63" s="58"/>
      <c r="F63" s="82"/>
      <c r="G63" s="58"/>
      <c r="H63" s="70"/>
      <c r="I63" s="73"/>
      <c r="J63" s="63"/>
      <c r="K63" s="70"/>
      <c r="L63" s="70"/>
      <c r="M63" s="64"/>
      <c r="N63" s="64"/>
      <c r="O63" s="70"/>
      <c r="P63" s="64"/>
      <c r="Q63" s="64"/>
      <c r="R63" s="40"/>
      <c r="S63" s="71"/>
    </row>
    <row r="64" spans="1:19" x14ac:dyDescent="0.2">
      <c r="A64" s="72"/>
      <c r="B64" s="70"/>
      <c r="C64" s="58"/>
      <c r="D64" s="58"/>
      <c r="E64" s="58"/>
      <c r="F64" s="58"/>
      <c r="G64" s="58"/>
      <c r="H64" s="70"/>
      <c r="I64" s="73"/>
      <c r="J64" s="63"/>
      <c r="K64" s="57"/>
      <c r="L64" s="57"/>
      <c r="M64" s="64"/>
      <c r="N64" s="61"/>
      <c r="O64" s="57"/>
      <c r="P64" s="64"/>
      <c r="Q64" s="61"/>
      <c r="R64" s="40"/>
      <c r="S64" s="71"/>
    </row>
    <row r="65" spans="1:19" x14ac:dyDescent="0.2">
      <c r="A65" s="72"/>
      <c r="B65" s="70"/>
      <c r="C65" s="58"/>
      <c r="D65" s="58"/>
      <c r="E65" s="58"/>
      <c r="F65" s="58"/>
      <c r="G65" s="58"/>
      <c r="H65" s="70"/>
      <c r="I65" s="73"/>
      <c r="J65" s="63"/>
      <c r="K65" s="70"/>
      <c r="L65" s="70"/>
      <c r="M65" s="64"/>
      <c r="N65" s="64"/>
      <c r="O65" s="70"/>
      <c r="P65" s="64"/>
      <c r="Q65" s="64"/>
      <c r="R65" s="40"/>
      <c r="S65" s="71"/>
    </row>
    <row r="66" spans="1:19" x14ac:dyDescent="0.2">
      <c r="A66" s="56" t="s">
        <v>89</v>
      </c>
      <c r="B66" s="57"/>
      <c r="C66" s="58"/>
      <c r="D66" s="81">
        <v>2796884.5</v>
      </c>
      <c r="E66" s="60"/>
      <c r="F66" s="58"/>
      <c r="G66" s="81">
        <v>2778027.8000000003</v>
      </c>
      <c r="H66" s="61"/>
      <c r="I66" s="62">
        <v>18856.699999999721</v>
      </c>
      <c r="J66" s="63"/>
      <c r="K66" s="57" t="s">
        <v>90</v>
      </c>
      <c r="L66" s="57"/>
      <c r="M66" s="64"/>
      <c r="N66" s="62">
        <v>2796884.5</v>
      </c>
      <c r="O66" s="57"/>
      <c r="P66" s="64"/>
      <c r="Q66" s="62">
        <v>2778027.8</v>
      </c>
      <c r="R66" s="40"/>
      <c r="S66" s="65">
        <v>18856.700000000186</v>
      </c>
    </row>
    <row r="67" spans="1:19" ht="15.75" thickBot="1" x14ac:dyDescent="0.25">
      <c r="A67" s="89"/>
      <c r="B67" s="90"/>
      <c r="C67" s="90"/>
      <c r="D67" s="90"/>
      <c r="E67" s="90"/>
      <c r="F67" s="90"/>
      <c r="G67" s="90"/>
      <c r="H67" s="90"/>
      <c r="I67" s="91"/>
      <c r="J67" s="92"/>
      <c r="K67" s="90"/>
      <c r="L67" s="90"/>
      <c r="M67" s="93"/>
      <c r="N67" s="93"/>
      <c r="O67" s="90"/>
      <c r="P67" s="93"/>
      <c r="Q67" s="93"/>
      <c r="R67" s="94"/>
      <c r="S67" s="95"/>
    </row>
    <row r="68" spans="1:19" ht="16.5" thickTop="1" x14ac:dyDescent="0.25">
      <c r="A68" s="367" t="s">
        <v>91</v>
      </c>
      <c r="B68" s="368"/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9"/>
    </row>
    <row r="69" spans="1:19" x14ac:dyDescent="0.2">
      <c r="A69" s="56" t="s">
        <v>92</v>
      </c>
      <c r="B69" s="57"/>
      <c r="C69" s="70"/>
      <c r="D69" s="62">
        <v>10642.6</v>
      </c>
      <c r="E69" s="57"/>
      <c r="F69" s="70"/>
      <c r="G69" s="62">
        <v>10802.6</v>
      </c>
      <c r="H69" s="61"/>
      <c r="I69" s="62">
        <v>-160</v>
      </c>
      <c r="J69" s="96"/>
      <c r="K69" s="57" t="s">
        <v>93</v>
      </c>
      <c r="L69" s="57"/>
      <c r="M69" s="64"/>
      <c r="N69" s="62">
        <v>10642.6</v>
      </c>
      <c r="O69" s="57"/>
      <c r="P69" s="64"/>
      <c r="Q69" s="62">
        <v>10802.6</v>
      </c>
      <c r="R69" s="40"/>
      <c r="S69" s="65">
        <v>-160</v>
      </c>
    </row>
    <row r="70" spans="1:19" x14ac:dyDescent="0.2">
      <c r="A70" s="72"/>
      <c r="B70" s="70"/>
      <c r="C70" s="70"/>
      <c r="D70" s="70"/>
      <c r="E70" s="70"/>
      <c r="F70" s="70"/>
      <c r="G70" s="64"/>
      <c r="H70" s="70"/>
      <c r="I70" s="73"/>
      <c r="J70" s="96"/>
      <c r="K70" s="57" t="s">
        <v>94</v>
      </c>
      <c r="L70" s="57"/>
      <c r="M70" s="61">
        <v>10642.6</v>
      </c>
      <c r="N70" s="64"/>
      <c r="O70" s="70"/>
      <c r="P70" s="61">
        <v>10802.6</v>
      </c>
      <c r="Q70" s="64"/>
      <c r="R70" s="40"/>
      <c r="S70" s="71">
        <v>-160</v>
      </c>
    </row>
    <row r="71" spans="1:19" x14ac:dyDescent="0.2">
      <c r="A71" s="72"/>
      <c r="B71" s="70"/>
      <c r="C71" s="70"/>
      <c r="D71" s="70"/>
      <c r="E71" s="70"/>
      <c r="F71" s="70"/>
      <c r="G71" s="64"/>
      <c r="H71" s="70"/>
      <c r="I71" s="73"/>
      <c r="J71" s="96"/>
      <c r="K71" s="70"/>
      <c r="L71" s="70"/>
      <c r="M71" s="64"/>
      <c r="N71" s="64"/>
      <c r="O71" s="70"/>
      <c r="P71" s="64"/>
      <c r="Q71" s="64"/>
      <c r="R71" s="40"/>
      <c r="S71" s="71"/>
    </row>
    <row r="72" spans="1:19" x14ac:dyDescent="0.2">
      <c r="A72" s="56" t="s">
        <v>95</v>
      </c>
      <c r="B72" s="57"/>
      <c r="C72" s="70"/>
      <c r="D72" s="62">
        <v>129291.8</v>
      </c>
      <c r="E72" s="57"/>
      <c r="F72" s="70"/>
      <c r="G72" s="62">
        <v>132246.5</v>
      </c>
      <c r="H72" s="61"/>
      <c r="I72" s="62">
        <v>-2954.6999999999971</v>
      </c>
      <c r="J72" s="96"/>
      <c r="K72" s="57" t="s">
        <v>96</v>
      </c>
      <c r="L72" s="57"/>
      <c r="M72" s="64"/>
      <c r="N72" s="62">
        <v>129291.8</v>
      </c>
      <c r="O72" s="57"/>
      <c r="P72" s="64"/>
      <c r="Q72" s="62">
        <v>132246.5</v>
      </c>
      <c r="R72" s="40"/>
      <c r="S72" s="65">
        <v>-2954.6999999999971</v>
      </c>
    </row>
    <row r="73" spans="1:19" x14ac:dyDescent="0.2">
      <c r="A73" s="56" t="s">
        <v>23</v>
      </c>
      <c r="B73" s="57"/>
      <c r="C73" s="82">
        <v>129291.8</v>
      </c>
      <c r="D73" s="70"/>
      <c r="E73" s="70"/>
      <c r="F73" s="61">
        <v>132246.5</v>
      </c>
      <c r="G73" s="64"/>
      <c r="H73" s="70"/>
      <c r="I73" s="73">
        <v>-2954.6999999999971</v>
      </c>
      <c r="J73" s="96"/>
      <c r="K73" s="70"/>
      <c r="L73" s="70"/>
      <c r="M73" s="64"/>
      <c r="N73" s="64"/>
      <c r="O73" s="70"/>
      <c r="P73" s="64"/>
      <c r="Q73" s="64"/>
      <c r="R73" s="40"/>
      <c r="S73" s="71"/>
    </row>
    <row r="74" spans="1:19" x14ac:dyDescent="0.2">
      <c r="A74" s="72"/>
      <c r="B74" s="70"/>
      <c r="C74" s="70"/>
      <c r="D74" s="97"/>
      <c r="E74" s="70"/>
      <c r="F74" s="70"/>
      <c r="G74" s="64"/>
      <c r="H74" s="70"/>
      <c r="I74" s="73"/>
      <c r="J74" s="96"/>
      <c r="K74" s="70"/>
      <c r="L74" s="70"/>
      <c r="M74" s="64"/>
      <c r="N74" s="64"/>
      <c r="O74" s="70"/>
      <c r="P74" s="64"/>
      <c r="Q74" s="64"/>
      <c r="R74" s="40"/>
      <c r="S74" s="71"/>
    </row>
    <row r="75" spans="1:19" x14ac:dyDescent="0.2">
      <c r="A75" s="56" t="s">
        <v>97</v>
      </c>
      <c r="B75" s="57"/>
      <c r="C75" s="70"/>
      <c r="D75" s="62">
        <v>2880227.8</v>
      </c>
      <c r="E75" s="57"/>
      <c r="F75" s="70"/>
      <c r="G75" s="62">
        <v>2825345.5</v>
      </c>
      <c r="H75" s="61"/>
      <c r="I75" s="62">
        <v>54882.299999999814</v>
      </c>
      <c r="J75" s="96"/>
      <c r="K75" s="57" t="s">
        <v>98</v>
      </c>
      <c r="L75" s="57"/>
      <c r="M75" s="64"/>
      <c r="N75" s="62">
        <v>2880227.8</v>
      </c>
      <c r="O75" s="57"/>
      <c r="P75" s="64"/>
      <c r="Q75" s="62">
        <v>2825345.5</v>
      </c>
      <c r="R75" s="40"/>
      <c r="S75" s="65">
        <v>54882.299999999814</v>
      </c>
    </row>
    <row r="76" spans="1:19" x14ac:dyDescent="0.2">
      <c r="A76" s="72"/>
      <c r="B76" s="70"/>
      <c r="C76" s="70"/>
      <c r="D76" s="64"/>
      <c r="E76" s="70"/>
      <c r="F76" s="70"/>
      <c r="G76" s="64"/>
      <c r="H76" s="70"/>
      <c r="I76" s="73"/>
      <c r="J76" s="96"/>
      <c r="K76" s="70"/>
      <c r="L76" s="70"/>
      <c r="M76" s="64"/>
      <c r="N76" s="64"/>
      <c r="O76" s="70"/>
      <c r="P76" s="64"/>
      <c r="Q76" s="64"/>
      <c r="R76" s="40"/>
      <c r="S76" s="71"/>
    </row>
    <row r="77" spans="1:19" x14ac:dyDescent="0.2">
      <c r="A77" s="56" t="s">
        <v>99</v>
      </c>
      <c r="B77" s="57"/>
      <c r="C77" s="70"/>
      <c r="D77" s="62">
        <v>5103783.4000000004</v>
      </c>
      <c r="E77" s="57"/>
      <c r="F77" s="70"/>
      <c r="G77" s="62">
        <v>5109920.7</v>
      </c>
      <c r="H77" s="61"/>
      <c r="I77" s="62">
        <v>-6137.2999999998137</v>
      </c>
      <c r="J77" s="96"/>
      <c r="K77" s="57" t="s">
        <v>100</v>
      </c>
      <c r="L77" s="57"/>
      <c r="M77" s="64"/>
      <c r="N77" s="62">
        <v>5103783.4000000004</v>
      </c>
      <c r="O77" s="57"/>
      <c r="P77" s="64"/>
      <c r="Q77" s="62">
        <v>5109920.7</v>
      </c>
      <c r="R77" s="40"/>
      <c r="S77" s="65">
        <v>-6137.2999999998137</v>
      </c>
    </row>
    <row r="78" spans="1:19" ht="15.75" customHeight="1" x14ac:dyDescent="0.2">
      <c r="A78" s="72"/>
      <c r="B78" s="70"/>
      <c r="C78" s="70"/>
      <c r="D78" s="70"/>
      <c r="E78" s="70"/>
      <c r="F78" s="70"/>
      <c r="G78" s="64"/>
      <c r="H78" s="70"/>
      <c r="I78" s="73"/>
      <c r="J78" s="96"/>
      <c r="K78" s="70"/>
      <c r="L78" s="70"/>
      <c r="M78" s="64"/>
      <c r="N78" s="64"/>
      <c r="O78" s="70"/>
      <c r="P78" s="64"/>
      <c r="Q78" s="64"/>
      <c r="R78" s="40"/>
      <c r="S78" s="71"/>
    </row>
    <row r="79" spans="1:19" x14ac:dyDescent="0.2">
      <c r="A79" s="56" t="s">
        <v>101</v>
      </c>
      <c r="B79" s="70"/>
      <c r="C79" s="70"/>
      <c r="D79" s="62">
        <v>8123945.5999999996</v>
      </c>
      <c r="E79" s="57"/>
      <c r="F79" s="70"/>
      <c r="G79" s="62">
        <v>8078315.3000000007</v>
      </c>
      <c r="H79" s="61"/>
      <c r="I79" s="62">
        <v>45630.299999998882</v>
      </c>
      <c r="J79" s="96"/>
      <c r="K79" s="57" t="s">
        <v>101</v>
      </c>
      <c r="L79" s="57"/>
      <c r="M79" s="64"/>
      <c r="N79" s="62">
        <v>8123945.5999999996</v>
      </c>
      <c r="O79" s="57"/>
      <c r="P79" s="64"/>
      <c r="Q79" s="62">
        <v>8078315.3000000007</v>
      </c>
      <c r="R79" s="40"/>
      <c r="S79" s="65">
        <v>45630.299999998882</v>
      </c>
    </row>
    <row r="80" spans="1:19" ht="15.75" thickBot="1" x14ac:dyDescent="0.25">
      <c r="A80" s="89"/>
      <c r="B80" s="90"/>
      <c r="C80" s="90"/>
      <c r="D80" s="90"/>
      <c r="E80" s="90"/>
      <c r="F80" s="90"/>
      <c r="G80" s="90"/>
      <c r="H80" s="90"/>
      <c r="I80" s="90"/>
      <c r="J80" s="98"/>
      <c r="K80" s="90"/>
      <c r="L80" s="90"/>
      <c r="M80" s="90"/>
      <c r="N80" s="90"/>
      <c r="O80" s="90"/>
      <c r="P80" s="90"/>
      <c r="Q80" s="90"/>
      <c r="R80" s="94"/>
      <c r="S80" s="99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sheetProtection password="CF7A" sheet="1" objects="1" scenarios="1"/>
  <mergeCells count="5">
    <mergeCell ref="G1:J1"/>
    <mergeCell ref="M4:N4"/>
    <mergeCell ref="C10:D10"/>
    <mergeCell ref="M10:N10"/>
    <mergeCell ref="A68:S68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>
    <oddFooter>&amp;LDirección de Contabilidad&amp;RPágina 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34" transitionEvaluation="1">
    <pageSetUpPr fitToPage="1"/>
  </sheetPr>
  <dimension ref="A1:S184"/>
  <sheetViews>
    <sheetView showGridLines="0" topLeftCell="A34" zoomScale="75" workbookViewId="0">
      <selection activeCell="A34" sqref="A1:XFD1048576"/>
    </sheetView>
  </sheetViews>
  <sheetFormatPr baseColWidth="10" defaultColWidth="12.6640625" defaultRowHeight="15" x14ac:dyDescent="0.2"/>
  <cols>
    <col min="1" max="1" width="50.5546875" style="104" customWidth="1"/>
    <col min="2" max="2" width="8.33203125" style="104" customWidth="1"/>
    <col min="3" max="3" width="11.21875" style="165" customWidth="1"/>
    <col min="4" max="4" width="3.33203125" style="165" customWidth="1"/>
    <col min="5" max="5" width="12.77734375" style="165" customWidth="1"/>
    <col min="6" max="6" width="3.109375" style="104" customWidth="1"/>
    <col min="7" max="7" width="7.77734375" style="104" customWidth="1"/>
    <col min="8" max="8" width="10.88671875" style="104" customWidth="1"/>
    <col min="9" max="9" width="3.6640625" style="104" customWidth="1"/>
    <col min="10" max="10" width="12.109375" style="104" customWidth="1"/>
    <col min="11" max="11" width="2.77734375" style="104" customWidth="1"/>
    <col min="12" max="12" width="12.6640625" style="104"/>
    <col min="13" max="13" width="1.5546875" style="104" customWidth="1"/>
    <col min="14" max="14" width="12.6640625" style="104"/>
    <col min="15" max="19" width="12.6640625" style="105"/>
    <col min="20" max="16384" width="12.6640625" style="104"/>
  </cols>
  <sheetData>
    <row r="1" spans="1:19" ht="17.100000000000001" customHeight="1" x14ac:dyDescent="0.2">
      <c r="A1" s="100"/>
      <c r="B1" s="100"/>
      <c r="C1" s="101"/>
      <c r="D1" s="101"/>
      <c r="E1" s="101"/>
      <c r="F1" s="102"/>
      <c r="G1" s="102"/>
      <c r="H1" s="102"/>
      <c r="I1" s="102"/>
      <c r="J1" s="102"/>
      <c r="K1" s="102"/>
      <c r="L1" s="102"/>
      <c r="M1" s="103"/>
    </row>
    <row r="2" spans="1:19" ht="12" customHeight="1" x14ac:dyDescent="0.2">
      <c r="A2" s="102"/>
      <c r="B2" s="102"/>
      <c r="C2" s="101"/>
      <c r="D2" s="101"/>
      <c r="E2" s="101"/>
      <c r="F2" s="102"/>
      <c r="G2" s="102"/>
      <c r="H2" s="102"/>
      <c r="I2" s="102"/>
      <c r="J2" s="102"/>
      <c r="K2" s="102"/>
      <c r="L2" s="102"/>
      <c r="M2" s="102"/>
    </row>
    <row r="3" spans="1:19" ht="20.25" x14ac:dyDescent="0.3">
      <c r="A3" s="106"/>
      <c r="B3" s="106"/>
      <c r="C3" s="107"/>
      <c r="D3" s="107"/>
      <c r="E3" s="107"/>
      <c r="F3" s="108"/>
      <c r="G3" s="108"/>
      <c r="H3" s="108"/>
      <c r="I3" s="108"/>
      <c r="J3" s="108"/>
      <c r="K3" s="108"/>
      <c r="L3" s="108"/>
      <c r="M3" s="108"/>
    </row>
    <row r="4" spans="1:19" s="112" customFormat="1" ht="23.25" x14ac:dyDescent="0.35">
      <c r="A4" s="109" t="s">
        <v>0</v>
      </c>
      <c r="B4" s="109"/>
      <c r="C4" s="110"/>
      <c r="D4" s="110"/>
      <c r="E4" s="110"/>
      <c r="F4" s="111"/>
      <c r="G4" s="111"/>
      <c r="H4" s="111"/>
      <c r="I4" s="111"/>
      <c r="J4" s="111"/>
      <c r="K4" s="111"/>
      <c r="L4" s="111"/>
      <c r="M4" s="111"/>
      <c r="O4" s="113"/>
      <c r="P4" s="113"/>
      <c r="Q4" s="113"/>
      <c r="R4" s="113"/>
      <c r="S4" s="113"/>
    </row>
    <row r="5" spans="1:19" s="112" customFormat="1" ht="23.25" x14ac:dyDescent="0.35">
      <c r="A5" s="109" t="s">
        <v>129</v>
      </c>
      <c r="B5" s="114"/>
      <c r="C5" s="110"/>
      <c r="D5" s="110"/>
      <c r="E5" s="110"/>
      <c r="F5" s="111"/>
      <c r="G5" s="111"/>
      <c r="H5" s="111"/>
      <c r="I5" s="111"/>
      <c r="J5" s="111"/>
      <c r="K5" s="111"/>
      <c r="L5" s="111"/>
      <c r="M5" s="111"/>
      <c r="O5" s="113"/>
      <c r="P5" s="113"/>
      <c r="Q5" s="113"/>
      <c r="R5" s="113"/>
      <c r="S5" s="113"/>
    </row>
    <row r="6" spans="1:19" ht="6.75" customHeight="1" x14ac:dyDescent="0.2">
      <c r="A6" s="115"/>
      <c r="B6" s="115"/>
      <c r="C6" s="116"/>
      <c r="D6" s="116"/>
      <c r="E6" s="116"/>
      <c r="F6" s="117"/>
      <c r="G6" s="117"/>
      <c r="H6" s="117"/>
      <c r="I6" s="117"/>
      <c r="J6" s="117"/>
      <c r="K6" s="118"/>
      <c r="L6" s="2"/>
      <c r="M6" s="105"/>
    </row>
    <row r="7" spans="1:19" ht="9" customHeight="1" x14ac:dyDescent="0.2">
      <c r="A7" s="115"/>
      <c r="B7" s="115"/>
      <c r="C7" s="116"/>
      <c r="D7" s="116"/>
      <c r="E7" s="116"/>
      <c r="F7" s="117"/>
      <c r="G7" s="117"/>
      <c r="H7" s="117"/>
      <c r="I7" s="117"/>
      <c r="J7" s="117"/>
      <c r="K7" s="118"/>
      <c r="L7" s="2"/>
      <c r="M7" s="105"/>
    </row>
    <row r="8" spans="1:19" ht="15.75" thickBot="1" x14ac:dyDescent="0.25">
      <c r="A8" s="119"/>
      <c r="B8" s="119"/>
      <c r="C8" s="120"/>
      <c r="D8" s="120"/>
      <c r="E8" s="120"/>
      <c r="F8" s="119"/>
      <c r="G8" s="119"/>
      <c r="H8" s="119"/>
      <c r="I8" s="119"/>
      <c r="J8" s="121"/>
      <c r="L8" s="121" t="s">
        <v>1</v>
      </c>
    </row>
    <row r="9" spans="1:19" ht="24" customHeight="1" thickTop="1" x14ac:dyDescent="0.2">
      <c r="A9" s="122"/>
      <c r="B9" s="123"/>
      <c r="C9" s="124" t="s">
        <v>2</v>
      </c>
      <c r="D9" s="125"/>
      <c r="E9" s="125"/>
      <c r="F9" s="126"/>
      <c r="G9" s="126"/>
      <c r="H9" s="126"/>
      <c r="I9" s="126"/>
      <c r="J9" s="126"/>
      <c r="K9" s="127"/>
      <c r="L9" s="127"/>
      <c r="M9" s="128"/>
    </row>
    <row r="10" spans="1:19" ht="8.25" customHeight="1" x14ac:dyDescent="0.2">
      <c r="A10" s="129"/>
      <c r="B10" s="130"/>
      <c r="C10" s="131"/>
      <c r="D10" s="131"/>
      <c r="E10" s="131"/>
      <c r="F10" s="130"/>
      <c r="G10" s="130"/>
      <c r="H10" s="130"/>
      <c r="I10" s="130"/>
      <c r="J10" s="130"/>
      <c r="K10" s="130"/>
      <c r="L10" s="130"/>
      <c r="M10" s="132"/>
    </row>
    <row r="11" spans="1:19" x14ac:dyDescent="0.2">
      <c r="A11" s="129"/>
      <c r="B11" s="133" t="s">
        <v>3</v>
      </c>
      <c r="C11" s="134">
        <v>41821</v>
      </c>
      <c r="D11" s="135" t="s">
        <v>4</v>
      </c>
      <c r="E11" s="136">
        <v>41851</v>
      </c>
      <c r="F11" s="130"/>
      <c r="G11" s="133" t="s">
        <v>3</v>
      </c>
      <c r="H11" s="134">
        <v>41791</v>
      </c>
      <c r="I11" s="135" t="s">
        <v>4</v>
      </c>
      <c r="J11" s="136">
        <v>41820</v>
      </c>
      <c r="K11" s="130"/>
      <c r="L11" s="137" t="s">
        <v>110</v>
      </c>
      <c r="M11" s="132"/>
    </row>
    <row r="12" spans="1:19" s="146" customFormat="1" ht="11.25" customHeight="1" x14ac:dyDescent="0.25">
      <c r="A12" s="138"/>
      <c r="B12" s="139"/>
      <c r="C12" s="140" t="s">
        <v>5</v>
      </c>
      <c r="D12" s="141"/>
      <c r="E12" s="142" t="s">
        <v>5</v>
      </c>
      <c r="F12" s="139"/>
      <c r="G12" s="139"/>
      <c r="H12" s="143" t="s">
        <v>5</v>
      </c>
      <c r="I12" s="139"/>
      <c r="J12" s="144" t="s">
        <v>5</v>
      </c>
      <c r="K12" s="139"/>
      <c r="L12" s="139"/>
      <c r="M12" s="145"/>
      <c r="O12" s="147"/>
      <c r="P12" s="147"/>
      <c r="Q12" s="147"/>
      <c r="R12" s="147"/>
      <c r="S12" s="147"/>
    </row>
    <row r="13" spans="1:19" x14ac:dyDescent="0.2">
      <c r="A13" s="129"/>
      <c r="B13" s="130"/>
      <c r="C13" s="131"/>
      <c r="D13" s="131"/>
      <c r="E13" s="131"/>
      <c r="F13" s="130"/>
      <c r="G13" s="130"/>
      <c r="H13" s="130"/>
      <c r="I13" s="130"/>
      <c r="J13" s="130"/>
      <c r="K13" s="130"/>
      <c r="L13" s="130"/>
      <c r="M13" s="132"/>
    </row>
    <row r="14" spans="1:19" x14ac:dyDescent="0.2">
      <c r="A14" s="148" t="s">
        <v>6</v>
      </c>
      <c r="B14" s="149"/>
      <c r="C14" s="1"/>
      <c r="D14" s="1"/>
      <c r="E14" s="150">
        <v>34955.800000000003</v>
      </c>
      <c r="F14" s="1"/>
      <c r="G14" s="1"/>
      <c r="H14" s="1"/>
      <c r="I14" s="1"/>
      <c r="J14" s="150">
        <v>33544.5</v>
      </c>
      <c r="K14" s="130"/>
      <c r="L14" s="150">
        <v>1411.3000000000029</v>
      </c>
      <c r="M14" s="151"/>
      <c r="O14" s="1"/>
      <c r="P14" s="2"/>
      <c r="Q14" s="1"/>
      <c r="R14" s="2"/>
      <c r="S14" s="2"/>
    </row>
    <row r="15" spans="1:19" x14ac:dyDescent="0.2">
      <c r="A15" s="148" t="s">
        <v>7</v>
      </c>
      <c r="B15" s="149"/>
      <c r="C15" s="2">
        <v>33626.5</v>
      </c>
      <c r="D15" s="1"/>
      <c r="E15" s="1"/>
      <c r="F15" s="1"/>
      <c r="G15" s="1"/>
      <c r="H15" s="2">
        <v>31788.2</v>
      </c>
      <c r="I15" s="1"/>
      <c r="J15" s="1"/>
      <c r="K15" s="130"/>
      <c r="L15" s="2">
        <v>1838.2999999999993</v>
      </c>
      <c r="M15" s="151"/>
      <c r="O15" s="2"/>
      <c r="P15" s="1"/>
      <c r="Q15" s="2"/>
      <c r="R15" s="1"/>
      <c r="S15" s="2"/>
    </row>
    <row r="16" spans="1:19" x14ac:dyDescent="0.2">
      <c r="A16" s="148" t="s">
        <v>111</v>
      </c>
      <c r="B16" s="149"/>
      <c r="C16" s="2">
        <v>354.8</v>
      </c>
      <c r="D16" s="1"/>
      <c r="E16" s="1"/>
      <c r="F16" s="1"/>
      <c r="G16" s="1"/>
      <c r="H16" s="2">
        <v>312.8</v>
      </c>
      <c r="I16" s="1"/>
      <c r="J16" s="1"/>
      <c r="K16" s="130"/>
      <c r="L16" s="2">
        <v>42</v>
      </c>
      <c r="M16" s="151"/>
      <c r="O16" s="2"/>
      <c r="P16" s="1"/>
      <c r="Q16" s="2"/>
      <c r="R16" s="1"/>
      <c r="S16" s="2"/>
    </row>
    <row r="17" spans="1:19" x14ac:dyDescent="0.2">
      <c r="A17" s="148" t="s">
        <v>10</v>
      </c>
      <c r="B17" s="149"/>
      <c r="C17" s="2">
        <v>1036.5999999999999</v>
      </c>
      <c r="D17" s="1"/>
      <c r="E17" s="1"/>
      <c r="F17" s="1"/>
      <c r="G17" s="1"/>
      <c r="H17" s="2">
        <v>1444.2</v>
      </c>
      <c r="I17" s="1"/>
      <c r="J17" s="1"/>
      <c r="K17" s="130"/>
      <c r="L17" s="2">
        <v>-407.60000000000014</v>
      </c>
      <c r="M17" s="151"/>
      <c r="O17" s="2"/>
      <c r="P17" s="1"/>
      <c r="Q17" s="2"/>
      <c r="R17" s="1"/>
      <c r="S17" s="2"/>
    </row>
    <row r="18" spans="1:19" x14ac:dyDescent="0.2">
      <c r="A18" s="148" t="s">
        <v>8</v>
      </c>
      <c r="B18" s="149"/>
      <c r="C18" s="2">
        <v>-62.1</v>
      </c>
      <c r="D18" s="1"/>
      <c r="E18" s="1"/>
      <c r="F18" s="1"/>
      <c r="G18" s="1"/>
      <c r="H18" s="1">
        <v>-0.7</v>
      </c>
      <c r="I18" s="1"/>
      <c r="J18" s="1"/>
      <c r="K18" s="130"/>
      <c r="L18" s="2">
        <v>-61.4</v>
      </c>
      <c r="M18" s="151"/>
      <c r="O18" s="2"/>
      <c r="P18" s="1"/>
      <c r="Q18" s="2"/>
      <c r="R18" s="1"/>
      <c r="S18" s="2"/>
    </row>
    <row r="19" spans="1:19" x14ac:dyDescent="0.2">
      <c r="A19" s="129"/>
      <c r="B19" s="130"/>
      <c r="C19" s="1"/>
      <c r="D19" s="1"/>
      <c r="E19" s="1"/>
      <c r="F19" s="1"/>
      <c r="G19" s="1"/>
      <c r="I19" s="1"/>
      <c r="J19" s="1"/>
      <c r="K19" s="130"/>
      <c r="L19" s="2"/>
      <c r="M19" s="151"/>
      <c r="O19" s="1"/>
      <c r="P19" s="1"/>
      <c r="Q19" s="1"/>
      <c r="R19" s="1"/>
      <c r="S19" s="2"/>
    </row>
    <row r="20" spans="1:19" x14ac:dyDescent="0.2">
      <c r="A20" s="148" t="s">
        <v>9</v>
      </c>
      <c r="B20" s="149"/>
      <c r="C20" s="1"/>
      <c r="D20" s="1"/>
      <c r="E20" s="150">
        <v>3930.4</v>
      </c>
      <c r="F20" s="1"/>
      <c r="G20" s="1"/>
      <c r="H20" s="1"/>
      <c r="I20" s="1"/>
      <c r="J20" s="150">
        <v>3808.5999999999995</v>
      </c>
      <c r="K20" s="130"/>
      <c r="L20" s="150">
        <v>121.80000000000064</v>
      </c>
      <c r="M20" s="151"/>
      <c r="O20" s="1"/>
      <c r="P20" s="2"/>
      <c r="Q20" s="1"/>
      <c r="R20" s="2"/>
      <c r="S20" s="2"/>
    </row>
    <row r="21" spans="1:19" x14ac:dyDescent="0.2">
      <c r="A21" s="148" t="s">
        <v>112</v>
      </c>
      <c r="B21" s="149"/>
      <c r="C21" s="2">
        <v>3919</v>
      </c>
      <c r="D21" s="1"/>
      <c r="E21" s="1"/>
      <c r="F21" s="1"/>
      <c r="G21" s="1"/>
      <c r="H21" s="2">
        <v>3786.3999999999996</v>
      </c>
      <c r="I21" s="1"/>
      <c r="J21" s="1"/>
      <c r="K21" s="130"/>
      <c r="L21" s="2">
        <v>132.60000000000036</v>
      </c>
      <c r="M21" s="151"/>
      <c r="O21" s="2"/>
      <c r="P21" s="1"/>
      <c r="Q21" s="2"/>
      <c r="R21" s="1"/>
      <c r="S21" s="2"/>
    </row>
    <row r="22" spans="1:19" x14ac:dyDescent="0.2">
      <c r="A22" s="148" t="s">
        <v>10</v>
      </c>
      <c r="B22" s="149"/>
      <c r="C22" s="2">
        <v>11.4</v>
      </c>
      <c r="D22" s="1"/>
      <c r="E22" s="1"/>
      <c r="F22" s="1"/>
      <c r="G22" s="1"/>
      <c r="H22" s="2">
        <v>22.2</v>
      </c>
      <c r="I22" s="1"/>
      <c r="J22" s="1"/>
      <c r="K22" s="130"/>
      <c r="L22" s="2">
        <v>-10.799999999999999</v>
      </c>
      <c r="M22" s="151"/>
      <c r="O22" s="2"/>
      <c r="P22" s="1"/>
      <c r="Q22" s="2"/>
      <c r="R22" s="1"/>
      <c r="S22" s="2"/>
    </row>
    <row r="23" spans="1:19" x14ac:dyDescent="0.2">
      <c r="A23" s="148" t="s">
        <v>8</v>
      </c>
      <c r="B23" s="149"/>
      <c r="C23" s="2">
        <v>0</v>
      </c>
      <c r="D23" s="1"/>
      <c r="E23" s="1"/>
      <c r="F23" s="1"/>
      <c r="G23" s="1"/>
      <c r="H23" s="1">
        <v>0</v>
      </c>
      <c r="I23" s="1"/>
      <c r="J23" s="1"/>
      <c r="K23" s="130"/>
      <c r="L23" s="2">
        <v>0</v>
      </c>
      <c r="M23" s="151"/>
      <c r="O23" s="2"/>
      <c r="P23" s="1"/>
      <c r="Q23" s="2"/>
      <c r="R23" s="1"/>
      <c r="S23" s="2"/>
    </row>
    <row r="24" spans="1:19" x14ac:dyDescent="0.2">
      <c r="A24" s="129"/>
      <c r="B24" s="130"/>
      <c r="C24" s="1"/>
      <c r="D24" s="1"/>
      <c r="E24" s="1"/>
      <c r="F24" s="1"/>
      <c r="G24" s="1"/>
      <c r="I24" s="1"/>
      <c r="J24" s="1"/>
      <c r="K24" s="130"/>
      <c r="L24" s="2"/>
      <c r="M24" s="151"/>
      <c r="O24" s="1"/>
      <c r="P24" s="1"/>
      <c r="Q24" s="1"/>
      <c r="R24" s="1"/>
      <c r="S24" s="2"/>
    </row>
    <row r="25" spans="1:19" s="155" customFormat="1" ht="15.75" x14ac:dyDescent="0.25">
      <c r="A25" s="152" t="s">
        <v>11</v>
      </c>
      <c r="B25" s="153"/>
      <c r="C25" s="3"/>
      <c r="D25" s="3"/>
      <c r="E25" s="154">
        <v>31025.4</v>
      </c>
      <c r="F25" s="3"/>
      <c r="G25" s="3"/>
      <c r="H25" s="3"/>
      <c r="I25" s="3"/>
      <c r="J25" s="154">
        <v>29735.9</v>
      </c>
      <c r="K25" s="137"/>
      <c r="L25" s="154">
        <v>1289.5</v>
      </c>
      <c r="M25" s="151"/>
      <c r="O25" s="3"/>
      <c r="P25" s="4"/>
      <c r="Q25" s="3"/>
      <c r="R25" s="4"/>
      <c r="S25" s="4"/>
    </row>
    <row r="26" spans="1:19" x14ac:dyDescent="0.2">
      <c r="A26" s="129"/>
      <c r="B26" s="130"/>
      <c r="C26" s="1"/>
      <c r="D26" s="1"/>
      <c r="E26" s="1"/>
      <c r="F26" s="1"/>
      <c r="G26" s="1"/>
      <c r="H26" s="1"/>
      <c r="I26" s="1"/>
      <c r="J26" s="1"/>
      <c r="K26" s="130"/>
      <c r="L26" s="2"/>
      <c r="M26" s="151"/>
      <c r="O26" s="1"/>
      <c r="P26" s="1"/>
      <c r="Q26" s="1"/>
      <c r="R26" s="1"/>
      <c r="S26" s="2"/>
    </row>
    <row r="27" spans="1:19" x14ac:dyDescent="0.2">
      <c r="A27" s="148" t="s">
        <v>12</v>
      </c>
      <c r="B27" s="149"/>
      <c r="C27" s="1"/>
      <c r="D27" s="1"/>
      <c r="E27" s="150">
        <v>-4776.1000000000004</v>
      </c>
      <c r="F27" s="1"/>
      <c r="G27" s="1"/>
      <c r="H27" s="1"/>
      <c r="I27" s="1"/>
      <c r="J27" s="150">
        <v>-4387</v>
      </c>
      <c r="K27" s="130"/>
      <c r="L27" s="150">
        <v>-389.10000000000036</v>
      </c>
      <c r="M27" s="151"/>
      <c r="O27" s="1"/>
      <c r="P27" s="2"/>
      <c r="Q27" s="1"/>
      <c r="R27" s="2"/>
      <c r="S27" s="2"/>
    </row>
    <row r="28" spans="1:19" x14ac:dyDescent="0.2">
      <c r="A28" s="129"/>
      <c r="B28" s="130"/>
      <c r="C28" s="1"/>
      <c r="D28" s="1"/>
      <c r="E28" s="1"/>
      <c r="F28" s="1"/>
      <c r="G28" s="1"/>
      <c r="H28" s="1"/>
      <c r="I28" s="1"/>
      <c r="J28" s="1"/>
      <c r="K28" s="130"/>
      <c r="L28" s="2"/>
      <c r="M28" s="151"/>
      <c r="O28" s="1"/>
      <c r="P28" s="1"/>
      <c r="Q28" s="1"/>
      <c r="R28" s="1"/>
      <c r="S28" s="2"/>
    </row>
    <row r="29" spans="1:19" x14ac:dyDescent="0.2">
      <c r="A29" s="148" t="s">
        <v>13</v>
      </c>
      <c r="B29" s="149"/>
      <c r="C29" s="1"/>
      <c r="D29" s="1"/>
      <c r="E29" s="150">
        <v>0</v>
      </c>
      <c r="F29" s="1"/>
      <c r="G29" s="1"/>
      <c r="H29" s="1"/>
      <c r="I29" s="1"/>
      <c r="J29" s="150">
        <v>50.6</v>
      </c>
      <c r="K29" s="130"/>
      <c r="L29" s="150">
        <v>-50.6</v>
      </c>
      <c r="M29" s="151"/>
      <c r="O29" s="1"/>
      <c r="P29" s="2"/>
      <c r="Q29" s="1"/>
      <c r="R29" s="2"/>
      <c r="S29" s="2"/>
    </row>
    <row r="30" spans="1:19" x14ac:dyDescent="0.2">
      <c r="A30" s="172" t="s">
        <v>114</v>
      </c>
      <c r="B30" s="149"/>
      <c r="C30" s="2">
        <v>0</v>
      </c>
      <c r="D30" s="1"/>
      <c r="E30" s="1"/>
      <c r="F30" s="1"/>
      <c r="G30" s="1"/>
      <c r="H30" s="1">
        <v>50.6</v>
      </c>
      <c r="I30" s="1"/>
      <c r="J30" s="1"/>
      <c r="K30" s="130"/>
      <c r="L30" s="2">
        <v>-50.6</v>
      </c>
      <c r="M30" s="151"/>
      <c r="O30" s="2"/>
      <c r="P30" s="1"/>
      <c r="Q30" s="2"/>
      <c r="R30" s="1"/>
      <c r="S30" s="2"/>
    </row>
    <row r="31" spans="1:19" x14ac:dyDescent="0.2">
      <c r="A31" s="148" t="s">
        <v>14</v>
      </c>
      <c r="B31" s="149"/>
      <c r="C31" s="2">
        <v>0</v>
      </c>
      <c r="D31" s="1"/>
      <c r="E31" s="1"/>
      <c r="F31" s="1"/>
      <c r="G31" s="1"/>
      <c r="H31" s="1">
        <v>0</v>
      </c>
      <c r="I31" s="1"/>
      <c r="J31" s="1"/>
      <c r="K31" s="130"/>
      <c r="L31" s="2">
        <v>0</v>
      </c>
      <c r="M31" s="151"/>
      <c r="O31" s="2"/>
      <c r="P31" s="1"/>
      <c r="Q31" s="2"/>
      <c r="R31" s="1"/>
      <c r="S31" s="2"/>
    </row>
    <row r="32" spans="1:19" x14ac:dyDescent="0.2">
      <c r="A32" s="129"/>
      <c r="B32" s="130"/>
      <c r="C32" s="1"/>
      <c r="D32" s="1"/>
      <c r="E32" s="1"/>
      <c r="F32" s="1"/>
      <c r="G32" s="1"/>
      <c r="I32" s="1"/>
      <c r="J32" s="1"/>
      <c r="K32" s="130"/>
      <c r="L32" s="2"/>
      <c r="M32" s="151"/>
      <c r="O32" s="1"/>
      <c r="P32" s="1"/>
      <c r="Q32" s="1"/>
      <c r="R32" s="1"/>
      <c r="S32" s="2"/>
    </row>
    <row r="33" spans="1:19" x14ac:dyDescent="0.2">
      <c r="A33" s="148" t="s">
        <v>15</v>
      </c>
      <c r="B33" s="149"/>
      <c r="C33" s="1"/>
      <c r="D33" s="1"/>
      <c r="E33" s="150">
        <v>4776.1000000000004</v>
      </c>
      <c r="F33" s="1"/>
      <c r="G33" s="1"/>
      <c r="H33" s="1"/>
      <c r="I33" s="1"/>
      <c r="J33" s="150">
        <v>4437.6000000000004</v>
      </c>
      <c r="K33" s="130"/>
      <c r="L33" s="150">
        <v>338.5</v>
      </c>
      <c r="M33" s="151"/>
      <c r="O33" s="1"/>
      <c r="P33" s="2"/>
      <c r="Q33" s="1"/>
      <c r="R33" s="2"/>
      <c r="S33" s="2"/>
    </row>
    <row r="34" spans="1:19" x14ac:dyDescent="0.2">
      <c r="A34" s="148" t="s">
        <v>16</v>
      </c>
      <c r="B34" s="149"/>
      <c r="C34" s="2">
        <v>1362.4</v>
      </c>
      <c r="D34" s="1"/>
      <c r="E34" s="1"/>
      <c r="F34" s="1"/>
      <c r="G34" s="1"/>
      <c r="H34" s="2">
        <v>1215</v>
      </c>
      <c r="I34" s="1"/>
      <c r="J34" s="1"/>
      <c r="K34" s="130"/>
      <c r="L34" s="2">
        <v>147.40000000000009</v>
      </c>
      <c r="M34" s="151"/>
      <c r="O34" s="2"/>
      <c r="P34" s="1"/>
      <c r="Q34" s="2"/>
      <c r="R34" s="1"/>
      <c r="S34" s="2"/>
    </row>
    <row r="35" spans="1:19" x14ac:dyDescent="0.2">
      <c r="A35" s="148" t="s">
        <v>14</v>
      </c>
      <c r="B35" s="149"/>
      <c r="C35" s="2">
        <v>3413.7000000000003</v>
      </c>
      <c r="D35" s="1"/>
      <c r="E35" s="1"/>
      <c r="F35" s="1"/>
      <c r="G35" s="1"/>
      <c r="H35" s="1">
        <v>3222.6000000000004</v>
      </c>
      <c r="I35" s="1"/>
      <c r="J35" s="1"/>
      <c r="K35" s="130"/>
      <c r="L35" s="2">
        <v>191.09999999999991</v>
      </c>
      <c r="M35" s="151"/>
      <c r="O35" s="2"/>
      <c r="P35" s="1"/>
      <c r="Q35" s="2"/>
      <c r="R35" s="1"/>
      <c r="S35" s="2"/>
    </row>
    <row r="36" spans="1:19" ht="14.25" customHeight="1" x14ac:dyDescent="0.2">
      <c r="A36" s="129"/>
      <c r="B36" s="130"/>
      <c r="C36" s="1"/>
      <c r="D36" s="1"/>
      <c r="E36" s="1"/>
      <c r="F36" s="1"/>
      <c r="G36" s="1"/>
      <c r="I36" s="1"/>
      <c r="J36" s="1"/>
      <c r="K36" s="130"/>
      <c r="L36" s="2"/>
      <c r="M36" s="151"/>
      <c r="O36" s="1"/>
      <c r="P36" s="1"/>
      <c r="Q36" s="1"/>
      <c r="R36" s="1"/>
      <c r="S36" s="2"/>
    </row>
    <row r="37" spans="1:19" ht="13.5" customHeight="1" x14ac:dyDescent="0.2">
      <c r="A37" s="148" t="s">
        <v>17</v>
      </c>
      <c r="B37" s="149"/>
      <c r="C37" s="1"/>
      <c r="D37" s="1"/>
      <c r="E37" s="1"/>
      <c r="F37" s="1"/>
      <c r="G37" s="1"/>
      <c r="H37" s="1"/>
      <c r="I37" s="1"/>
      <c r="J37" s="1"/>
      <c r="K37" s="130"/>
      <c r="L37" s="2"/>
      <c r="M37" s="151"/>
      <c r="O37" s="1"/>
      <c r="P37" s="1"/>
      <c r="Q37" s="1"/>
      <c r="R37" s="1"/>
      <c r="S37" s="2"/>
    </row>
    <row r="38" spans="1:19" x14ac:dyDescent="0.2">
      <c r="A38" s="148" t="s">
        <v>18</v>
      </c>
      <c r="B38" s="149"/>
      <c r="C38" s="1"/>
      <c r="D38" s="1"/>
      <c r="E38" s="150">
        <v>26249.300000000003</v>
      </c>
      <c r="F38" s="1"/>
      <c r="G38" s="1"/>
      <c r="H38" s="1"/>
      <c r="I38" s="1"/>
      <c r="J38" s="150">
        <v>25348.9</v>
      </c>
      <c r="K38" s="130"/>
      <c r="L38" s="150">
        <v>900.40000000000146</v>
      </c>
      <c r="M38" s="151"/>
      <c r="O38" s="1"/>
      <c r="P38" s="2"/>
      <c r="Q38" s="1"/>
      <c r="R38" s="2"/>
      <c r="S38" s="2"/>
    </row>
    <row r="39" spans="1:19" ht="6" customHeight="1" x14ac:dyDescent="0.2">
      <c r="A39" s="129"/>
      <c r="B39" s="130"/>
      <c r="C39" s="1"/>
      <c r="D39" s="1"/>
      <c r="E39" s="1"/>
      <c r="F39" s="1"/>
      <c r="G39" s="1"/>
      <c r="H39" s="1"/>
      <c r="I39" s="1"/>
      <c r="J39" s="1"/>
      <c r="K39" s="130"/>
      <c r="L39" s="2"/>
      <c r="M39" s="151"/>
      <c r="O39" s="1"/>
      <c r="P39" s="1"/>
      <c r="Q39" s="1"/>
      <c r="R39" s="1"/>
      <c r="S39" s="2"/>
    </row>
    <row r="40" spans="1:19" x14ac:dyDescent="0.2">
      <c r="A40" s="148" t="s">
        <v>19</v>
      </c>
      <c r="B40" s="149"/>
      <c r="C40" s="1"/>
      <c r="D40" s="1"/>
      <c r="E40" s="2">
        <v>16558.3</v>
      </c>
      <c r="F40" s="1"/>
      <c r="G40" s="1"/>
      <c r="H40" s="1"/>
      <c r="I40" s="1"/>
      <c r="J40" s="2">
        <v>10408.299999999999</v>
      </c>
      <c r="K40" s="130"/>
      <c r="L40" s="2">
        <v>6150</v>
      </c>
      <c r="M40" s="151"/>
      <c r="O40" s="1"/>
      <c r="P40" s="2"/>
      <c r="Q40" s="1"/>
      <c r="R40" s="2"/>
      <c r="S40" s="2"/>
    </row>
    <row r="41" spans="1:19" x14ac:dyDescent="0.2">
      <c r="A41" s="148" t="s">
        <v>20</v>
      </c>
      <c r="B41" s="149"/>
      <c r="C41" s="2">
        <v>16575.8</v>
      </c>
      <c r="D41" s="1"/>
      <c r="E41" s="1"/>
      <c r="F41" s="1"/>
      <c r="G41" s="1"/>
      <c r="H41" s="2">
        <v>10378.799999999999</v>
      </c>
      <c r="I41" s="1"/>
      <c r="J41" s="1"/>
      <c r="K41" s="130"/>
      <c r="L41" s="2">
        <v>6197</v>
      </c>
      <c r="M41" s="151"/>
      <c r="O41" s="2"/>
      <c r="P41" s="1"/>
      <c r="Q41" s="2"/>
      <c r="R41" s="1"/>
      <c r="S41" s="2"/>
    </row>
    <row r="42" spans="1:19" x14ac:dyDescent="0.2">
      <c r="A42" s="156" t="s">
        <v>21</v>
      </c>
      <c r="B42" s="157"/>
      <c r="C42" s="2">
        <v>-13.7</v>
      </c>
      <c r="D42" s="1"/>
      <c r="E42" s="1"/>
      <c r="F42" s="1"/>
      <c r="G42" s="1"/>
      <c r="H42" s="2">
        <v>-22.3</v>
      </c>
      <c r="I42" s="1"/>
      <c r="J42" s="1"/>
      <c r="K42" s="130"/>
      <c r="L42" s="2">
        <v>8.6000000000000014</v>
      </c>
      <c r="M42" s="151"/>
      <c r="O42" s="2"/>
      <c r="P42" s="1"/>
      <c r="Q42" s="2"/>
      <c r="R42" s="1"/>
      <c r="S42" s="2"/>
    </row>
    <row r="43" spans="1:19" x14ac:dyDescent="0.2">
      <c r="A43" s="148" t="s">
        <v>23</v>
      </c>
      <c r="B43" s="149"/>
      <c r="C43" s="2">
        <v>-3.8</v>
      </c>
      <c r="D43" s="1"/>
      <c r="E43" s="1"/>
      <c r="F43" s="1"/>
      <c r="G43" s="1"/>
      <c r="H43" s="1">
        <v>51.8</v>
      </c>
      <c r="I43" s="1"/>
      <c r="J43" s="1"/>
      <c r="K43" s="130"/>
      <c r="L43" s="2">
        <v>-55.599999999999994</v>
      </c>
      <c r="M43" s="151"/>
      <c r="O43" s="2"/>
      <c r="P43" s="1"/>
      <c r="Q43" s="2"/>
      <c r="R43" s="1"/>
      <c r="S43" s="2"/>
    </row>
    <row r="44" spans="1:19" ht="15" customHeight="1" x14ac:dyDescent="0.2">
      <c r="A44" s="129"/>
      <c r="B44" s="130"/>
      <c r="C44" s="1"/>
      <c r="D44" s="1"/>
      <c r="E44" s="1"/>
      <c r="F44" s="1"/>
      <c r="G44" s="1"/>
      <c r="I44" s="1"/>
      <c r="J44" s="1"/>
      <c r="K44" s="130"/>
      <c r="L44" s="2"/>
      <c r="M44" s="151"/>
      <c r="O44" s="1"/>
      <c r="P44" s="1"/>
      <c r="Q44" s="1"/>
      <c r="R44" s="1"/>
      <c r="S44" s="2"/>
    </row>
    <row r="45" spans="1:19" x14ac:dyDescent="0.2">
      <c r="A45" s="148" t="s">
        <v>24</v>
      </c>
      <c r="B45" s="149"/>
      <c r="C45" s="1"/>
      <c r="D45" s="1"/>
      <c r="E45" s="150">
        <v>71.900000000000006</v>
      </c>
      <c r="F45" s="1"/>
      <c r="G45" s="1"/>
      <c r="H45" s="1"/>
      <c r="I45" s="1"/>
      <c r="J45" s="150">
        <v>72.5</v>
      </c>
      <c r="K45" s="130"/>
      <c r="L45" s="150">
        <v>-0.59999999999999432</v>
      </c>
      <c r="M45" s="151"/>
      <c r="O45" s="1"/>
      <c r="P45" s="2"/>
      <c r="Q45" s="1"/>
      <c r="R45" s="2"/>
      <c r="S45" s="2"/>
    </row>
    <row r="46" spans="1:19" ht="7.5" customHeight="1" x14ac:dyDescent="0.2">
      <c r="A46" s="148" t="s">
        <v>25</v>
      </c>
      <c r="B46" s="149"/>
      <c r="C46" s="1"/>
      <c r="D46" s="1"/>
      <c r="E46" s="1"/>
      <c r="F46" s="1"/>
      <c r="G46" s="1"/>
      <c r="H46" s="1"/>
      <c r="I46" s="1"/>
      <c r="J46" s="1"/>
      <c r="K46" s="130"/>
      <c r="L46" s="2"/>
      <c r="M46" s="151"/>
      <c r="O46" s="1"/>
      <c r="P46" s="1"/>
      <c r="Q46" s="1"/>
      <c r="R46" s="1"/>
      <c r="S46" s="2"/>
    </row>
    <row r="47" spans="1:19" x14ac:dyDescent="0.2">
      <c r="A47" s="148" t="s">
        <v>26</v>
      </c>
      <c r="B47" s="149"/>
      <c r="C47" s="1"/>
      <c r="D47" s="1"/>
      <c r="E47" s="150">
        <v>78.099999999999994</v>
      </c>
      <c r="F47" s="1"/>
      <c r="G47" s="1"/>
      <c r="H47" s="1"/>
      <c r="I47" s="1"/>
      <c r="J47" s="150">
        <v>78.099999999999994</v>
      </c>
      <c r="K47" s="130"/>
      <c r="L47" s="150">
        <v>0</v>
      </c>
      <c r="M47" s="151"/>
      <c r="O47" s="1"/>
      <c r="P47" s="2"/>
      <c r="Q47" s="1"/>
      <c r="R47" s="2"/>
      <c r="S47" s="2"/>
    </row>
    <row r="48" spans="1:19" ht="6" customHeight="1" x14ac:dyDescent="0.2">
      <c r="A48" s="129"/>
      <c r="B48" s="130"/>
      <c r="C48" s="1"/>
      <c r="D48" s="1"/>
      <c r="E48" s="1"/>
      <c r="F48" s="1"/>
      <c r="G48" s="1"/>
      <c r="H48" s="1"/>
      <c r="I48" s="1"/>
      <c r="J48" s="1"/>
      <c r="K48" s="130"/>
      <c r="L48" s="2"/>
      <c r="M48" s="151"/>
      <c r="O48" s="1"/>
      <c r="P48" s="1"/>
      <c r="Q48" s="1"/>
      <c r="R48" s="1"/>
      <c r="S48" s="2"/>
    </row>
    <row r="49" spans="1:19" s="155" customFormat="1" ht="15.75" x14ac:dyDescent="0.25">
      <c r="A49" s="152" t="s">
        <v>27</v>
      </c>
      <c r="B49" s="153"/>
      <c r="C49" s="3"/>
      <c r="D49" s="3"/>
      <c r="E49" s="154">
        <v>9541.0000000000036</v>
      </c>
      <c r="F49" s="3"/>
      <c r="G49" s="3"/>
      <c r="H49" s="3"/>
      <c r="I49" s="3"/>
      <c r="J49" s="154">
        <v>14790.000000000002</v>
      </c>
      <c r="K49" s="137"/>
      <c r="L49" s="154">
        <v>-5248.9999999999982</v>
      </c>
      <c r="M49" s="151"/>
      <c r="O49" s="3"/>
      <c r="P49" s="4"/>
      <c r="Q49" s="3"/>
      <c r="R49" s="4"/>
      <c r="S49" s="4"/>
    </row>
    <row r="50" spans="1:19" ht="9.75" customHeight="1" x14ac:dyDescent="0.2">
      <c r="A50" s="129"/>
      <c r="B50" s="130"/>
      <c r="C50" s="1"/>
      <c r="D50" s="1"/>
      <c r="E50" s="1"/>
      <c r="F50" s="1"/>
      <c r="G50" s="1"/>
      <c r="H50" s="1"/>
      <c r="I50" s="1"/>
      <c r="J50" s="1"/>
      <c r="K50" s="130"/>
      <c r="L50" s="2"/>
      <c r="M50" s="151"/>
      <c r="O50" s="1"/>
      <c r="P50" s="1"/>
      <c r="Q50" s="1"/>
      <c r="R50" s="1"/>
      <c r="S50" s="2"/>
    </row>
    <row r="51" spans="1:19" x14ac:dyDescent="0.2">
      <c r="A51" s="148" t="s">
        <v>28</v>
      </c>
      <c r="B51" s="149"/>
      <c r="C51" s="1"/>
      <c r="D51" s="1"/>
      <c r="E51" s="150">
        <v>2356.6</v>
      </c>
      <c r="F51" s="1"/>
      <c r="G51" s="1"/>
      <c r="H51" s="1"/>
      <c r="I51" s="1"/>
      <c r="J51" s="150">
        <v>1236.0999999999999</v>
      </c>
      <c r="K51" s="130"/>
      <c r="L51" s="150">
        <v>1120.5</v>
      </c>
      <c r="M51" s="151"/>
      <c r="O51" s="1"/>
      <c r="P51" s="2"/>
      <c r="Q51" s="1"/>
      <c r="R51" s="2"/>
      <c r="S51" s="2"/>
    </row>
    <row r="52" spans="1:19" x14ac:dyDescent="0.2">
      <c r="A52" s="148" t="s">
        <v>29</v>
      </c>
      <c r="B52" s="149"/>
      <c r="C52" s="2">
        <v>2356.6</v>
      </c>
      <c r="D52" s="1"/>
      <c r="E52" s="1"/>
      <c r="F52" s="1"/>
      <c r="G52" s="1"/>
      <c r="H52" s="1">
        <v>1236.0999999999999</v>
      </c>
      <c r="I52" s="1"/>
      <c r="J52" s="1"/>
      <c r="K52" s="130"/>
      <c r="L52" s="2">
        <v>1120.5</v>
      </c>
      <c r="M52" s="151"/>
      <c r="O52" s="2"/>
      <c r="P52" s="1"/>
      <c r="Q52" s="2"/>
      <c r="R52" s="1"/>
      <c r="S52" s="2"/>
    </row>
    <row r="53" spans="1:19" ht="9.75" customHeight="1" x14ac:dyDescent="0.2">
      <c r="A53" s="129"/>
      <c r="B53" s="130"/>
      <c r="C53" s="1"/>
      <c r="D53" s="1"/>
      <c r="E53" s="1"/>
      <c r="F53" s="1"/>
      <c r="G53" s="1"/>
      <c r="I53" s="1"/>
      <c r="J53" s="1"/>
      <c r="K53" s="130"/>
      <c r="L53" s="2"/>
      <c r="M53" s="151"/>
      <c r="O53" s="1"/>
      <c r="P53" s="1"/>
      <c r="Q53" s="1"/>
      <c r="R53" s="1"/>
      <c r="S53" s="2"/>
    </row>
    <row r="54" spans="1:19" x14ac:dyDescent="0.2">
      <c r="A54" s="148" t="s">
        <v>30</v>
      </c>
      <c r="B54" s="149"/>
      <c r="C54" s="1"/>
      <c r="D54" s="1"/>
      <c r="E54" s="150">
        <v>528.70000000000005</v>
      </c>
      <c r="F54" s="1"/>
      <c r="G54" s="1"/>
      <c r="H54" s="1"/>
      <c r="I54" s="1"/>
      <c r="J54" s="150">
        <v>947.3</v>
      </c>
      <c r="K54" s="130"/>
      <c r="L54" s="150">
        <v>-418.59999999999991</v>
      </c>
      <c r="M54" s="151"/>
      <c r="O54" s="1"/>
      <c r="P54" s="2"/>
      <c r="Q54" s="1"/>
      <c r="R54" s="2"/>
      <c r="S54" s="2"/>
    </row>
    <row r="55" spans="1:19" x14ac:dyDescent="0.2">
      <c r="A55" s="148" t="s">
        <v>31</v>
      </c>
      <c r="B55" s="149"/>
      <c r="C55" s="2">
        <v>528.70000000000005</v>
      </c>
      <c r="D55" s="1"/>
      <c r="E55" s="1"/>
      <c r="F55" s="1"/>
      <c r="G55" s="1"/>
      <c r="H55" s="1">
        <v>947.3</v>
      </c>
      <c r="I55" s="1"/>
      <c r="J55" s="1"/>
      <c r="K55" s="130"/>
      <c r="L55" s="2">
        <v>-418.59999999999991</v>
      </c>
      <c r="M55" s="151"/>
      <c r="O55" s="2"/>
      <c r="P55" s="1"/>
      <c r="Q55" s="2"/>
      <c r="R55" s="1"/>
      <c r="S55" s="2"/>
    </row>
    <row r="56" spans="1:19" x14ac:dyDescent="0.2">
      <c r="A56" s="129"/>
      <c r="B56" s="130"/>
      <c r="C56" s="1"/>
      <c r="D56" s="1"/>
      <c r="E56" s="1"/>
      <c r="F56" s="1"/>
      <c r="G56" s="1"/>
      <c r="I56" s="1"/>
      <c r="J56" s="1"/>
      <c r="K56" s="130"/>
      <c r="L56" s="2"/>
      <c r="M56" s="151"/>
      <c r="O56" s="1"/>
      <c r="P56" s="1"/>
      <c r="Q56" s="1"/>
      <c r="R56" s="1"/>
      <c r="S56" s="2"/>
    </row>
    <row r="57" spans="1:19" s="155" customFormat="1" ht="15.75" x14ac:dyDescent="0.25">
      <c r="A57" s="152" t="s">
        <v>32</v>
      </c>
      <c r="B57" s="153"/>
      <c r="C57" s="1"/>
      <c r="D57" s="1"/>
      <c r="E57" s="154">
        <v>1827.8999999999999</v>
      </c>
      <c r="F57" s="3"/>
      <c r="G57" s="3"/>
      <c r="H57" s="1"/>
      <c r="I57" s="1"/>
      <c r="J57" s="154">
        <v>288.79999999999995</v>
      </c>
      <c r="K57" s="137"/>
      <c r="L57" s="154">
        <v>1539.1</v>
      </c>
      <c r="M57" s="151"/>
      <c r="O57" s="1"/>
      <c r="P57" s="4"/>
      <c r="Q57" s="3"/>
      <c r="R57" s="4"/>
      <c r="S57" s="4"/>
    </row>
    <row r="58" spans="1:19" hidden="1" x14ac:dyDescent="0.2">
      <c r="A58" s="129"/>
      <c r="B58" s="130"/>
      <c r="C58" s="1"/>
      <c r="D58" s="1"/>
      <c r="E58" s="3"/>
      <c r="F58" s="1"/>
      <c r="G58" s="1"/>
      <c r="H58" s="1"/>
      <c r="I58" s="1"/>
      <c r="J58" s="3"/>
      <c r="K58" s="130"/>
      <c r="L58" s="2"/>
      <c r="M58" s="151"/>
      <c r="O58" s="1"/>
      <c r="P58" s="3"/>
      <c r="Q58" s="1"/>
      <c r="R58" s="1"/>
      <c r="S58" s="2"/>
    </row>
    <row r="59" spans="1:19" hidden="1" x14ac:dyDescent="0.2">
      <c r="A59" s="152" t="s">
        <v>108</v>
      </c>
      <c r="B59" s="149"/>
      <c r="C59" s="1"/>
      <c r="D59" s="1"/>
      <c r="E59" s="154">
        <v>1691.8999999999996</v>
      </c>
      <c r="F59" s="3"/>
      <c r="G59" s="3"/>
      <c r="H59" s="1"/>
      <c r="I59" s="1"/>
      <c r="J59" s="154">
        <v>1691.8999999999996</v>
      </c>
      <c r="K59" s="130"/>
      <c r="L59" s="154">
        <v>0</v>
      </c>
      <c r="M59" s="151"/>
      <c r="O59" s="1"/>
      <c r="P59" s="4"/>
      <c r="Q59" s="3"/>
      <c r="R59" s="4"/>
      <c r="S59" s="4"/>
    </row>
    <row r="60" spans="1:19" x14ac:dyDescent="0.2">
      <c r="A60" s="129"/>
      <c r="B60" s="130"/>
      <c r="C60" s="1"/>
      <c r="D60" s="1"/>
      <c r="E60" s="3"/>
      <c r="F60" s="1"/>
      <c r="G60" s="1"/>
      <c r="H60" s="1"/>
      <c r="I60" s="1"/>
      <c r="J60" s="3"/>
      <c r="K60" s="130"/>
      <c r="L60" s="2"/>
      <c r="M60" s="151"/>
      <c r="O60" s="1"/>
      <c r="P60" s="3"/>
      <c r="Q60" s="1"/>
      <c r="R60" s="1"/>
      <c r="S60" s="2"/>
    </row>
    <row r="61" spans="1:19" x14ac:dyDescent="0.2">
      <c r="A61" s="152" t="s">
        <v>109</v>
      </c>
      <c r="B61" s="149"/>
      <c r="C61" s="1"/>
      <c r="D61" s="1"/>
      <c r="E61" s="154">
        <v>11368.900000000003</v>
      </c>
      <c r="F61" s="3"/>
      <c r="G61" s="3"/>
      <c r="H61" s="1"/>
      <c r="I61" s="1"/>
      <c r="J61" s="154">
        <v>15078.800000000001</v>
      </c>
      <c r="K61" s="137"/>
      <c r="L61" s="154">
        <v>-3709.8999999999978</v>
      </c>
      <c r="M61" s="151"/>
      <c r="O61" s="1"/>
      <c r="P61" s="4"/>
      <c r="Q61" s="3"/>
      <c r="R61" s="4"/>
      <c r="S61" s="4"/>
    </row>
    <row r="62" spans="1:19" ht="15.75" thickBot="1" x14ac:dyDescent="0.25">
      <c r="A62" s="158"/>
      <c r="B62" s="159"/>
      <c r="C62" s="160"/>
      <c r="D62" s="160"/>
      <c r="E62" s="160"/>
      <c r="F62" s="160"/>
      <c r="G62" s="160"/>
      <c r="H62" s="160"/>
      <c r="I62" s="160"/>
      <c r="J62" s="161"/>
      <c r="K62" s="162"/>
      <c r="L62" s="163"/>
      <c r="M62" s="164"/>
      <c r="N62" s="170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4"/>
      <c r="D65" s="104"/>
      <c r="E65" s="104"/>
      <c r="L65" s="2"/>
      <c r="M65" s="2"/>
      <c r="O65" s="104"/>
      <c r="P65" s="104"/>
      <c r="Q65" s="104"/>
      <c r="R65" s="104"/>
      <c r="S65" s="104"/>
    </row>
    <row r="66" spans="3:19" x14ac:dyDescent="0.2">
      <c r="C66" s="104"/>
      <c r="D66" s="104"/>
      <c r="E66" s="104"/>
      <c r="L66" s="2"/>
      <c r="M66" s="2"/>
      <c r="O66" s="104"/>
      <c r="P66" s="104"/>
      <c r="Q66" s="104"/>
      <c r="R66" s="104"/>
      <c r="S66" s="104"/>
    </row>
    <row r="67" spans="3:19" x14ac:dyDescent="0.2">
      <c r="C67" s="104"/>
      <c r="D67" s="104"/>
      <c r="E67" s="104"/>
      <c r="L67" s="2"/>
      <c r="M67" s="2"/>
      <c r="O67" s="104"/>
      <c r="P67" s="104"/>
      <c r="Q67" s="104"/>
      <c r="R67" s="104"/>
      <c r="S67" s="104"/>
    </row>
    <row r="68" spans="3:19" x14ac:dyDescent="0.2">
      <c r="C68" s="104"/>
      <c r="D68" s="104"/>
      <c r="E68" s="104"/>
      <c r="L68" s="2"/>
      <c r="M68" s="2"/>
      <c r="O68" s="104"/>
      <c r="P68" s="104"/>
      <c r="Q68" s="104"/>
      <c r="R68" s="104"/>
      <c r="S68" s="104"/>
    </row>
    <row r="69" spans="3:19" x14ac:dyDescent="0.2">
      <c r="C69" s="104"/>
      <c r="D69" s="104"/>
      <c r="E69" s="104"/>
      <c r="L69" s="2"/>
      <c r="M69" s="2"/>
      <c r="O69" s="104"/>
      <c r="P69" s="104"/>
      <c r="Q69" s="104"/>
      <c r="R69" s="104"/>
      <c r="S69" s="104"/>
    </row>
    <row r="70" spans="3:19" x14ac:dyDescent="0.2">
      <c r="C70" s="104"/>
      <c r="D70" s="104"/>
      <c r="E70" s="104"/>
      <c r="L70" s="2"/>
      <c r="M70" s="2"/>
      <c r="O70" s="104"/>
      <c r="P70" s="104"/>
      <c r="Q70" s="104"/>
      <c r="R70" s="104"/>
      <c r="S70" s="104"/>
    </row>
    <row r="71" spans="3:19" x14ac:dyDescent="0.2">
      <c r="C71" s="104"/>
      <c r="D71" s="104"/>
      <c r="E71" s="104"/>
      <c r="L71" s="2"/>
      <c r="M71" s="2"/>
      <c r="O71" s="104"/>
      <c r="P71" s="104"/>
      <c r="Q71" s="104"/>
      <c r="R71" s="104"/>
      <c r="S71" s="104"/>
    </row>
    <row r="72" spans="3:19" x14ac:dyDescent="0.2">
      <c r="C72" s="104"/>
      <c r="D72" s="104"/>
      <c r="E72" s="104"/>
      <c r="L72" s="2"/>
      <c r="M72" s="2"/>
      <c r="O72" s="104"/>
      <c r="P72" s="104"/>
      <c r="Q72" s="104"/>
      <c r="R72" s="104"/>
      <c r="S72" s="104"/>
    </row>
    <row r="73" spans="3:19" x14ac:dyDescent="0.2">
      <c r="C73" s="104"/>
      <c r="D73" s="104"/>
      <c r="E73" s="104"/>
      <c r="L73" s="2"/>
      <c r="M73" s="2"/>
      <c r="O73" s="104"/>
      <c r="P73" s="104"/>
      <c r="Q73" s="104"/>
      <c r="R73" s="104"/>
      <c r="S73" s="104"/>
    </row>
    <row r="74" spans="3:19" x14ac:dyDescent="0.2">
      <c r="C74" s="104"/>
      <c r="D74" s="104"/>
      <c r="E74" s="104"/>
      <c r="L74" s="2"/>
      <c r="M74" s="2"/>
      <c r="O74" s="104"/>
      <c r="P74" s="104"/>
      <c r="Q74" s="104"/>
      <c r="R74" s="104"/>
      <c r="S74" s="104"/>
    </row>
    <row r="75" spans="3:19" x14ac:dyDescent="0.2">
      <c r="C75" s="104"/>
      <c r="D75" s="104"/>
      <c r="E75" s="104"/>
      <c r="L75" s="2"/>
      <c r="M75" s="2"/>
      <c r="O75" s="104"/>
      <c r="P75" s="104"/>
      <c r="Q75" s="104"/>
      <c r="R75" s="104"/>
      <c r="S75" s="104"/>
    </row>
    <row r="76" spans="3:19" x14ac:dyDescent="0.2">
      <c r="C76" s="104"/>
      <c r="D76" s="104"/>
      <c r="E76" s="104"/>
      <c r="L76" s="2"/>
      <c r="M76" s="2"/>
      <c r="O76" s="104"/>
      <c r="P76" s="104"/>
      <c r="Q76" s="104"/>
      <c r="R76" s="104"/>
      <c r="S76" s="104"/>
    </row>
    <row r="77" spans="3:19" x14ac:dyDescent="0.2">
      <c r="C77" s="104"/>
      <c r="D77" s="104"/>
      <c r="E77" s="104"/>
      <c r="L77" s="2"/>
      <c r="M77" s="2"/>
      <c r="O77" s="104"/>
      <c r="P77" s="104"/>
      <c r="Q77" s="104"/>
      <c r="R77" s="104"/>
      <c r="S77" s="104"/>
    </row>
    <row r="78" spans="3:19" x14ac:dyDescent="0.2">
      <c r="C78" s="104"/>
      <c r="D78" s="104"/>
      <c r="E78" s="104"/>
      <c r="L78" s="2"/>
      <c r="M78" s="2"/>
      <c r="O78" s="104"/>
      <c r="P78" s="104"/>
      <c r="Q78" s="104"/>
      <c r="R78" s="104"/>
      <c r="S78" s="104"/>
    </row>
    <row r="79" spans="3:19" x14ac:dyDescent="0.2">
      <c r="C79" s="104"/>
      <c r="D79" s="104"/>
      <c r="E79" s="104"/>
      <c r="L79" s="2"/>
      <c r="M79" s="2"/>
      <c r="O79" s="104"/>
      <c r="P79" s="104"/>
      <c r="Q79" s="104"/>
      <c r="R79" s="104"/>
      <c r="S79" s="104"/>
    </row>
    <row r="80" spans="3:19" x14ac:dyDescent="0.2">
      <c r="C80" s="104"/>
      <c r="D80" s="104"/>
      <c r="E80" s="104"/>
      <c r="L80" s="2"/>
      <c r="M80" s="2"/>
      <c r="O80" s="104"/>
      <c r="P80" s="104"/>
      <c r="Q80" s="104"/>
      <c r="R80" s="104"/>
      <c r="S80" s="104"/>
    </row>
    <row r="81" spans="3:19" x14ac:dyDescent="0.2">
      <c r="C81" s="104"/>
      <c r="D81" s="104"/>
      <c r="E81" s="104"/>
      <c r="L81" s="2"/>
      <c r="M81" s="2"/>
      <c r="O81" s="104"/>
      <c r="P81" s="104"/>
      <c r="Q81" s="104"/>
      <c r="R81" s="104"/>
      <c r="S81" s="104"/>
    </row>
    <row r="82" spans="3:19" x14ac:dyDescent="0.2">
      <c r="C82" s="104"/>
      <c r="D82" s="104"/>
      <c r="E82" s="104"/>
      <c r="L82" s="2"/>
      <c r="M82" s="2"/>
      <c r="O82" s="104"/>
      <c r="P82" s="104"/>
      <c r="Q82" s="104"/>
      <c r="R82" s="104"/>
      <c r="S82" s="104"/>
    </row>
    <row r="83" spans="3:19" x14ac:dyDescent="0.2">
      <c r="C83" s="104"/>
      <c r="D83" s="104"/>
      <c r="E83" s="104"/>
      <c r="L83" s="2"/>
      <c r="M83" s="2"/>
      <c r="O83" s="104"/>
      <c r="P83" s="104"/>
      <c r="Q83" s="104"/>
      <c r="R83" s="104"/>
      <c r="S83" s="104"/>
    </row>
    <row r="84" spans="3:19" x14ac:dyDescent="0.2">
      <c r="C84" s="104"/>
      <c r="D84" s="104"/>
      <c r="E84" s="104"/>
      <c r="L84" s="2"/>
      <c r="M84" s="2"/>
      <c r="O84" s="104"/>
      <c r="P84" s="104"/>
      <c r="Q84" s="104"/>
      <c r="R84" s="104"/>
      <c r="S84" s="104"/>
    </row>
    <row r="85" spans="3:19" x14ac:dyDescent="0.2">
      <c r="C85" s="104"/>
      <c r="D85" s="104"/>
      <c r="E85" s="104"/>
      <c r="L85" s="2"/>
      <c r="M85" s="2"/>
      <c r="O85" s="104"/>
      <c r="P85" s="104"/>
      <c r="Q85" s="104"/>
      <c r="R85" s="104"/>
      <c r="S85" s="104"/>
    </row>
    <row r="86" spans="3:19" x14ac:dyDescent="0.2">
      <c r="C86" s="104"/>
      <c r="D86" s="104"/>
      <c r="E86" s="104"/>
      <c r="L86" s="2"/>
      <c r="M86" s="2"/>
      <c r="O86" s="104"/>
      <c r="P86" s="104"/>
      <c r="Q86" s="104"/>
      <c r="R86" s="104"/>
      <c r="S86" s="104"/>
    </row>
    <row r="87" spans="3:19" x14ac:dyDescent="0.2">
      <c r="C87" s="104"/>
      <c r="D87" s="104"/>
      <c r="E87" s="104"/>
      <c r="L87" s="2"/>
      <c r="M87" s="2"/>
      <c r="O87" s="104"/>
      <c r="P87" s="104"/>
      <c r="Q87" s="104"/>
      <c r="R87" s="104"/>
      <c r="S87" s="104"/>
    </row>
    <row r="88" spans="3:19" x14ac:dyDescent="0.2">
      <c r="C88" s="104"/>
      <c r="D88" s="104"/>
      <c r="E88" s="104"/>
      <c r="L88" s="2"/>
      <c r="M88" s="2"/>
      <c r="O88" s="104"/>
      <c r="P88" s="104"/>
      <c r="Q88" s="104"/>
      <c r="R88" s="104"/>
      <c r="S88" s="104"/>
    </row>
    <row r="89" spans="3:19" x14ac:dyDescent="0.2">
      <c r="C89" s="104"/>
      <c r="D89" s="104"/>
      <c r="E89" s="104"/>
      <c r="L89" s="2"/>
      <c r="M89" s="2"/>
      <c r="O89" s="104"/>
      <c r="P89" s="104"/>
      <c r="Q89" s="104"/>
      <c r="R89" s="104"/>
      <c r="S89" s="104"/>
    </row>
    <row r="90" spans="3:19" x14ac:dyDescent="0.2">
      <c r="C90" s="104"/>
      <c r="D90" s="104"/>
      <c r="E90" s="104"/>
      <c r="L90" s="2"/>
      <c r="M90" s="2"/>
      <c r="O90" s="104"/>
      <c r="P90" s="104"/>
      <c r="Q90" s="104"/>
      <c r="R90" s="104"/>
      <c r="S90" s="104"/>
    </row>
    <row r="91" spans="3:19" x14ac:dyDescent="0.2">
      <c r="C91" s="104"/>
      <c r="D91" s="104"/>
      <c r="E91" s="104"/>
      <c r="L91" s="2"/>
      <c r="M91" s="2"/>
      <c r="O91" s="104"/>
      <c r="P91" s="104"/>
      <c r="Q91" s="104"/>
      <c r="R91" s="104"/>
      <c r="S91" s="104"/>
    </row>
    <row r="92" spans="3:19" x14ac:dyDescent="0.2">
      <c r="C92" s="104"/>
      <c r="D92" s="104"/>
      <c r="E92" s="104"/>
      <c r="L92" s="2"/>
      <c r="M92" s="2"/>
      <c r="O92" s="104"/>
      <c r="P92" s="104"/>
      <c r="Q92" s="104"/>
      <c r="R92" s="104"/>
      <c r="S92" s="104"/>
    </row>
    <row r="93" spans="3:19" x14ac:dyDescent="0.2">
      <c r="C93" s="104"/>
      <c r="D93" s="104"/>
      <c r="E93" s="104"/>
      <c r="L93" s="2"/>
      <c r="M93" s="2"/>
      <c r="O93" s="104"/>
      <c r="P93" s="104"/>
      <c r="Q93" s="104"/>
      <c r="R93" s="104"/>
      <c r="S93" s="104"/>
    </row>
    <row r="94" spans="3:19" x14ac:dyDescent="0.2">
      <c r="C94" s="104"/>
      <c r="D94" s="104"/>
      <c r="E94" s="104"/>
      <c r="L94" s="2"/>
      <c r="M94" s="2"/>
      <c r="O94" s="104"/>
      <c r="P94" s="104"/>
      <c r="Q94" s="104"/>
      <c r="R94" s="104"/>
      <c r="S94" s="104"/>
    </row>
    <row r="95" spans="3:19" x14ac:dyDescent="0.2">
      <c r="C95" s="104"/>
      <c r="D95" s="104"/>
      <c r="E95" s="104"/>
      <c r="L95" s="2"/>
      <c r="M95" s="2"/>
      <c r="O95" s="104"/>
      <c r="P95" s="104"/>
      <c r="Q95" s="104"/>
      <c r="R95" s="104"/>
      <c r="S95" s="104"/>
    </row>
    <row r="96" spans="3:19" x14ac:dyDescent="0.2">
      <c r="C96" s="104"/>
      <c r="D96" s="104"/>
      <c r="E96" s="104"/>
      <c r="L96" s="2"/>
      <c r="M96" s="2"/>
      <c r="O96" s="104"/>
      <c r="P96" s="104"/>
      <c r="Q96" s="104"/>
      <c r="R96" s="104"/>
      <c r="S96" s="104"/>
    </row>
    <row r="97" spans="3:19" x14ac:dyDescent="0.2">
      <c r="C97" s="104"/>
      <c r="D97" s="104"/>
      <c r="E97" s="104"/>
      <c r="L97" s="2"/>
      <c r="M97" s="2"/>
      <c r="O97" s="104"/>
      <c r="P97" s="104"/>
      <c r="Q97" s="104"/>
      <c r="R97" s="104"/>
      <c r="S97" s="104"/>
    </row>
    <row r="98" spans="3:19" x14ac:dyDescent="0.2">
      <c r="C98" s="104"/>
      <c r="D98" s="104"/>
      <c r="E98" s="104"/>
      <c r="L98" s="2"/>
      <c r="M98" s="2"/>
      <c r="O98" s="104"/>
      <c r="P98" s="104"/>
      <c r="Q98" s="104"/>
      <c r="R98" s="104"/>
      <c r="S98" s="104"/>
    </row>
    <row r="99" spans="3:19" x14ac:dyDescent="0.2">
      <c r="C99" s="104"/>
      <c r="D99" s="104"/>
      <c r="E99" s="104"/>
      <c r="L99" s="2"/>
      <c r="M99" s="2"/>
      <c r="O99" s="104"/>
      <c r="P99" s="104"/>
      <c r="Q99" s="104"/>
      <c r="R99" s="104"/>
      <c r="S99" s="104"/>
    </row>
    <row r="100" spans="3:19" x14ac:dyDescent="0.2">
      <c r="C100" s="104"/>
      <c r="D100" s="104"/>
      <c r="E100" s="104"/>
      <c r="L100" s="2"/>
      <c r="M100" s="2"/>
      <c r="O100" s="104"/>
      <c r="P100" s="104"/>
      <c r="Q100" s="104"/>
      <c r="R100" s="104"/>
      <c r="S100" s="104"/>
    </row>
    <row r="101" spans="3:19" x14ac:dyDescent="0.2">
      <c r="C101" s="104"/>
      <c r="D101" s="104"/>
      <c r="E101" s="104"/>
      <c r="L101" s="2"/>
      <c r="M101" s="2"/>
      <c r="O101" s="104"/>
      <c r="P101" s="104"/>
      <c r="Q101" s="104"/>
      <c r="R101" s="104"/>
      <c r="S101" s="104"/>
    </row>
    <row r="102" spans="3:19" x14ac:dyDescent="0.2">
      <c r="C102" s="104"/>
      <c r="D102" s="104"/>
      <c r="E102" s="104"/>
      <c r="L102" s="2"/>
      <c r="M102" s="2"/>
      <c r="O102" s="104"/>
      <c r="P102" s="104"/>
      <c r="Q102" s="104"/>
      <c r="R102" s="104"/>
      <c r="S102" s="104"/>
    </row>
    <row r="103" spans="3:19" x14ac:dyDescent="0.2">
      <c r="C103" s="104"/>
      <c r="D103" s="104"/>
      <c r="E103" s="104"/>
      <c r="L103" s="2"/>
      <c r="M103" s="2"/>
      <c r="O103" s="104"/>
      <c r="P103" s="104"/>
      <c r="Q103" s="104"/>
      <c r="R103" s="104"/>
      <c r="S103" s="104"/>
    </row>
    <row r="104" spans="3:19" x14ac:dyDescent="0.2">
      <c r="C104" s="104"/>
      <c r="D104" s="104"/>
      <c r="E104" s="104"/>
      <c r="L104" s="2"/>
      <c r="M104" s="2"/>
      <c r="O104" s="104"/>
      <c r="P104" s="104"/>
      <c r="Q104" s="104"/>
      <c r="R104" s="104"/>
      <c r="S104" s="104"/>
    </row>
    <row r="105" spans="3:19" x14ac:dyDescent="0.2">
      <c r="C105" s="104"/>
      <c r="D105" s="104"/>
      <c r="E105" s="104"/>
      <c r="L105" s="2"/>
      <c r="M105" s="2"/>
      <c r="O105" s="104"/>
      <c r="P105" s="104"/>
      <c r="Q105" s="104"/>
      <c r="R105" s="104"/>
      <c r="S105" s="104"/>
    </row>
    <row r="106" spans="3:19" x14ac:dyDescent="0.2">
      <c r="C106" s="104"/>
      <c r="D106" s="104"/>
      <c r="E106" s="104"/>
      <c r="L106" s="2"/>
      <c r="M106" s="2"/>
      <c r="O106" s="104"/>
      <c r="P106" s="104"/>
      <c r="Q106" s="104"/>
      <c r="R106" s="104"/>
      <c r="S106" s="104"/>
    </row>
    <row r="107" spans="3:19" x14ac:dyDescent="0.2">
      <c r="C107" s="104"/>
      <c r="D107" s="104"/>
      <c r="E107" s="104"/>
      <c r="L107" s="2"/>
      <c r="M107" s="2"/>
      <c r="O107" s="104"/>
      <c r="P107" s="104"/>
      <c r="Q107" s="104"/>
      <c r="R107" s="104"/>
      <c r="S107" s="104"/>
    </row>
    <row r="108" spans="3:19" x14ac:dyDescent="0.2">
      <c r="C108" s="104"/>
      <c r="D108" s="104"/>
      <c r="E108" s="104"/>
      <c r="L108" s="2"/>
      <c r="M108" s="2"/>
      <c r="O108" s="104"/>
      <c r="P108" s="104"/>
      <c r="Q108" s="104"/>
      <c r="R108" s="104"/>
      <c r="S108" s="104"/>
    </row>
    <row r="109" spans="3:19" x14ac:dyDescent="0.2">
      <c r="C109" s="104"/>
      <c r="D109" s="104"/>
      <c r="E109" s="104"/>
      <c r="L109" s="2"/>
      <c r="M109" s="2"/>
      <c r="O109" s="104"/>
      <c r="P109" s="104"/>
      <c r="Q109" s="104"/>
      <c r="R109" s="104"/>
      <c r="S109" s="104"/>
    </row>
    <row r="110" spans="3:19" x14ac:dyDescent="0.2">
      <c r="C110" s="104"/>
      <c r="D110" s="104"/>
      <c r="E110" s="104"/>
      <c r="L110" s="2"/>
      <c r="M110" s="2"/>
      <c r="O110" s="104"/>
      <c r="P110" s="104"/>
      <c r="Q110" s="104"/>
      <c r="R110" s="104"/>
      <c r="S110" s="104"/>
    </row>
    <row r="111" spans="3:19" x14ac:dyDescent="0.2">
      <c r="C111" s="104"/>
      <c r="D111" s="104"/>
      <c r="E111" s="104"/>
      <c r="L111" s="2"/>
      <c r="M111" s="2"/>
      <c r="O111" s="104"/>
      <c r="P111" s="104"/>
      <c r="Q111" s="104"/>
      <c r="R111" s="104"/>
      <c r="S111" s="104"/>
    </row>
    <row r="112" spans="3:19" x14ac:dyDescent="0.2">
      <c r="C112" s="104"/>
      <c r="D112" s="104"/>
      <c r="E112" s="104"/>
      <c r="L112" s="2"/>
      <c r="M112" s="2"/>
      <c r="O112" s="104"/>
      <c r="P112" s="104"/>
      <c r="Q112" s="104"/>
      <c r="R112" s="104"/>
      <c r="S112" s="104"/>
    </row>
    <row r="113" spans="3:19" x14ac:dyDescent="0.2">
      <c r="C113" s="104"/>
      <c r="D113" s="104"/>
      <c r="E113" s="104"/>
      <c r="L113" s="2"/>
      <c r="M113" s="2"/>
      <c r="O113" s="104"/>
      <c r="P113" s="104"/>
      <c r="Q113" s="104"/>
      <c r="R113" s="104"/>
      <c r="S113" s="104"/>
    </row>
    <row r="114" spans="3:19" x14ac:dyDescent="0.2">
      <c r="C114" s="104"/>
      <c r="D114" s="104"/>
      <c r="E114" s="104"/>
      <c r="L114" s="2"/>
      <c r="M114" s="2"/>
      <c r="O114" s="104"/>
      <c r="P114" s="104"/>
      <c r="Q114" s="104"/>
      <c r="R114" s="104"/>
      <c r="S114" s="104"/>
    </row>
    <row r="115" spans="3:19" x14ac:dyDescent="0.2">
      <c r="C115" s="104"/>
      <c r="D115" s="104"/>
      <c r="E115" s="104"/>
      <c r="L115" s="2"/>
      <c r="M115" s="2"/>
      <c r="O115" s="104"/>
      <c r="P115" s="104"/>
      <c r="Q115" s="104"/>
      <c r="R115" s="104"/>
      <c r="S115" s="104"/>
    </row>
    <row r="116" spans="3:19" x14ac:dyDescent="0.2">
      <c r="C116" s="104"/>
      <c r="D116" s="104"/>
      <c r="E116" s="104"/>
      <c r="L116" s="2"/>
      <c r="M116" s="2"/>
      <c r="O116" s="104"/>
      <c r="P116" s="104"/>
      <c r="Q116" s="104"/>
      <c r="R116" s="104"/>
      <c r="S116" s="104"/>
    </row>
    <row r="117" spans="3:19" x14ac:dyDescent="0.2">
      <c r="C117" s="104"/>
      <c r="D117" s="104"/>
      <c r="E117" s="104"/>
      <c r="L117" s="2"/>
      <c r="M117" s="2"/>
      <c r="O117" s="104"/>
      <c r="P117" s="104"/>
      <c r="Q117" s="104"/>
      <c r="R117" s="104"/>
      <c r="S117" s="104"/>
    </row>
    <row r="118" spans="3:19" x14ac:dyDescent="0.2">
      <c r="C118" s="104"/>
      <c r="D118" s="104"/>
      <c r="E118" s="104"/>
      <c r="L118" s="2"/>
      <c r="M118" s="2"/>
      <c r="O118" s="104"/>
      <c r="P118" s="104"/>
      <c r="Q118" s="104"/>
      <c r="R118" s="104"/>
      <c r="S118" s="104"/>
    </row>
    <row r="119" spans="3:19" x14ac:dyDescent="0.2">
      <c r="C119" s="104"/>
      <c r="D119" s="104"/>
      <c r="E119" s="104"/>
      <c r="L119" s="2"/>
      <c r="M119" s="2"/>
      <c r="O119" s="104"/>
      <c r="P119" s="104"/>
      <c r="Q119" s="104"/>
      <c r="R119" s="104"/>
      <c r="S119" s="104"/>
    </row>
    <row r="120" spans="3:19" x14ac:dyDescent="0.2">
      <c r="C120" s="104"/>
      <c r="D120" s="104"/>
      <c r="E120" s="104"/>
      <c r="L120" s="2"/>
      <c r="M120" s="2"/>
      <c r="O120" s="104"/>
      <c r="P120" s="104"/>
      <c r="Q120" s="104"/>
      <c r="R120" s="104"/>
      <c r="S120" s="104"/>
    </row>
    <row r="121" spans="3:19" x14ac:dyDescent="0.2">
      <c r="C121" s="104"/>
      <c r="D121" s="104"/>
      <c r="E121" s="104"/>
      <c r="L121" s="2"/>
      <c r="M121" s="2"/>
      <c r="O121" s="104"/>
      <c r="P121" s="104"/>
      <c r="Q121" s="104"/>
      <c r="R121" s="104"/>
      <c r="S121" s="104"/>
    </row>
    <row r="122" spans="3:19" x14ac:dyDescent="0.2">
      <c r="C122" s="104"/>
      <c r="D122" s="104"/>
      <c r="E122" s="104"/>
      <c r="L122" s="2"/>
      <c r="M122" s="2"/>
      <c r="O122" s="104"/>
      <c r="P122" s="104"/>
      <c r="Q122" s="104"/>
      <c r="R122" s="104"/>
      <c r="S122" s="104"/>
    </row>
    <row r="123" spans="3:19" x14ac:dyDescent="0.2">
      <c r="C123" s="104"/>
      <c r="D123" s="104"/>
      <c r="E123" s="104"/>
      <c r="L123" s="2"/>
      <c r="M123" s="2"/>
      <c r="O123" s="104"/>
      <c r="P123" s="104"/>
      <c r="Q123" s="104"/>
      <c r="R123" s="104"/>
      <c r="S123" s="104"/>
    </row>
    <row r="124" spans="3:19" x14ac:dyDescent="0.2">
      <c r="C124" s="104"/>
      <c r="D124" s="104"/>
      <c r="E124" s="104"/>
      <c r="L124" s="2"/>
      <c r="M124" s="2"/>
      <c r="O124" s="104"/>
      <c r="P124" s="104"/>
      <c r="Q124" s="104"/>
      <c r="R124" s="104"/>
      <c r="S124" s="104"/>
    </row>
    <row r="125" spans="3:19" x14ac:dyDescent="0.2">
      <c r="C125" s="104"/>
      <c r="D125" s="104"/>
      <c r="E125" s="104"/>
      <c r="L125" s="2"/>
      <c r="M125" s="2"/>
      <c r="O125" s="104"/>
      <c r="P125" s="104"/>
      <c r="Q125" s="104"/>
      <c r="R125" s="104"/>
      <c r="S125" s="104"/>
    </row>
    <row r="126" spans="3:19" x14ac:dyDescent="0.2">
      <c r="C126" s="104"/>
      <c r="D126" s="104"/>
      <c r="E126" s="104"/>
      <c r="L126" s="2"/>
      <c r="M126" s="2"/>
      <c r="O126" s="104"/>
      <c r="P126" s="104"/>
      <c r="Q126" s="104"/>
      <c r="R126" s="104"/>
      <c r="S126" s="104"/>
    </row>
    <row r="127" spans="3:19" x14ac:dyDescent="0.2">
      <c r="C127" s="104"/>
      <c r="D127" s="104"/>
      <c r="E127" s="104"/>
      <c r="L127" s="2"/>
      <c r="M127" s="2"/>
      <c r="O127" s="104"/>
      <c r="P127" s="104"/>
      <c r="Q127" s="104"/>
      <c r="R127" s="104"/>
      <c r="S127" s="104"/>
    </row>
    <row r="128" spans="3:19" x14ac:dyDescent="0.2">
      <c r="C128" s="104"/>
      <c r="D128" s="104"/>
      <c r="E128" s="104"/>
      <c r="L128" s="2"/>
      <c r="M128" s="2"/>
      <c r="O128" s="104"/>
      <c r="P128" s="104"/>
      <c r="Q128" s="104"/>
      <c r="R128" s="104"/>
      <c r="S128" s="104"/>
    </row>
    <row r="129" spans="3:19" x14ac:dyDescent="0.2">
      <c r="C129" s="104"/>
      <c r="D129" s="104"/>
      <c r="E129" s="104"/>
      <c r="L129" s="2"/>
      <c r="M129" s="2"/>
      <c r="O129" s="104"/>
      <c r="P129" s="104"/>
      <c r="Q129" s="104"/>
      <c r="R129" s="104"/>
      <c r="S129" s="104"/>
    </row>
    <row r="130" spans="3:19" x14ac:dyDescent="0.2">
      <c r="C130" s="104"/>
      <c r="D130" s="104"/>
      <c r="E130" s="104"/>
      <c r="L130" s="2"/>
      <c r="M130" s="2"/>
      <c r="O130" s="104"/>
      <c r="P130" s="104"/>
      <c r="Q130" s="104"/>
      <c r="R130" s="104"/>
      <c r="S130" s="104"/>
    </row>
    <row r="131" spans="3:19" x14ac:dyDescent="0.2">
      <c r="C131" s="104"/>
      <c r="D131" s="104"/>
      <c r="E131" s="104"/>
      <c r="L131" s="2"/>
      <c r="M131" s="2"/>
      <c r="O131" s="104"/>
      <c r="P131" s="104"/>
      <c r="Q131" s="104"/>
      <c r="R131" s="104"/>
      <c r="S131" s="104"/>
    </row>
    <row r="132" spans="3:19" x14ac:dyDescent="0.2">
      <c r="C132" s="104"/>
      <c r="D132" s="104"/>
      <c r="E132" s="104"/>
      <c r="L132" s="2"/>
      <c r="M132" s="2"/>
      <c r="O132" s="104"/>
      <c r="P132" s="104"/>
      <c r="Q132" s="104"/>
      <c r="R132" s="104"/>
      <c r="S132" s="104"/>
    </row>
    <row r="133" spans="3:19" x14ac:dyDescent="0.2">
      <c r="C133" s="104"/>
      <c r="D133" s="104"/>
      <c r="E133" s="104"/>
      <c r="L133" s="2"/>
      <c r="M133" s="2"/>
      <c r="O133" s="104"/>
      <c r="P133" s="104"/>
      <c r="Q133" s="104"/>
      <c r="R133" s="104"/>
      <c r="S133" s="104"/>
    </row>
    <row r="134" spans="3:19" x14ac:dyDescent="0.2">
      <c r="C134" s="104"/>
      <c r="D134" s="104"/>
      <c r="E134" s="104"/>
      <c r="L134" s="2"/>
      <c r="M134" s="2"/>
      <c r="O134" s="104"/>
      <c r="P134" s="104"/>
      <c r="Q134" s="104"/>
      <c r="R134" s="104"/>
      <c r="S134" s="104"/>
    </row>
    <row r="135" spans="3:19" x14ac:dyDescent="0.2">
      <c r="C135" s="104"/>
      <c r="D135" s="104"/>
      <c r="E135" s="104"/>
      <c r="L135" s="2"/>
      <c r="M135" s="2"/>
      <c r="O135" s="104"/>
      <c r="P135" s="104"/>
      <c r="Q135" s="104"/>
      <c r="R135" s="104"/>
      <c r="S135" s="104"/>
    </row>
    <row r="136" spans="3:19" x14ac:dyDescent="0.2">
      <c r="C136" s="104"/>
      <c r="D136" s="104"/>
      <c r="E136" s="104"/>
      <c r="L136" s="2"/>
      <c r="M136" s="2"/>
      <c r="O136" s="104"/>
      <c r="P136" s="104"/>
      <c r="Q136" s="104"/>
      <c r="R136" s="104"/>
      <c r="S136" s="104"/>
    </row>
    <row r="137" spans="3:19" x14ac:dyDescent="0.2">
      <c r="C137" s="104"/>
      <c r="D137" s="104"/>
      <c r="E137" s="104"/>
      <c r="L137" s="2"/>
      <c r="M137" s="2"/>
      <c r="O137" s="104"/>
      <c r="P137" s="104"/>
      <c r="Q137" s="104"/>
      <c r="R137" s="104"/>
      <c r="S137" s="104"/>
    </row>
    <row r="138" spans="3:19" x14ac:dyDescent="0.2">
      <c r="C138" s="104"/>
      <c r="D138" s="104"/>
      <c r="E138" s="104"/>
      <c r="L138" s="2"/>
      <c r="M138" s="2"/>
      <c r="O138" s="104"/>
      <c r="P138" s="104"/>
      <c r="Q138" s="104"/>
      <c r="R138" s="104"/>
      <c r="S138" s="104"/>
    </row>
    <row r="139" spans="3:19" x14ac:dyDescent="0.2">
      <c r="C139" s="104"/>
      <c r="D139" s="104"/>
      <c r="E139" s="104"/>
      <c r="L139" s="2"/>
      <c r="M139" s="2"/>
      <c r="O139" s="104"/>
      <c r="P139" s="104"/>
      <c r="Q139" s="104"/>
      <c r="R139" s="104"/>
      <c r="S139" s="104"/>
    </row>
    <row r="140" spans="3:19" x14ac:dyDescent="0.2">
      <c r="C140" s="104"/>
      <c r="D140" s="104"/>
      <c r="E140" s="104"/>
      <c r="L140" s="2"/>
      <c r="M140" s="2"/>
      <c r="O140" s="104"/>
      <c r="P140" s="104"/>
      <c r="Q140" s="104"/>
      <c r="R140" s="104"/>
      <c r="S140" s="104"/>
    </row>
    <row r="141" spans="3:19" x14ac:dyDescent="0.2">
      <c r="C141" s="104"/>
      <c r="D141" s="104"/>
      <c r="E141" s="104"/>
      <c r="L141" s="2"/>
      <c r="M141" s="2"/>
      <c r="O141" s="104"/>
      <c r="P141" s="104"/>
      <c r="Q141" s="104"/>
      <c r="R141" s="104"/>
      <c r="S141" s="104"/>
    </row>
    <row r="142" spans="3:19" x14ac:dyDescent="0.2">
      <c r="C142" s="104"/>
      <c r="D142" s="104"/>
      <c r="E142" s="104"/>
      <c r="L142" s="2"/>
      <c r="M142" s="2"/>
      <c r="O142" s="104"/>
      <c r="P142" s="104"/>
      <c r="Q142" s="104"/>
      <c r="R142" s="104"/>
      <c r="S142" s="104"/>
    </row>
    <row r="143" spans="3:19" x14ac:dyDescent="0.2">
      <c r="C143" s="104"/>
      <c r="D143" s="104"/>
      <c r="E143" s="104"/>
      <c r="L143" s="2"/>
      <c r="M143" s="2"/>
      <c r="O143" s="104"/>
      <c r="P143" s="104"/>
      <c r="Q143" s="104"/>
      <c r="R143" s="104"/>
      <c r="S143" s="104"/>
    </row>
    <row r="144" spans="3:19" x14ac:dyDescent="0.2">
      <c r="C144" s="104"/>
      <c r="D144" s="104"/>
      <c r="E144" s="104"/>
      <c r="L144" s="2"/>
      <c r="M144" s="2"/>
      <c r="O144" s="104"/>
      <c r="P144" s="104"/>
      <c r="Q144" s="104"/>
      <c r="R144" s="104"/>
      <c r="S144" s="104"/>
    </row>
    <row r="145" spans="3:19" x14ac:dyDescent="0.2">
      <c r="C145" s="104"/>
      <c r="D145" s="104"/>
      <c r="E145" s="104"/>
      <c r="L145" s="2"/>
      <c r="M145" s="2"/>
      <c r="O145" s="104"/>
      <c r="P145" s="104"/>
      <c r="Q145" s="104"/>
      <c r="R145" s="104"/>
      <c r="S145" s="104"/>
    </row>
    <row r="146" spans="3:19" x14ac:dyDescent="0.2">
      <c r="C146" s="104"/>
      <c r="D146" s="104"/>
      <c r="E146" s="104"/>
      <c r="L146" s="2"/>
      <c r="M146" s="2"/>
      <c r="O146" s="104"/>
      <c r="P146" s="104"/>
      <c r="Q146" s="104"/>
      <c r="R146" s="104"/>
      <c r="S146" s="104"/>
    </row>
    <row r="147" spans="3:19" x14ac:dyDescent="0.2">
      <c r="C147" s="104"/>
      <c r="D147" s="104"/>
      <c r="E147" s="104"/>
      <c r="L147" s="2"/>
      <c r="M147" s="2"/>
      <c r="O147" s="104"/>
      <c r="P147" s="104"/>
      <c r="Q147" s="104"/>
      <c r="R147" s="104"/>
      <c r="S147" s="104"/>
    </row>
    <row r="148" spans="3:19" x14ac:dyDescent="0.2">
      <c r="C148" s="104"/>
      <c r="D148" s="104"/>
      <c r="E148" s="104"/>
      <c r="L148" s="2"/>
      <c r="M148" s="2"/>
      <c r="O148" s="104"/>
      <c r="P148" s="104"/>
      <c r="Q148" s="104"/>
      <c r="R148" s="104"/>
      <c r="S148" s="104"/>
    </row>
    <row r="149" spans="3:19" x14ac:dyDescent="0.2">
      <c r="C149" s="104"/>
      <c r="D149" s="104"/>
      <c r="E149" s="104"/>
      <c r="L149" s="2"/>
      <c r="M149" s="2"/>
      <c r="O149" s="104"/>
      <c r="P149" s="104"/>
      <c r="Q149" s="104"/>
      <c r="R149" s="104"/>
      <c r="S149" s="104"/>
    </row>
    <row r="150" spans="3:19" x14ac:dyDescent="0.2">
      <c r="C150" s="104"/>
      <c r="D150" s="104"/>
      <c r="E150" s="104"/>
      <c r="L150" s="2"/>
      <c r="M150" s="2"/>
      <c r="O150" s="104"/>
      <c r="P150" s="104"/>
      <c r="Q150" s="104"/>
      <c r="R150" s="104"/>
      <c r="S150" s="104"/>
    </row>
    <row r="151" spans="3:19" x14ac:dyDescent="0.2">
      <c r="C151" s="104"/>
      <c r="D151" s="104"/>
      <c r="E151" s="104"/>
      <c r="L151" s="2"/>
      <c r="M151" s="2"/>
      <c r="O151" s="104"/>
      <c r="P151" s="104"/>
      <c r="Q151" s="104"/>
      <c r="R151" s="104"/>
      <c r="S151" s="104"/>
    </row>
    <row r="152" spans="3:19" x14ac:dyDescent="0.2">
      <c r="C152" s="104"/>
      <c r="D152" s="104"/>
      <c r="E152" s="104"/>
      <c r="L152" s="2"/>
      <c r="M152" s="2"/>
      <c r="O152" s="104"/>
      <c r="P152" s="104"/>
      <c r="Q152" s="104"/>
      <c r="R152" s="104"/>
      <c r="S152" s="104"/>
    </row>
    <row r="153" spans="3:19" x14ac:dyDescent="0.2">
      <c r="C153" s="104"/>
      <c r="D153" s="104"/>
      <c r="E153" s="104"/>
      <c r="L153" s="2"/>
      <c r="M153" s="2"/>
      <c r="O153" s="104"/>
      <c r="P153" s="104"/>
      <c r="Q153" s="104"/>
      <c r="R153" s="104"/>
      <c r="S153" s="104"/>
    </row>
    <row r="154" spans="3:19" x14ac:dyDescent="0.2">
      <c r="C154" s="104"/>
      <c r="D154" s="104"/>
      <c r="E154" s="104"/>
      <c r="L154" s="2"/>
      <c r="M154" s="2"/>
      <c r="O154" s="104"/>
      <c r="P154" s="104"/>
      <c r="Q154" s="104"/>
      <c r="R154" s="104"/>
      <c r="S154" s="104"/>
    </row>
    <row r="155" spans="3:19" x14ac:dyDescent="0.2">
      <c r="C155" s="104"/>
      <c r="D155" s="104"/>
      <c r="E155" s="104"/>
      <c r="L155" s="2"/>
      <c r="M155" s="2"/>
      <c r="O155" s="104"/>
      <c r="P155" s="104"/>
      <c r="Q155" s="104"/>
      <c r="R155" s="104"/>
      <c r="S155" s="104"/>
    </row>
    <row r="156" spans="3:19" x14ac:dyDescent="0.2">
      <c r="C156" s="104"/>
      <c r="D156" s="104"/>
      <c r="E156" s="104"/>
      <c r="L156" s="2"/>
      <c r="M156" s="2"/>
      <c r="O156" s="104"/>
      <c r="P156" s="104"/>
      <c r="Q156" s="104"/>
      <c r="R156" s="104"/>
      <c r="S156" s="104"/>
    </row>
    <row r="157" spans="3:19" x14ac:dyDescent="0.2">
      <c r="C157" s="104"/>
      <c r="D157" s="104"/>
      <c r="E157" s="104"/>
      <c r="L157" s="2"/>
      <c r="M157" s="2"/>
      <c r="O157" s="104"/>
      <c r="P157" s="104"/>
      <c r="Q157" s="104"/>
      <c r="R157" s="104"/>
      <c r="S157" s="104"/>
    </row>
    <row r="158" spans="3:19" x14ac:dyDescent="0.2">
      <c r="C158" s="104"/>
      <c r="D158" s="104"/>
      <c r="E158" s="104"/>
      <c r="L158" s="2"/>
      <c r="M158" s="2"/>
      <c r="O158" s="104"/>
      <c r="P158" s="104"/>
      <c r="Q158" s="104"/>
      <c r="R158" s="104"/>
      <c r="S158" s="104"/>
    </row>
    <row r="159" spans="3:19" x14ac:dyDescent="0.2">
      <c r="C159" s="104"/>
      <c r="D159" s="104"/>
      <c r="E159" s="104"/>
      <c r="L159" s="2"/>
      <c r="M159" s="2"/>
      <c r="O159" s="104"/>
      <c r="P159" s="104"/>
      <c r="Q159" s="104"/>
      <c r="R159" s="104"/>
      <c r="S159" s="104"/>
    </row>
    <row r="160" spans="3:19" x14ac:dyDescent="0.2">
      <c r="C160" s="104"/>
      <c r="D160" s="104"/>
      <c r="E160" s="104"/>
      <c r="L160" s="2"/>
      <c r="M160" s="2"/>
      <c r="O160" s="104"/>
      <c r="P160" s="104"/>
      <c r="Q160" s="104"/>
      <c r="R160" s="104"/>
      <c r="S160" s="104"/>
    </row>
    <row r="161" spans="3:19" x14ac:dyDescent="0.2">
      <c r="C161" s="104"/>
      <c r="D161" s="104"/>
      <c r="E161" s="104"/>
      <c r="L161" s="2"/>
      <c r="M161" s="2"/>
      <c r="O161" s="104"/>
      <c r="P161" s="104"/>
      <c r="Q161" s="104"/>
      <c r="R161" s="104"/>
      <c r="S161" s="104"/>
    </row>
    <row r="162" spans="3:19" x14ac:dyDescent="0.2">
      <c r="C162" s="104"/>
      <c r="D162" s="104"/>
      <c r="E162" s="104"/>
      <c r="L162" s="2"/>
      <c r="M162" s="2"/>
      <c r="O162" s="104"/>
      <c r="P162" s="104"/>
      <c r="Q162" s="104"/>
      <c r="R162" s="104"/>
      <c r="S162" s="104"/>
    </row>
    <row r="163" spans="3:19" x14ac:dyDescent="0.2">
      <c r="C163" s="104"/>
      <c r="D163" s="104"/>
      <c r="E163" s="104"/>
      <c r="L163" s="2"/>
      <c r="M163" s="2"/>
      <c r="O163" s="104"/>
      <c r="P163" s="104"/>
      <c r="Q163" s="104"/>
      <c r="R163" s="104"/>
      <c r="S163" s="104"/>
    </row>
    <row r="164" spans="3:19" x14ac:dyDescent="0.2">
      <c r="C164" s="104"/>
      <c r="D164" s="104"/>
      <c r="E164" s="104"/>
      <c r="L164" s="2"/>
      <c r="M164" s="2"/>
      <c r="O164" s="104"/>
      <c r="P164" s="104"/>
      <c r="Q164" s="104"/>
      <c r="R164" s="104"/>
      <c r="S164" s="104"/>
    </row>
    <row r="165" spans="3:19" x14ac:dyDescent="0.2">
      <c r="C165" s="104"/>
      <c r="D165" s="104"/>
      <c r="E165" s="104"/>
      <c r="L165" s="2"/>
      <c r="M165" s="2"/>
      <c r="O165" s="104"/>
      <c r="P165" s="104"/>
      <c r="Q165" s="104"/>
      <c r="R165" s="104"/>
      <c r="S165" s="104"/>
    </row>
    <row r="166" spans="3:19" x14ac:dyDescent="0.2">
      <c r="C166" s="104"/>
      <c r="D166" s="104"/>
      <c r="E166" s="104"/>
      <c r="L166" s="2"/>
      <c r="M166" s="2"/>
      <c r="O166" s="104"/>
      <c r="P166" s="104"/>
      <c r="Q166" s="104"/>
      <c r="R166" s="104"/>
      <c r="S166" s="104"/>
    </row>
    <row r="167" spans="3:19" x14ac:dyDescent="0.2">
      <c r="C167" s="104"/>
      <c r="D167" s="104"/>
      <c r="E167" s="104"/>
      <c r="L167" s="2"/>
      <c r="M167" s="2"/>
      <c r="O167" s="104"/>
      <c r="P167" s="104"/>
      <c r="Q167" s="104"/>
      <c r="R167" s="104"/>
      <c r="S167" s="104"/>
    </row>
    <row r="168" spans="3:19" x14ac:dyDescent="0.2">
      <c r="C168" s="104"/>
      <c r="D168" s="104"/>
      <c r="E168" s="104"/>
      <c r="L168" s="2"/>
      <c r="M168" s="2"/>
      <c r="O168" s="104"/>
      <c r="P168" s="104"/>
      <c r="Q168" s="104"/>
      <c r="R168" s="104"/>
      <c r="S168" s="104"/>
    </row>
    <row r="169" spans="3:19" x14ac:dyDescent="0.2">
      <c r="C169" s="104"/>
      <c r="D169" s="104"/>
      <c r="E169" s="104"/>
      <c r="L169" s="2"/>
      <c r="M169" s="2"/>
      <c r="O169" s="104"/>
      <c r="P169" s="104"/>
      <c r="Q169" s="104"/>
      <c r="R169" s="104"/>
      <c r="S169" s="104"/>
    </row>
    <row r="170" spans="3:19" x14ac:dyDescent="0.2">
      <c r="C170" s="104"/>
      <c r="D170" s="104"/>
      <c r="E170" s="104"/>
      <c r="L170" s="2"/>
      <c r="M170" s="2"/>
      <c r="O170" s="104"/>
      <c r="P170" s="104"/>
      <c r="Q170" s="104"/>
      <c r="R170" s="104"/>
      <c r="S170" s="104"/>
    </row>
    <row r="171" spans="3:19" x14ac:dyDescent="0.2">
      <c r="C171" s="104"/>
      <c r="D171" s="104"/>
      <c r="E171" s="104"/>
      <c r="L171" s="2"/>
      <c r="M171" s="2"/>
      <c r="O171" s="104"/>
      <c r="P171" s="104"/>
      <c r="Q171" s="104"/>
      <c r="R171" s="104"/>
      <c r="S171" s="104"/>
    </row>
    <row r="172" spans="3:19" x14ac:dyDescent="0.2">
      <c r="C172" s="104"/>
      <c r="D172" s="104"/>
      <c r="E172" s="104"/>
      <c r="L172" s="2"/>
      <c r="M172" s="2"/>
      <c r="O172" s="104"/>
      <c r="P172" s="104"/>
      <c r="Q172" s="104"/>
      <c r="R172" s="104"/>
      <c r="S172" s="104"/>
    </row>
    <row r="173" spans="3:19" x14ac:dyDescent="0.2">
      <c r="C173" s="104"/>
      <c r="D173" s="104"/>
      <c r="E173" s="104"/>
      <c r="L173" s="2"/>
      <c r="M173" s="2"/>
      <c r="O173" s="104"/>
      <c r="P173" s="104"/>
      <c r="Q173" s="104"/>
      <c r="R173" s="104"/>
      <c r="S173" s="104"/>
    </row>
    <row r="174" spans="3:19" x14ac:dyDescent="0.2">
      <c r="C174" s="104"/>
      <c r="D174" s="104"/>
      <c r="E174" s="104"/>
      <c r="L174" s="2"/>
      <c r="M174" s="2"/>
      <c r="O174" s="104"/>
      <c r="P174" s="104"/>
      <c r="Q174" s="104"/>
      <c r="R174" s="104"/>
      <c r="S174" s="104"/>
    </row>
    <row r="175" spans="3:19" x14ac:dyDescent="0.2">
      <c r="C175" s="104"/>
      <c r="D175" s="104"/>
      <c r="E175" s="104"/>
      <c r="L175" s="2"/>
      <c r="M175" s="2"/>
      <c r="O175" s="104"/>
      <c r="P175" s="104"/>
      <c r="Q175" s="104"/>
      <c r="R175" s="104"/>
      <c r="S175" s="104"/>
    </row>
    <row r="176" spans="3:19" x14ac:dyDescent="0.2">
      <c r="C176" s="104"/>
      <c r="D176" s="104"/>
      <c r="E176" s="104"/>
      <c r="L176" s="2"/>
      <c r="M176" s="2"/>
      <c r="O176" s="104"/>
      <c r="P176" s="104"/>
      <c r="Q176" s="104"/>
      <c r="R176" s="104"/>
      <c r="S176" s="104"/>
    </row>
    <row r="177" spans="3:19" x14ac:dyDescent="0.2">
      <c r="C177" s="104"/>
      <c r="D177" s="104"/>
      <c r="E177" s="104"/>
      <c r="L177" s="2"/>
      <c r="M177" s="2"/>
      <c r="O177" s="104"/>
      <c r="P177" s="104"/>
      <c r="Q177" s="104"/>
      <c r="R177" s="104"/>
      <c r="S177" s="104"/>
    </row>
    <row r="178" spans="3:19" x14ac:dyDescent="0.2">
      <c r="C178" s="104"/>
      <c r="D178" s="104"/>
      <c r="E178" s="104"/>
      <c r="L178" s="2"/>
      <c r="M178" s="2"/>
      <c r="O178" s="104"/>
      <c r="P178" s="104"/>
      <c r="Q178" s="104"/>
      <c r="R178" s="104"/>
      <c r="S178" s="104"/>
    </row>
    <row r="179" spans="3:19" x14ac:dyDescent="0.2">
      <c r="C179" s="104"/>
      <c r="D179" s="104"/>
      <c r="E179" s="104"/>
      <c r="L179" s="2"/>
      <c r="M179" s="2"/>
      <c r="O179" s="104"/>
      <c r="P179" s="104"/>
      <c r="Q179" s="104"/>
      <c r="R179" s="104"/>
      <c r="S179" s="104"/>
    </row>
    <row r="180" spans="3:19" x14ac:dyDescent="0.2">
      <c r="C180" s="104"/>
      <c r="D180" s="104"/>
      <c r="E180" s="104"/>
      <c r="L180" s="2"/>
      <c r="M180" s="2"/>
      <c r="O180" s="104"/>
      <c r="P180" s="104"/>
      <c r="Q180" s="104"/>
      <c r="R180" s="104"/>
      <c r="S180" s="104"/>
    </row>
    <row r="181" spans="3:19" x14ac:dyDescent="0.2">
      <c r="C181" s="104"/>
      <c r="D181" s="104"/>
      <c r="E181" s="104"/>
      <c r="L181" s="2"/>
      <c r="M181" s="2"/>
      <c r="O181" s="104"/>
      <c r="P181" s="104"/>
      <c r="Q181" s="104"/>
      <c r="R181" s="104"/>
      <c r="S181" s="104"/>
    </row>
    <row r="182" spans="3:19" x14ac:dyDescent="0.2">
      <c r="C182" s="104"/>
      <c r="D182" s="104"/>
      <c r="E182" s="104"/>
      <c r="L182" s="2"/>
      <c r="M182" s="2"/>
      <c r="O182" s="104"/>
      <c r="P182" s="104"/>
      <c r="Q182" s="104"/>
      <c r="R182" s="104"/>
      <c r="S182" s="104"/>
    </row>
    <row r="183" spans="3:19" x14ac:dyDescent="0.2">
      <c r="C183" s="104"/>
      <c r="D183" s="104"/>
      <c r="E183" s="104"/>
      <c r="L183" s="2"/>
      <c r="M183" s="2"/>
      <c r="O183" s="104"/>
      <c r="P183" s="104"/>
      <c r="Q183" s="104"/>
      <c r="R183" s="104"/>
      <c r="S183" s="104"/>
    </row>
    <row r="184" spans="3:19" x14ac:dyDescent="0.2">
      <c r="C184" s="104"/>
      <c r="D184" s="104"/>
      <c r="E184" s="104"/>
      <c r="L184" s="2"/>
      <c r="M184" s="2"/>
      <c r="O184" s="104"/>
      <c r="P184" s="104"/>
      <c r="Q184" s="104"/>
      <c r="R184" s="104"/>
      <c r="S184" s="104"/>
    </row>
  </sheetData>
  <sheetProtection password="CF7A" sheet="1" objects="1" scenarios="1"/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>
    <oddFooter>&amp;LDirección de Contabilidad&amp;RPágina 1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59"/>
  <sheetViews>
    <sheetView showGridLines="0" zoomScale="75" workbookViewId="0">
      <selection sqref="A1:XFD1048576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" style="27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370"/>
      <c r="H1" s="370"/>
      <c r="I1" s="370"/>
      <c r="J1" s="370"/>
      <c r="K1" s="183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10" t="s">
        <v>102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3.25" x14ac:dyDescent="0.35">
      <c r="A3" s="10" t="s">
        <v>129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371"/>
      <c r="N4" s="371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34</v>
      </c>
    </row>
    <row r="8" spans="1:19" ht="15.75" thickTop="1" x14ac:dyDescent="0.2">
      <c r="A8" s="28" t="s">
        <v>35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36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130</v>
      </c>
      <c r="D9" s="37"/>
      <c r="E9" s="35"/>
      <c r="F9" s="36" t="s">
        <v>128</v>
      </c>
      <c r="G9" s="37"/>
      <c r="H9" s="35"/>
      <c r="I9" s="38" t="s">
        <v>103</v>
      </c>
      <c r="J9" s="39"/>
      <c r="K9" s="35"/>
      <c r="L9" s="35"/>
      <c r="M9" s="36" t="s">
        <v>130</v>
      </c>
      <c r="N9" s="35"/>
      <c r="O9" s="35"/>
      <c r="P9" s="36" t="s">
        <v>128</v>
      </c>
      <c r="Q9" s="35"/>
      <c r="R9" s="40"/>
      <c r="S9" s="41" t="s">
        <v>103</v>
      </c>
    </row>
    <row r="10" spans="1:19" s="51" customFormat="1" ht="15.75" thickBot="1" x14ac:dyDescent="0.3">
      <c r="A10" s="42"/>
      <c r="B10" s="43"/>
      <c r="C10" s="372" t="s">
        <v>5</v>
      </c>
      <c r="D10" s="372"/>
      <c r="E10" s="44"/>
      <c r="F10" s="184" t="s">
        <v>5</v>
      </c>
      <c r="G10" s="46"/>
      <c r="H10" s="46"/>
      <c r="I10" s="46"/>
      <c r="J10" s="47"/>
      <c r="K10" s="43"/>
      <c r="L10" s="43"/>
      <c r="M10" s="372" t="s">
        <v>5</v>
      </c>
      <c r="N10" s="372"/>
      <c r="O10" s="44"/>
      <c r="P10" s="48" t="s">
        <v>5</v>
      </c>
      <c r="Q10" s="44"/>
      <c r="R10" s="49"/>
      <c r="S10" s="50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2"/>
      <c r="J11" s="53"/>
      <c r="K11" s="35"/>
      <c r="L11" s="35"/>
      <c r="M11" s="35"/>
      <c r="N11" s="35"/>
      <c r="O11" s="35"/>
      <c r="P11" s="35"/>
      <c r="Q11" s="54"/>
      <c r="R11" s="40"/>
      <c r="S11" s="55"/>
    </row>
    <row r="12" spans="1:19" x14ac:dyDescent="0.2">
      <c r="A12" s="56" t="s">
        <v>37</v>
      </c>
      <c r="B12" s="57"/>
      <c r="C12" s="58"/>
      <c r="D12" s="59">
        <v>92514</v>
      </c>
      <c r="E12" s="60"/>
      <c r="F12" s="58"/>
      <c r="G12" s="59">
        <v>106672.6</v>
      </c>
      <c r="H12" s="61"/>
      <c r="I12" s="62">
        <v>-14158.600000000006</v>
      </c>
      <c r="J12" s="63"/>
      <c r="K12" s="57" t="s">
        <v>38</v>
      </c>
      <c r="L12" s="57"/>
      <c r="M12" s="64"/>
      <c r="N12" s="62">
        <v>104644</v>
      </c>
      <c r="O12" s="57"/>
      <c r="P12" s="64"/>
      <c r="Q12" s="62">
        <v>98373.4</v>
      </c>
      <c r="R12" s="40"/>
      <c r="S12" s="65">
        <v>6270.6000000000058</v>
      </c>
    </row>
    <row r="13" spans="1:19" x14ac:dyDescent="0.2">
      <c r="A13" s="66" t="s">
        <v>39</v>
      </c>
      <c r="B13" s="67"/>
      <c r="C13" s="58"/>
      <c r="D13" s="169">
        <v>-36.9</v>
      </c>
      <c r="E13" s="68"/>
      <c r="F13" s="58"/>
      <c r="G13" s="166">
        <v>-40.799999999999997</v>
      </c>
      <c r="H13" s="69"/>
      <c r="I13" s="62">
        <v>3.8999999999999986</v>
      </c>
      <c r="J13" s="63"/>
      <c r="K13" s="57" t="s">
        <v>43</v>
      </c>
      <c r="L13" s="57"/>
      <c r="M13" s="61">
        <v>104644</v>
      </c>
      <c r="N13" s="64"/>
      <c r="O13" s="70"/>
      <c r="P13" s="61">
        <v>98373.4</v>
      </c>
      <c r="Q13" s="64"/>
      <c r="R13" s="40"/>
      <c r="S13" s="71">
        <v>6270.6000000000058</v>
      </c>
    </row>
    <row r="14" spans="1:19" x14ac:dyDescent="0.2">
      <c r="A14" s="72"/>
      <c r="B14" s="70"/>
      <c r="C14" s="58"/>
      <c r="D14" s="58"/>
      <c r="E14" s="58"/>
      <c r="F14" s="58"/>
      <c r="G14" s="58"/>
      <c r="H14" s="70"/>
      <c r="I14" s="73"/>
      <c r="J14" s="63"/>
      <c r="K14" s="57"/>
      <c r="L14" s="57"/>
      <c r="M14" s="74"/>
      <c r="N14" s="64"/>
      <c r="O14" s="70"/>
      <c r="P14" s="74"/>
      <c r="Q14" s="64"/>
      <c r="R14" s="40"/>
      <c r="S14" s="71"/>
    </row>
    <row r="15" spans="1:19" x14ac:dyDescent="0.2">
      <c r="A15" s="75" t="s">
        <v>40</v>
      </c>
      <c r="B15" s="76"/>
      <c r="C15" s="77"/>
      <c r="D15" s="78">
        <v>0</v>
      </c>
      <c r="E15" s="60"/>
      <c r="F15" s="77"/>
      <c r="G15" s="78">
        <v>0</v>
      </c>
      <c r="H15" s="79"/>
      <c r="I15" s="79">
        <v>0</v>
      </c>
      <c r="J15" s="80"/>
      <c r="K15" s="57" t="s">
        <v>46</v>
      </c>
      <c r="L15" s="57"/>
      <c r="M15" s="64"/>
      <c r="N15" s="62">
        <v>606841</v>
      </c>
      <c r="O15" s="57"/>
      <c r="P15" s="64"/>
      <c r="Q15" s="62">
        <v>606841</v>
      </c>
      <c r="R15" s="40"/>
      <c r="S15" s="65">
        <v>0</v>
      </c>
    </row>
    <row r="16" spans="1:19" x14ac:dyDescent="0.2">
      <c r="A16" s="72"/>
      <c r="B16" s="70"/>
      <c r="C16" s="58"/>
      <c r="D16" s="58"/>
      <c r="E16" s="58"/>
      <c r="F16" s="58"/>
      <c r="G16" s="58"/>
      <c r="H16" s="70"/>
      <c r="I16" s="73"/>
      <c r="J16" s="63"/>
      <c r="K16" s="57" t="s">
        <v>47</v>
      </c>
      <c r="L16" s="57"/>
      <c r="M16" s="61">
        <v>606841</v>
      </c>
      <c r="N16" s="64"/>
      <c r="O16" s="70"/>
      <c r="P16" s="61">
        <v>606841</v>
      </c>
      <c r="Q16" s="64"/>
      <c r="R16" s="40"/>
      <c r="S16" s="71">
        <v>0</v>
      </c>
    </row>
    <row r="17" spans="1:19" x14ac:dyDescent="0.2">
      <c r="A17" s="56" t="s">
        <v>41</v>
      </c>
      <c r="B17" s="57"/>
      <c r="C17" s="58"/>
      <c r="D17" s="81">
        <v>98918.7</v>
      </c>
      <c r="E17" s="60"/>
      <c r="F17" s="58"/>
      <c r="G17" s="81">
        <v>95104.5</v>
      </c>
      <c r="H17" s="61"/>
      <c r="I17" s="62">
        <v>3814.1999999999971</v>
      </c>
      <c r="J17" s="63"/>
      <c r="K17" s="70"/>
      <c r="L17" s="70"/>
      <c r="M17" s="64"/>
      <c r="N17" s="64"/>
      <c r="O17" s="70"/>
      <c r="P17" s="64"/>
      <c r="Q17" s="64"/>
      <c r="R17" s="40"/>
      <c r="S17" s="71"/>
    </row>
    <row r="18" spans="1:19" x14ac:dyDescent="0.2">
      <c r="A18" s="56" t="s">
        <v>42</v>
      </c>
      <c r="B18" s="57"/>
      <c r="C18" s="82">
        <v>98918.7</v>
      </c>
      <c r="D18" s="58"/>
      <c r="E18" s="58"/>
      <c r="F18" s="82">
        <v>95104.5</v>
      </c>
      <c r="G18" s="58"/>
      <c r="H18" s="70"/>
      <c r="I18" s="73">
        <v>3814.1999999999971</v>
      </c>
      <c r="J18" s="63"/>
      <c r="K18" s="57" t="s">
        <v>50</v>
      </c>
      <c r="L18" s="57"/>
      <c r="M18" s="64"/>
      <c r="N18" s="62">
        <v>24947.5</v>
      </c>
      <c r="O18" s="57"/>
      <c r="P18" s="64"/>
      <c r="Q18" s="62">
        <v>20173.400000000001</v>
      </c>
      <c r="R18" s="40"/>
      <c r="S18" s="65">
        <v>4774.0999999999985</v>
      </c>
    </row>
    <row r="19" spans="1:19" x14ac:dyDescent="0.2">
      <c r="A19" s="72"/>
      <c r="B19" s="70"/>
      <c r="C19" s="58"/>
      <c r="D19" s="58"/>
      <c r="E19" s="58"/>
      <c r="F19" s="58"/>
      <c r="G19" s="58"/>
      <c r="H19" s="70"/>
      <c r="I19" s="73"/>
      <c r="J19" s="63"/>
      <c r="K19" s="57" t="s">
        <v>52</v>
      </c>
      <c r="L19" s="57"/>
      <c r="M19" s="61">
        <v>13648.4</v>
      </c>
      <c r="N19" s="64"/>
      <c r="O19" s="70"/>
      <c r="P19" s="61">
        <v>9730.7999999999993</v>
      </c>
      <c r="Q19" s="64"/>
      <c r="R19" s="40"/>
      <c r="S19" s="71">
        <v>3917.6000000000004</v>
      </c>
    </row>
    <row r="20" spans="1:19" x14ac:dyDescent="0.2">
      <c r="A20" s="56" t="s">
        <v>107</v>
      </c>
      <c r="B20" s="57"/>
      <c r="C20" s="58"/>
      <c r="D20" s="81">
        <v>2730732.2</v>
      </c>
      <c r="E20" s="60"/>
      <c r="F20" s="58"/>
      <c r="G20" s="81">
        <v>2627710.3000000003</v>
      </c>
      <c r="H20" s="61"/>
      <c r="I20" s="62">
        <v>103021.89999999991</v>
      </c>
      <c r="J20" s="63"/>
      <c r="K20" s="57" t="s">
        <v>54</v>
      </c>
      <c r="L20" s="57"/>
      <c r="M20" s="61">
        <v>0</v>
      </c>
      <c r="N20" s="64"/>
      <c r="O20" s="70"/>
      <c r="P20" s="61">
        <v>0</v>
      </c>
      <c r="Q20" s="64"/>
      <c r="R20" s="40"/>
      <c r="S20" s="71">
        <v>0</v>
      </c>
    </row>
    <row r="21" spans="1:19" x14ac:dyDescent="0.2">
      <c r="A21" s="56"/>
      <c r="B21" s="57"/>
      <c r="C21" s="58"/>
      <c r="D21" s="58"/>
      <c r="E21" s="58"/>
      <c r="F21" s="58"/>
      <c r="G21" s="58"/>
      <c r="H21" s="70"/>
      <c r="I21" s="73"/>
      <c r="J21" s="63"/>
      <c r="K21" s="57" t="s">
        <v>56</v>
      </c>
      <c r="L21" s="57"/>
      <c r="M21" s="61">
        <v>11299.1</v>
      </c>
      <c r="N21" s="64"/>
      <c r="O21" s="70"/>
      <c r="P21" s="61">
        <v>10442.600000000002</v>
      </c>
      <c r="Q21" s="64"/>
      <c r="R21" s="40"/>
      <c r="S21" s="71">
        <v>856.49999999999818</v>
      </c>
    </row>
    <row r="22" spans="1:19" x14ac:dyDescent="0.2">
      <c r="A22" s="56" t="s">
        <v>106</v>
      </c>
      <c r="B22" s="57"/>
      <c r="C22" s="82">
        <v>2730732.2</v>
      </c>
      <c r="D22" s="58"/>
      <c r="E22" s="58"/>
      <c r="F22" s="82">
        <v>2627710.3000000003</v>
      </c>
      <c r="G22" s="58"/>
      <c r="H22" s="70"/>
      <c r="I22" s="73">
        <v>103021.89999999991</v>
      </c>
      <c r="J22" s="63"/>
      <c r="K22" s="70"/>
      <c r="L22" s="70"/>
      <c r="M22" s="64"/>
      <c r="N22" s="64"/>
      <c r="O22" s="70"/>
      <c r="P22" s="64"/>
      <c r="Q22" s="64"/>
      <c r="R22" s="40"/>
      <c r="S22" s="71"/>
    </row>
    <row r="23" spans="1:19" x14ac:dyDescent="0.2">
      <c r="A23" s="56" t="s">
        <v>48</v>
      </c>
      <c r="B23" s="57"/>
      <c r="C23" s="82">
        <v>2698198.6</v>
      </c>
      <c r="D23" s="58"/>
      <c r="E23" s="58"/>
      <c r="F23" s="82">
        <v>2570351.5</v>
      </c>
      <c r="G23" s="58"/>
      <c r="H23" s="70"/>
      <c r="I23" s="73">
        <v>127847.10000000009</v>
      </c>
      <c r="J23" s="63"/>
      <c r="K23" s="57" t="s">
        <v>57</v>
      </c>
      <c r="L23" s="57"/>
      <c r="M23" s="64"/>
      <c r="N23" s="62">
        <v>3131.3</v>
      </c>
      <c r="O23" s="57"/>
      <c r="P23" s="64"/>
      <c r="Q23" s="62">
        <v>3427.5</v>
      </c>
      <c r="R23" s="40"/>
      <c r="S23" s="65">
        <v>-296.19999999999982</v>
      </c>
    </row>
    <row r="24" spans="1:19" x14ac:dyDescent="0.2">
      <c r="A24" s="56" t="s">
        <v>49</v>
      </c>
      <c r="B24" s="57"/>
      <c r="C24" s="82">
        <v>65247</v>
      </c>
      <c r="D24" s="58"/>
      <c r="E24" s="58"/>
      <c r="F24" s="82">
        <v>81688.5</v>
      </c>
      <c r="G24" s="58"/>
      <c r="H24" s="70"/>
      <c r="I24" s="73">
        <v>-16441.5</v>
      </c>
      <c r="J24" s="63"/>
      <c r="K24" s="70"/>
      <c r="L24" s="70"/>
      <c r="M24" s="64"/>
      <c r="N24" s="64"/>
      <c r="O24" s="70"/>
      <c r="P24" s="64"/>
      <c r="Q24" s="64"/>
      <c r="R24" s="40"/>
      <c r="S24" s="71"/>
    </row>
    <row r="25" spans="1:19" x14ac:dyDescent="0.2">
      <c r="A25" s="56" t="s">
        <v>51</v>
      </c>
      <c r="B25" s="57"/>
      <c r="C25" s="82">
        <v>44577.5</v>
      </c>
      <c r="D25" s="58"/>
      <c r="E25" s="58"/>
      <c r="F25" s="82">
        <v>51052.7</v>
      </c>
      <c r="G25" s="58"/>
      <c r="H25" s="70"/>
      <c r="I25" s="73">
        <v>-6475.1999999999971</v>
      </c>
      <c r="J25" s="63"/>
      <c r="K25" s="57" t="s">
        <v>58</v>
      </c>
      <c r="L25" s="57"/>
      <c r="M25" s="64"/>
      <c r="N25" s="62">
        <v>377555.3</v>
      </c>
      <c r="O25" s="57"/>
      <c r="P25" s="64"/>
      <c r="Q25" s="62">
        <v>327957.5</v>
      </c>
      <c r="R25" s="40"/>
      <c r="S25" s="65">
        <v>49597.799999999988</v>
      </c>
    </row>
    <row r="26" spans="1:19" x14ac:dyDescent="0.2">
      <c r="A26" s="56" t="s">
        <v>53</v>
      </c>
      <c r="B26" s="57"/>
      <c r="C26" s="82">
        <v>96768</v>
      </c>
      <c r="D26" s="58"/>
      <c r="E26" s="58"/>
      <c r="F26" s="82">
        <v>101541.3</v>
      </c>
      <c r="G26" s="58"/>
      <c r="H26" s="70"/>
      <c r="I26" s="73">
        <v>-4773.3000000000029</v>
      </c>
      <c r="J26" s="63"/>
      <c r="K26" s="57" t="s">
        <v>59</v>
      </c>
      <c r="L26" s="57"/>
      <c r="M26" s="61">
        <v>403.5</v>
      </c>
      <c r="N26" s="64"/>
      <c r="O26" s="70"/>
      <c r="P26" s="61">
        <v>595.79999999999995</v>
      </c>
      <c r="Q26" s="64"/>
      <c r="R26" s="40"/>
      <c r="S26" s="71">
        <v>-192.29999999999995</v>
      </c>
    </row>
    <row r="27" spans="1:19" x14ac:dyDescent="0.2">
      <c r="A27" s="56" t="s">
        <v>55</v>
      </c>
      <c r="B27" s="57"/>
      <c r="C27" s="82">
        <v>154153.9</v>
      </c>
      <c r="D27" s="58"/>
      <c r="E27" s="58"/>
      <c r="F27" s="82">
        <v>140460.20000000001</v>
      </c>
      <c r="G27" s="58"/>
      <c r="H27" s="70"/>
      <c r="I27" s="73">
        <v>13693.699999999983</v>
      </c>
      <c r="J27" s="63"/>
      <c r="K27" s="57" t="s">
        <v>60</v>
      </c>
      <c r="L27" s="57"/>
      <c r="M27" s="61">
        <v>157850.6</v>
      </c>
      <c r="N27" s="64"/>
      <c r="O27" s="70"/>
      <c r="P27" s="61">
        <v>111470.3</v>
      </c>
      <c r="Q27" s="64"/>
      <c r="R27" s="40"/>
      <c r="S27" s="71">
        <v>46380.3</v>
      </c>
    </row>
    <row r="28" spans="1:19" x14ac:dyDescent="0.2">
      <c r="A28" s="56" t="s">
        <v>45</v>
      </c>
      <c r="B28" s="57"/>
      <c r="C28" s="168">
        <v>-328212.8</v>
      </c>
      <c r="D28" s="58"/>
      <c r="E28" s="58"/>
      <c r="F28" s="167">
        <v>-317383.90000000002</v>
      </c>
      <c r="G28" s="58"/>
      <c r="H28" s="70"/>
      <c r="I28" s="73">
        <v>-10828.899999999965</v>
      </c>
      <c r="J28" s="63"/>
      <c r="K28" s="57" t="s">
        <v>43</v>
      </c>
      <c r="L28" s="57"/>
      <c r="M28" s="61">
        <v>219301.19999999998</v>
      </c>
      <c r="N28" s="64"/>
      <c r="O28" s="70"/>
      <c r="P28" s="61">
        <v>215891.40000000002</v>
      </c>
      <c r="Q28" s="64"/>
      <c r="R28" s="40"/>
      <c r="S28" s="71">
        <v>3409.7999999999593</v>
      </c>
    </row>
    <row r="29" spans="1:19" x14ac:dyDescent="0.2">
      <c r="A29" s="56"/>
      <c r="B29" s="57"/>
      <c r="C29" s="58"/>
      <c r="D29" s="58"/>
      <c r="E29" s="58"/>
      <c r="F29" s="58"/>
      <c r="G29" s="58"/>
      <c r="H29" s="70"/>
      <c r="I29" s="73"/>
      <c r="J29" s="63"/>
      <c r="K29" s="70"/>
      <c r="L29" s="70"/>
      <c r="M29" s="64"/>
      <c r="N29" s="64"/>
      <c r="O29" s="70"/>
      <c r="P29" s="64"/>
      <c r="Q29" s="64"/>
      <c r="R29" s="40"/>
      <c r="S29" s="71"/>
    </row>
    <row r="30" spans="1:19" x14ac:dyDescent="0.2">
      <c r="A30" s="83" t="s">
        <v>105</v>
      </c>
      <c r="B30" s="84"/>
      <c r="C30" s="82">
        <v>0</v>
      </c>
      <c r="D30" s="58"/>
      <c r="E30" s="58"/>
      <c r="F30" s="82">
        <v>0</v>
      </c>
      <c r="G30" s="58"/>
      <c r="H30" s="70"/>
      <c r="I30" s="73">
        <v>0</v>
      </c>
      <c r="J30" s="63"/>
      <c r="K30" s="57" t="s">
        <v>62</v>
      </c>
      <c r="L30" s="57"/>
      <c r="M30" s="64"/>
      <c r="N30" s="62">
        <v>8373.4</v>
      </c>
      <c r="O30" s="57"/>
      <c r="P30" s="64"/>
      <c r="Q30" s="62">
        <v>8622.1</v>
      </c>
      <c r="R30" s="40"/>
      <c r="S30" s="65">
        <v>-248.70000000000073</v>
      </c>
    </row>
    <row r="31" spans="1:19" x14ac:dyDescent="0.2">
      <c r="A31" s="83" t="s">
        <v>48</v>
      </c>
      <c r="B31" s="84"/>
      <c r="C31" s="82">
        <v>0</v>
      </c>
      <c r="D31" s="58"/>
      <c r="E31" s="58"/>
      <c r="F31" s="82">
        <v>0</v>
      </c>
      <c r="G31" s="58"/>
      <c r="H31" s="70"/>
      <c r="I31" s="73">
        <v>0</v>
      </c>
      <c r="J31" s="63"/>
      <c r="K31" s="57" t="s">
        <v>64</v>
      </c>
      <c r="L31" s="57"/>
      <c r="M31" s="61">
        <v>1020.4</v>
      </c>
      <c r="N31" s="64"/>
      <c r="O31" s="70"/>
      <c r="P31" s="61">
        <v>1187.8</v>
      </c>
      <c r="Q31" s="64"/>
      <c r="R31" s="40"/>
      <c r="S31" s="71">
        <v>-167.39999999999998</v>
      </c>
    </row>
    <row r="32" spans="1:19" x14ac:dyDescent="0.2">
      <c r="A32" s="83" t="s">
        <v>45</v>
      </c>
      <c r="B32" s="84"/>
      <c r="C32" s="167">
        <v>0</v>
      </c>
      <c r="D32" s="58"/>
      <c r="E32" s="85"/>
      <c r="F32" s="167">
        <v>0</v>
      </c>
      <c r="G32" s="58"/>
      <c r="H32" s="70"/>
      <c r="I32" s="73">
        <v>0</v>
      </c>
      <c r="J32" s="63"/>
      <c r="K32" s="57" t="s">
        <v>66</v>
      </c>
      <c r="L32" s="57"/>
      <c r="M32" s="61">
        <v>690.9</v>
      </c>
      <c r="N32" s="64"/>
      <c r="O32" s="70"/>
      <c r="P32" s="61">
        <v>811.1</v>
      </c>
      <c r="Q32" s="64"/>
      <c r="R32" s="40"/>
      <c r="S32" s="71">
        <v>-120.20000000000005</v>
      </c>
    </row>
    <row r="33" spans="1:19" x14ac:dyDescent="0.2">
      <c r="A33" s="56"/>
      <c r="B33" s="57"/>
      <c r="C33" s="58"/>
      <c r="D33" s="58"/>
      <c r="E33" s="58"/>
      <c r="F33" s="58"/>
      <c r="G33" s="58"/>
      <c r="H33" s="70"/>
      <c r="I33" s="73"/>
      <c r="J33" s="63"/>
      <c r="K33" s="57" t="s">
        <v>43</v>
      </c>
      <c r="L33" s="57"/>
      <c r="M33" s="61">
        <v>6662.1</v>
      </c>
      <c r="N33" s="64"/>
      <c r="O33" s="70"/>
      <c r="P33" s="61">
        <v>6623.2</v>
      </c>
      <c r="Q33" s="64"/>
      <c r="R33" s="40"/>
      <c r="S33" s="71">
        <v>38.900000000000546</v>
      </c>
    </row>
    <row r="34" spans="1:19" x14ac:dyDescent="0.2">
      <c r="A34" s="56" t="s">
        <v>61</v>
      </c>
      <c r="B34" s="57"/>
      <c r="C34" s="58"/>
      <c r="D34" s="166">
        <v>-119306.6</v>
      </c>
      <c r="E34" s="68"/>
      <c r="F34" s="58"/>
      <c r="G34" s="166">
        <v>-113559.7</v>
      </c>
      <c r="H34" s="69"/>
      <c r="I34" s="62">
        <v>-5746.9000000000087</v>
      </c>
      <c r="J34" s="63"/>
      <c r="K34" s="86"/>
      <c r="L34" s="57"/>
      <c r="M34" s="64"/>
      <c r="N34" s="64"/>
      <c r="O34" s="57"/>
      <c r="P34" s="64"/>
      <c r="Q34" s="64"/>
      <c r="R34" s="40"/>
      <c r="S34" s="71"/>
    </row>
    <row r="35" spans="1:19" x14ac:dyDescent="0.2">
      <c r="A35" s="56"/>
      <c r="B35" s="57"/>
      <c r="C35" s="58"/>
      <c r="D35" s="58"/>
      <c r="E35" s="58"/>
      <c r="F35" s="58"/>
      <c r="G35" s="58"/>
      <c r="H35" s="70"/>
      <c r="I35" s="73"/>
      <c r="J35" s="63"/>
      <c r="K35" s="57" t="s">
        <v>67</v>
      </c>
      <c r="L35" s="57"/>
      <c r="M35" s="64"/>
      <c r="N35" s="62">
        <v>1125492.5</v>
      </c>
      <c r="O35" s="57"/>
      <c r="P35" s="64"/>
      <c r="Q35" s="62">
        <v>1065394.9000000001</v>
      </c>
      <c r="R35" s="40"/>
      <c r="S35" s="65">
        <v>60097.59999999986</v>
      </c>
    </row>
    <row r="36" spans="1:19" ht="13.5" customHeight="1" x14ac:dyDescent="0.2">
      <c r="A36" s="56" t="s">
        <v>63</v>
      </c>
      <c r="B36" s="57"/>
      <c r="C36" s="58"/>
      <c r="D36" s="81">
        <v>8672.2999999999993</v>
      </c>
      <c r="E36" s="60"/>
      <c r="F36" s="58"/>
      <c r="G36" s="81">
        <v>28573.500000000004</v>
      </c>
      <c r="H36" s="61"/>
      <c r="I36" s="62">
        <v>-19901.200000000004</v>
      </c>
      <c r="J36" s="63"/>
      <c r="K36" s="70"/>
      <c r="L36" s="70"/>
      <c r="M36" s="64"/>
      <c r="N36" s="64"/>
      <c r="O36" s="70"/>
      <c r="P36" s="64"/>
      <c r="Q36" s="64"/>
      <c r="R36" s="40"/>
      <c r="S36" s="71"/>
    </row>
    <row r="37" spans="1:19" x14ac:dyDescent="0.2">
      <c r="A37" s="56" t="s">
        <v>65</v>
      </c>
      <c r="B37" s="57"/>
      <c r="C37" s="82">
        <v>4787.8999999999996</v>
      </c>
      <c r="D37" s="58"/>
      <c r="E37" s="58"/>
      <c r="F37" s="82">
        <v>4464.3</v>
      </c>
      <c r="G37" s="58"/>
      <c r="H37" s="70"/>
      <c r="I37" s="73">
        <v>323.59999999999945</v>
      </c>
      <c r="J37" s="63"/>
      <c r="K37" s="70"/>
      <c r="L37" s="70"/>
      <c r="M37" s="64"/>
      <c r="N37" s="64"/>
      <c r="O37" s="70"/>
      <c r="P37" s="64"/>
      <c r="Q37" s="64"/>
      <c r="R37" s="40"/>
      <c r="S37" s="71"/>
    </row>
    <row r="38" spans="1:19" x14ac:dyDescent="0.2">
      <c r="A38" s="83" t="s">
        <v>68</v>
      </c>
      <c r="B38" s="84"/>
      <c r="C38" s="82">
        <v>5126.8999999999996</v>
      </c>
      <c r="D38" s="58"/>
      <c r="E38" s="58"/>
      <c r="F38" s="82">
        <v>3656.5</v>
      </c>
      <c r="G38" s="58"/>
      <c r="H38" s="70"/>
      <c r="I38" s="73">
        <v>1470.3999999999996</v>
      </c>
      <c r="J38" s="63"/>
      <c r="K38" s="57" t="s">
        <v>69</v>
      </c>
      <c r="L38" s="57"/>
      <c r="M38" s="64"/>
      <c r="N38" s="62">
        <v>1125492.5</v>
      </c>
      <c r="O38" s="57"/>
      <c r="P38" s="64"/>
      <c r="Q38" s="62">
        <v>1065394.9000000001</v>
      </c>
      <c r="R38" s="40"/>
      <c r="S38" s="65">
        <v>60097.59999999986</v>
      </c>
    </row>
    <row r="39" spans="1:19" x14ac:dyDescent="0.2">
      <c r="A39" s="171" t="s">
        <v>113</v>
      </c>
      <c r="B39" s="84"/>
      <c r="C39" s="82">
        <v>0</v>
      </c>
      <c r="D39" s="58"/>
      <c r="E39" s="58"/>
      <c r="F39" s="82">
        <v>0</v>
      </c>
      <c r="G39" s="58"/>
      <c r="H39" s="70"/>
      <c r="I39" s="73">
        <v>0</v>
      </c>
      <c r="J39" s="63"/>
      <c r="K39" s="57"/>
      <c r="L39" s="57"/>
      <c r="M39" s="64"/>
      <c r="N39" s="61"/>
      <c r="O39" s="57"/>
      <c r="P39" s="64"/>
      <c r="Q39" s="61"/>
      <c r="R39" s="40"/>
      <c r="S39" s="71"/>
    </row>
    <row r="40" spans="1:19" x14ac:dyDescent="0.2">
      <c r="A40" s="56" t="s">
        <v>23</v>
      </c>
      <c r="B40" s="57"/>
      <c r="C40" s="82">
        <v>8358</v>
      </c>
      <c r="D40" s="58"/>
      <c r="E40" s="58"/>
      <c r="F40" s="82">
        <v>30066.9</v>
      </c>
      <c r="G40" s="58"/>
      <c r="H40" s="70"/>
      <c r="I40" s="73">
        <v>-21708.9</v>
      </c>
      <c r="J40" s="63"/>
      <c r="K40" s="70"/>
      <c r="L40" s="70"/>
      <c r="M40" s="64"/>
      <c r="N40" s="64"/>
      <c r="O40" s="70"/>
      <c r="P40" s="64"/>
      <c r="Q40" s="64"/>
      <c r="R40" s="40"/>
      <c r="S40" s="71"/>
    </row>
    <row r="41" spans="1:19" x14ac:dyDescent="0.2">
      <c r="A41" s="56" t="s">
        <v>45</v>
      </c>
      <c r="B41" s="57"/>
      <c r="C41" s="168">
        <v>-9600.5</v>
      </c>
      <c r="D41" s="58"/>
      <c r="E41" s="87"/>
      <c r="F41" s="167">
        <v>-9614.2000000000007</v>
      </c>
      <c r="G41" s="58"/>
      <c r="H41" s="70"/>
      <c r="I41" s="73">
        <v>13.700000000000728</v>
      </c>
      <c r="J41" s="63"/>
      <c r="K41" s="70"/>
      <c r="L41" s="70"/>
      <c r="M41" s="64"/>
      <c r="N41" s="64"/>
      <c r="O41" s="70"/>
      <c r="P41" s="64"/>
      <c r="Q41" s="64"/>
      <c r="R41" s="40"/>
      <c r="S41" s="71"/>
    </row>
    <row r="42" spans="1:19" x14ac:dyDescent="0.2">
      <c r="A42" s="72"/>
      <c r="B42" s="70"/>
      <c r="C42" s="58"/>
      <c r="D42" s="58"/>
      <c r="E42" s="58"/>
      <c r="F42" s="58"/>
      <c r="G42" s="58"/>
      <c r="H42" s="70"/>
      <c r="I42" s="73"/>
      <c r="J42" s="63"/>
      <c r="K42" s="57" t="s">
        <v>70</v>
      </c>
      <c r="L42" s="57"/>
      <c r="M42" s="64"/>
      <c r="N42" s="62">
        <v>1742858.5</v>
      </c>
      <c r="O42" s="57"/>
      <c r="P42" s="64"/>
      <c r="Q42" s="62">
        <v>1731489.6</v>
      </c>
      <c r="R42" s="40"/>
      <c r="S42" s="65">
        <v>11368.899999999907</v>
      </c>
    </row>
    <row r="43" spans="1:19" x14ac:dyDescent="0.2">
      <c r="A43" s="56" t="s">
        <v>104</v>
      </c>
      <c r="B43" s="57"/>
      <c r="C43" s="58"/>
      <c r="D43" s="81">
        <v>337.39999999999986</v>
      </c>
      <c r="E43" s="60"/>
      <c r="F43" s="58"/>
      <c r="G43" s="81">
        <v>337.39999999999986</v>
      </c>
      <c r="H43" s="61"/>
      <c r="I43" s="62">
        <v>0</v>
      </c>
      <c r="J43" s="63"/>
      <c r="K43" s="70"/>
      <c r="L43" s="70"/>
      <c r="M43" s="64"/>
      <c r="N43" s="64"/>
      <c r="O43" s="70"/>
      <c r="P43" s="64"/>
      <c r="Q43" s="64"/>
      <c r="R43" s="40"/>
      <c r="S43" s="71"/>
    </row>
    <row r="44" spans="1:19" x14ac:dyDescent="0.2">
      <c r="A44" s="83" t="s">
        <v>72</v>
      </c>
      <c r="B44" s="84"/>
      <c r="C44" s="82">
        <v>2135.1999999999998</v>
      </c>
      <c r="D44" s="58"/>
      <c r="E44" s="58"/>
      <c r="F44" s="82">
        <v>2135.1999999999998</v>
      </c>
      <c r="G44" s="58"/>
      <c r="H44" s="70"/>
      <c r="I44" s="73">
        <v>0</v>
      </c>
      <c r="J44" s="63"/>
      <c r="K44" s="57" t="s">
        <v>71</v>
      </c>
      <c r="L44" s="57"/>
      <c r="M44" s="64"/>
      <c r="N44" s="62">
        <v>643644.19999999995</v>
      </c>
      <c r="O44" s="57"/>
      <c r="P44" s="64"/>
      <c r="Q44" s="62">
        <v>643644.19999999995</v>
      </c>
      <c r="R44" s="40"/>
      <c r="S44" s="65">
        <v>0</v>
      </c>
    </row>
    <row r="45" spans="1:19" x14ac:dyDescent="0.2">
      <c r="A45" s="56" t="s">
        <v>45</v>
      </c>
      <c r="B45" s="88"/>
      <c r="C45" s="168">
        <v>-1797.8</v>
      </c>
      <c r="D45" s="58"/>
      <c r="E45" s="87"/>
      <c r="F45" s="167">
        <v>-1797.8</v>
      </c>
      <c r="G45" s="58"/>
      <c r="H45" s="70"/>
      <c r="I45" s="73">
        <v>0</v>
      </c>
      <c r="J45" s="63"/>
      <c r="K45" s="57" t="s">
        <v>73</v>
      </c>
      <c r="L45" s="57"/>
      <c r="M45" s="61">
        <v>643644.19999999995</v>
      </c>
      <c r="N45" s="64"/>
      <c r="O45" s="70"/>
      <c r="P45" s="61">
        <v>643644.19999999995</v>
      </c>
      <c r="Q45" s="64"/>
      <c r="R45" s="40"/>
      <c r="S45" s="71">
        <v>0</v>
      </c>
    </row>
    <row r="46" spans="1:19" x14ac:dyDescent="0.2">
      <c r="A46" s="72"/>
      <c r="B46" s="70"/>
      <c r="C46" s="58"/>
      <c r="D46" s="58"/>
      <c r="E46" s="58"/>
      <c r="F46" s="58"/>
      <c r="G46" s="58"/>
      <c r="H46" s="70"/>
      <c r="I46" s="73"/>
      <c r="J46" s="63"/>
      <c r="K46" s="70"/>
      <c r="L46" s="70"/>
      <c r="M46" s="64"/>
      <c r="N46" s="64"/>
      <c r="O46" s="70"/>
      <c r="P46" s="64"/>
      <c r="Q46" s="64"/>
      <c r="R46" s="40"/>
      <c r="S46" s="71"/>
    </row>
    <row r="47" spans="1:19" x14ac:dyDescent="0.2">
      <c r="A47" s="56" t="s">
        <v>74</v>
      </c>
      <c r="B47" s="57"/>
      <c r="C47" s="58"/>
      <c r="D47" s="81">
        <v>12684.9</v>
      </c>
      <c r="E47" s="60"/>
      <c r="F47" s="58"/>
      <c r="G47" s="81">
        <v>12736.8</v>
      </c>
      <c r="H47" s="61"/>
      <c r="I47" s="62">
        <v>-51.899999999999636</v>
      </c>
      <c r="J47" s="63"/>
      <c r="K47" s="70"/>
      <c r="L47" s="70"/>
      <c r="M47" s="64"/>
      <c r="N47" s="64"/>
      <c r="O47" s="70"/>
      <c r="P47" s="64"/>
      <c r="Q47" s="64"/>
      <c r="R47" s="40"/>
      <c r="S47" s="71"/>
    </row>
    <row r="48" spans="1:19" x14ac:dyDescent="0.2">
      <c r="A48" s="56" t="s">
        <v>75</v>
      </c>
      <c r="B48" s="57"/>
      <c r="C48" s="82">
        <v>11116</v>
      </c>
      <c r="D48" s="58"/>
      <c r="E48" s="58"/>
      <c r="F48" s="82">
        <v>11116</v>
      </c>
      <c r="G48" s="58"/>
      <c r="H48" s="70"/>
      <c r="I48" s="73">
        <v>0</v>
      </c>
      <c r="J48" s="63"/>
      <c r="K48" s="57" t="s">
        <v>77</v>
      </c>
      <c r="L48" s="57"/>
      <c r="M48" s="64"/>
      <c r="N48" s="62">
        <v>283798.3</v>
      </c>
      <c r="O48" s="57"/>
      <c r="P48" s="64"/>
      <c r="Q48" s="62">
        <v>283798.3</v>
      </c>
      <c r="R48" s="40"/>
      <c r="S48" s="65">
        <v>0</v>
      </c>
    </row>
    <row r="49" spans="1:19" x14ac:dyDescent="0.2">
      <c r="A49" s="56" t="s">
        <v>76</v>
      </c>
      <c r="B49" s="57"/>
      <c r="C49" s="82">
        <v>3305.2</v>
      </c>
      <c r="D49" s="58"/>
      <c r="E49" s="58"/>
      <c r="F49" s="82">
        <v>3298.3</v>
      </c>
      <c r="G49" s="58"/>
      <c r="H49" s="70"/>
      <c r="I49" s="73">
        <v>6.8999999999996362</v>
      </c>
      <c r="J49" s="63"/>
      <c r="K49" s="57" t="s">
        <v>79</v>
      </c>
      <c r="L49" s="57"/>
      <c r="M49" s="61">
        <v>283798.3</v>
      </c>
      <c r="N49" s="64"/>
      <c r="O49" s="70"/>
      <c r="P49" s="61">
        <v>283798.3</v>
      </c>
      <c r="Q49" s="64"/>
      <c r="R49" s="40"/>
      <c r="S49" s="71">
        <v>0</v>
      </c>
    </row>
    <row r="50" spans="1:19" x14ac:dyDescent="0.2">
      <c r="A50" s="56" t="s">
        <v>78</v>
      </c>
      <c r="B50" s="57"/>
      <c r="C50" s="82">
        <v>4999.3</v>
      </c>
      <c r="D50" s="58"/>
      <c r="E50" s="58"/>
      <c r="F50" s="82">
        <v>5043.7</v>
      </c>
      <c r="G50" s="58"/>
      <c r="H50" s="70"/>
      <c r="I50" s="73">
        <v>-44.399999999999636</v>
      </c>
      <c r="J50" s="63"/>
      <c r="K50" s="70"/>
      <c r="L50" s="70"/>
      <c r="M50" s="64"/>
      <c r="N50" s="64"/>
      <c r="O50" s="70"/>
      <c r="P50" s="64"/>
      <c r="Q50" s="64"/>
      <c r="R50" s="40"/>
      <c r="S50" s="71"/>
    </row>
    <row r="51" spans="1:19" x14ac:dyDescent="0.2">
      <c r="A51" s="56" t="s">
        <v>23</v>
      </c>
      <c r="B51" s="57"/>
      <c r="C51" s="82">
        <v>447.5</v>
      </c>
      <c r="D51" s="58"/>
      <c r="E51" s="58"/>
      <c r="F51" s="82">
        <v>447.5</v>
      </c>
      <c r="G51" s="58"/>
      <c r="H51" s="70"/>
      <c r="I51" s="73">
        <v>0</v>
      </c>
      <c r="J51" s="63"/>
      <c r="K51" s="70"/>
      <c r="L51" s="70"/>
      <c r="M51" s="64"/>
      <c r="N51" s="64"/>
      <c r="O51" s="70"/>
      <c r="P51" s="64"/>
      <c r="Q51" s="64"/>
      <c r="R51" s="40"/>
      <c r="S51" s="71"/>
    </row>
    <row r="52" spans="1:19" x14ac:dyDescent="0.2">
      <c r="A52" s="56" t="s">
        <v>80</v>
      </c>
      <c r="B52" s="57"/>
      <c r="C52" s="168">
        <v>-7149.9</v>
      </c>
      <c r="D52" s="58"/>
      <c r="E52" s="87"/>
      <c r="F52" s="167">
        <v>-7135.5</v>
      </c>
      <c r="G52" s="58"/>
      <c r="H52" s="70"/>
      <c r="I52" s="73">
        <v>-14.399999999999636</v>
      </c>
      <c r="J52" s="63"/>
      <c r="K52" s="57" t="s">
        <v>82</v>
      </c>
      <c r="L52" s="57"/>
      <c r="M52" s="64"/>
      <c r="N52" s="62">
        <v>109551</v>
      </c>
      <c r="O52" s="57"/>
      <c r="P52" s="64"/>
      <c r="Q52" s="62">
        <v>109551</v>
      </c>
      <c r="R52" s="40"/>
      <c r="S52" s="65">
        <v>0</v>
      </c>
    </row>
    <row r="53" spans="1:19" x14ac:dyDescent="0.2">
      <c r="A53" s="56" t="s">
        <v>81</v>
      </c>
      <c r="B53" s="57"/>
      <c r="C53" s="168">
        <v>-33.200000000000003</v>
      </c>
      <c r="D53" s="58"/>
      <c r="E53" s="87"/>
      <c r="F53" s="167">
        <v>-33.200000000000003</v>
      </c>
      <c r="G53" s="58"/>
      <c r="H53" s="70"/>
      <c r="I53" s="73">
        <v>0</v>
      </c>
      <c r="J53" s="63"/>
      <c r="K53" s="70"/>
      <c r="L53" s="70"/>
      <c r="M53" s="64"/>
      <c r="N53" s="64"/>
      <c r="O53" s="70"/>
      <c r="P53" s="64"/>
      <c r="Q53" s="64"/>
      <c r="R53" s="40"/>
      <c r="S53" s="71"/>
    </row>
    <row r="54" spans="1:19" x14ac:dyDescent="0.2">
      <c r="A54" s="72" t="s">
        <v>25</v>
      </c>
      <c r="B54" s="70"/>
      <c r="C54" s="58"/>
      <c r="D54" s="58"/>
      <c r="E54" s="58"/>
      <c r="F54" s="58"/>
      <c r="G54" s="58"/>
      <c r="H54" s="70"/>
      <c r="I54" s="73"/>
      <c r="J54" s="63"/>
      <c r="K54" s="57" t="s">
        <v>84</v>
      </c>
      <c r="L54" s="57"/>
      <c r="M54" s="61">
        <v>7805.7</v>
      </c>
      <c r="N54" s="64"/>
      <c r="O54" s="70"/>
      <c r="P54" s="61">
        <v>7805.7</v>
      </c>
      <c r="Q54" s="64"/>
      <c r="R54" s="40"/>
      <c r="S54" s="71">
        <v>0</v>
      </c>
    </row>
    <row r="55" spans="1:19" x14ac:dyDescent="0.2">
      <c r="A55" s="56" t="s">
        <v>83</v>
      </c>
      <c r="B55" s="57"/>
      <c r="C55" s="58"/>
      <c r="D55" s="81">
        <v>36029.300000000003</v>
      </c>
      <c r="E55" s="60"/>
      <c r="F55" s="58"/>
      <c r="G55" s="81">
        <v>31544.199999999997</v>
      </c>
      <c r="H55" s="61"/>
      <c r="I55" s="62">
        <v>4485.1000000000058</v>
      </c>
      <c r="J55" s="63"/>
      <c r="K55" s="57" t="s">
        <v>86</v>
      </c>
      <c r="L55" s="57"/>
      <c r="M55" s="61">
        <v>100635.2</v>
      </c>
      <c r="N55" s="64"/>
      <c r="O55" s="70"/>
      <c r="P55" s="61">
        <v>100635.2</v>
      </c>
      <c r="Q55" s="64"/>
      <c r="R55" s="40"/>
      <c r="S55" s="71">
        <v>0</v>
      </c>
    </row>
    <row r="56" spans="1:19" x14ac:dyDescent="0.2">
      <c r="A56" s="56" t="s">
        <v>85</v>
      </c>
      <c r="B56" s="70"/>
      <c r="C56" s="82">
        <v>734.09999999999991</v>
      </c>
      <c r="D56" s="58"/>
      <c r="E56" s="58"/>
      <c r="F56" s="82">
        <v>854.1</v>
      </c>
      <c r="G56" s="58"/>
      <c r="H56" s="70"/>
      <c r="I56" s="73">
        <v>-120.00000000000011</v>
      </c>
      <c r="J56" s="63"/>
      <c r="K56" s="57" t="s">
        <v>43</v>
      </c>
      <c r="L56" s="57"/>
      <c r="M56" s="61">
        <v>1110.0999999999999</v>
      </c>
      <c r="N56" s="64"/>
      <c r="O56" s="70"/>
      <c r="P56" s="61">
        <v>1110.0999999999999</v>
      </c>
      <c r="Q56" s="64"/>
      <c r="R56" s="40"/>
      <c r="S56" s="71">
        <v>0</v>
      </c>
    </row>
    <row r="57" spans="1:19" x14ac:dyDescent="0.2">
      <c r="A57" s="56" t="s">
        <v>14</v>
      </c>
      <c r="B57" s="57"/>
      <c r="C57" s="82">
        <v>35297.9</v>
      </c>
      <c r="D57" s="58"/>
      <c r="E57" s="58"/>
      <c r="F57" s="82">
        <v>30692.799999999999</v>
      </c>
      <c r="G57" s="58"/>
      <c r="H57" s="70"/>
      <c r="I57" s="73">
        <v>4605.1000000000022</v>
      </c>
      <c r="J57" s="63"/>
      <c r="K57" s="57"/>
      <c r="L57" s="57"/>
      <c r="M57" s="61"/>
      <c r="N57" s="64"/>
      <c r="O57" s="70"/>
      <c r="P57" s="61"/>
      <c r="Q57" s="64"/>
      <c r="R57" s="40"/>
      <c r="S57" s="71"/>
    </row>
    <row r="58" spans="1:19" x14ac:dyDescent="0.2">
      <c r="A58" s="56" t="s">
        <v>45</v>
      </c>
      <c r="B58" s="57"/>
      <c r="C58" s="168">
        <v>-2.7</v>
      </c>
      <c r="D58" s="58"/>
      <c r="E58" s="87"/>
      <c r="F58" s="168">
        <v>-2.7</v>
      </c>
      <c r="G58" s="58"/>
      <c r="H58" s="70"/>
      <c r="I58" s="73">
        <v>0</v>
      </c>
      <c r="J58" s="63"/>
      <c r="K58" s="57"/>
      <c r="L58" s="57"/>
      <c r="M58" s="61"/>
      <c r="N58" s="64"/>
      <c r="O58" s="70"/>
      <c r="P58" s="61"/>
      <c r="Q58" s="64"/>
      <c r="R58" s="40"/>
      <c r="S58" s="71"/>
    </row>
    <row r="59" spans="1:19" x14ac:dyDescent="0.2">
      <c r="A59" s="72"/>
      <c r="B59" s="70"/>
      <c r="C59" s="58"/>
      <c r="D59" s="58"/>
      <c r="E59" s="58"/>
      <c r="F59" s="58"/>
      <c r="G59" s="58"/>
      <c r="H59" s="70"/>
      <c r="I59" s="73"/>
      <c r="J59" s="63"/>
      <c r="K59" s="70"/>
      <c r="L59" s="70"/>
      <c r="M59" s="64"/>
      <c r="N59" s="64"/>
      <c r="O59" s="70"/>
      <c r="P59" s="64"/>
      <c r="Q59" s="64"/>
      <c r="R59" s="40"/>
      <c r="S59" s="71"/>
    </row>
    <row r="60" spans="1:19" x14ac:dyDescent="0.2">
      <c r="A60" s="56" t="s">
        <v>87</v>
      </c>
      <c r="B60" s="57"/>
      <c r="C60" s="58"/>
      <c r="D60" s="81">
        <v>7805.7</v>
      </c>
      <c r="E60" s="60"/>
      <c r="F60" s="58"/>
      <c r="G60" s="81">
        <v>7805.7</v>
      </c>
      <c r="H60" s="61"/>
      <c r="I60" s="62">
        <v>0</v>
      </c>
      <c r="J60" s="63"/>
      <c r="K60" s="57" t="s">
        <v>88</v>
      </c>
      <c r="L60" s="57"/>
      <c r="M60" s="64"/>
      <c r="N60" s="62">
        <v>610953</v>
      </c>
      <c r="O60" s="57"/>
      <c r="P60" s="64"/>
      <c r="Q60" s="62">
        <v>610953</v>
      </c>
      <c r="R60" s="40"/>
      <c r="S60" s="65">
        <v>0</v>
      </c>
    </row>
    <row r="61" spans="1:19" x14ac:dyDescent="0.2">
      <c r="A61" s="56" t="s">
        <v>44</v>
      </c>
      <c r="B61" s="57"/>
      <c r="C61" s="58"/>
      <c r="D61" s="58"/>
      <c r="E61" s="58"/>
      <c r="F61" s="58"/>
      <c r="G61" s="58"/>
      <c r="H61" s="70"/>
      <c r="I61" s="73"/>
      <c r="J61" s="63"/>
      <c r="K61" s="57"/>
      <c r="L61" s="57"/>
      <c r="M61" s="64"/>
      <c r="N61" s="74"/>
      <c r="O61" s="57"/>
      <c r="P61" s="64"/>
      <c r="Q61" s="74"/>
      <c r="R61" s="40"/>
      <c r="S61" s="71"/>
    </row>
    <row r="62" spans="1:19" x14ac:dyDescent="0.2">
      <c r="A62" s="56" t="s">
        <v>22</v>
      </c>
      <c r="B62" s="57"/>
      <c r="C62" s="82">
        <v>7805.7</v>
      </c>
      <c r="D62" s="58"/>
      <c r="E62" s="58"/>
      <c r="F62" s="82">
        <v>7805.7</v>
      </c>
      <c r="G62" s="58"/>
      <c r="H62" s="70"/>
      <c r="I62" s="73">
        <v>0</v>
      </c>
      <c r="J62" s="63"/>
      <c r="K62" s="57" t="s">
        <v>33</v>
      </c>
      <c r="L62" s="57"/>
      <c r="M62" s="64"/>
      <c r="N62" s="81">
        <v>94912</v>
      </c>
      <c r="O62" s="57"/>
      <c r="P62" s="64"/>
      <c r="Q62" s="81">
        <v>83543.100000000006</v>
      </c>
      <c r="R62" s="40"/>
      <c r="S62" s="65">
        <v>11368.899999999994</v>
      </c>
    </row>
    <row r="63" spans="1:19" x14ac:dyDescent="0.2">
      <c r="A63" s="56" t="s">
        <v>25</v>
      </c>
      <c r="B63" s="57"/>
      <c r="C63" s="82"/>
      <c r="D63" s="58"/>
      <c r="E63" s="58"/>
      <c r="F63" s="82"/>
      <c r="G63" s="58"/>
      <c r="H63" s="70"/>
      <c r="I63" s="73"/>
      <c r="J63" s="63"/>
      <c r="K63" s="70"/>
      <c r="L63" s="70"/>
      <c r="M63" s="64"/>
      <c r="N63" s="64"/>
      <c r="O63" s="70"/>
      <c r="P63" s="64"/>
      <c r="Q63" s="64"/>
      <c r="R63" s="40"/>
      <c r="S63" s="71"/>
    </row>
    <row r="64" spans="1:19" x14ac:dyDescent="0.2">
      <c r="A64" s="72"/>
      <c r="B64" s="70"/>
      <c r="C64" s="58"/>
      <c r="D64" s="58"/>
      <c r="E64" s="58"/>
      <c r="F64" s="58"/>
      <c r="G64" s="58"/>
      <c r="H64" s="70"/>
      <c r="I64" s="73"/>
      <c r="J64" s="63"/>
      <c r="K64" s="57"/>
      <c r="L64" s="57"/>
      <c r="M64" s="64"/>
      <c r="N64" s="61"/>
      <c r="O64" s="57"/>
      <c r="P64" s="64"/>
      <c r="Q64" s="61"/>
      <c r="R64" s="40"/>
      <c r="S64" s="71"/>
    </row>
    <row r="65" spans="1:19" x14ac:dyDescent="0.2">
      <c r="A65" s="72"/>
      <c r="B65" s="70"/>
      <c r="C65" s="58"/>
      <c r="D65" s="58"/>
      <c r="E65" s="58"/>
      <c r="F65" s="58"/>
      <c r="G65" s="58"/>
      <c r="H65" s="70"/>
      <c r="I65" s="73"/>
      <c r="J65" s="63"/>
      <c r="K65" s="70"/>
      <c r="L65" s="70"/>
      <c r="M65" s="64"/>
      <c r="N65" s="64"/>
      <c r="O65" s="70"/>
      <c r="P65" s="64"/>
      <c r="Q65" s="64"/>
      <c r="R65" s="40"/>
      <c r="S65" s="71"/>
    </row>
    <row r="66" spans="1:19" x14ac:dyDescent="0.2">
      <c r="A66" s="56" t="s">
        <v>89</v>
      </c>
      <c r="B66" s="57"/>
      <c r="C66" s="58"/>
      <c r="D66" s="81">
        <v>2868350.9999999995</v>
      </c>
      <c r="E66" s="60"/>
      <c r="F66" s="58"/>
      <c r="G66" s="81">
        <v>2796884.5</v>
      </c>
      <c r="H66" s="61"/>
      <c r="I66" s="62">
        <v>71466.499999999534</v>
      </c>
      <c r="J66" s="63"/>
      <c r="K66" s="57" t="s">
        <v>90</v>
      </c>
      <c r="L66" s="57"/>
      <c r="M66" s="64"/>
      <c r="N66" s="62">
        <v>2868351</v>
      </c>
      <c r="O66" s="57"/>
      <c r="P66" s="64"/>
      <c r="Q66" s="62">
        <v>2796884.5</v>
      </c>
      <c r="R66" s="40"/>
      <c r="S66" s="65">
        <v>71466.5</v>
      </c>
    </row>
    <row r="67" spans="1:19" ht="15.75" thickBot="1" x14ac:dyDescent="0.25">
      <c r="A67" s="89"/>
      <c r="B67" s="90"/>
      <c r="C67" s="90"/>
      <c r="D67" s="90"/>
      <c r="E67" s="90"/>
      <c r="F67" s="90"/>
      <c r="G67" s="90"/>
      <c r="H67" s="90"/>
      <c r="I67" s="91"/>
      <c r="J67" s="92"/>
      <c r="K67" s="90"/>
      <c r="L67" s="90"/>
      <c r="M67" s="93"/>
      <c r="N67" s="93"/>
      <c r="O67" s="90"/>
      <c r="P67" s="93"/>
      <c r="Q67" s="93"/>
      <c r="R67" s="94"/>
      <c r="S67" s="95"/>
    </row>
    <row r="68" spans="1:19" ht="16.5" thickTop="1" x14ac:dyDescent="0.25">
      <c r="A68" s="367" t="s">
        <v>91</v>
      </c>
      <c r="B68" s="368"/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9"/>
    </row>
    <row r="69" spans="1:19" x14ac:dyDescent="0.2">
      <c r="A69" s="56" t="s">
        <v>92</v>
      </c>
      <c r="B69" s="57"/>
      <c r="C69" s="70"/>
      <c r="D69" s="62">
        <v>10642.6</v>
      </c>
      <c r="E69" s="57"/>
      <c r="F69" s="70"/>
      <c r="G69" s="62">
        <v>10642.6</v>
      </c>
      <c r="H69" s="61"/>
      <c r="I69" s="62">
        <v>0</v>
      </c>
      <c r="J69" s="96"/>
      <c r="K69" s="57" t="s">
        <v>93</v>
      </c>
      <c r="L69" s="57"/>
      <c r="M69" s="64"/>
      <c r="N69" s="62">
        <v>10642.6</v>
      </c>
      <c r="O69" s="57"/>
      <c r="P69" s="64"/>
      <c r="Q69" s="62">
        <v>10642.6</v>
      </c>
      <c r="R69" s="40"/>
      <c r="S69" s="65">
        <v>0</v>
      </c>
    </row>
    <row r="70" spans="1:19" x14ac:dyDescent="0.2">
      <c r="A70" s="72"/>
      <c r="B70" s="70"/>
      <c r="C70" s="70"/>
      <c r="D70" s="70"/>
      <c r="E70" s="70"/>
      <c r="F70" s="70"/>
      <c r="G70" s="64"/>
      <c r="H70" s="70"/>
      <c r="I70" s="73"/>
      <c r="J70" s="96"/>
      <c r="K70" s="57" t="s">
        <v>94</v>
      </c>
      <c r="L70" s="57"/>
      <c r="M70" s="61">
        <v>10642.6</v>
      </c>
      <c r="N70" s="64"/>
      <c r="O70" s="70"/>
      <c r="P70" s="61">
        <v>10642.6</v>
      </c>
      <c r="Q70" s="64"/>
      <c r="R70" s="40"/>
      <c r="S70" s="71">
        <v>0</v>
      </c>
    </row>
    <row r="71" spans="1:19" x14ac:dyDescent="0.2">
      <c r="A71" s="72"/>
      <c r="B71" s="70"/>
      <c r="C71" s="70"/>
      <c r="D71" s="70"/>
      <c r="E71" s="70"/>
      <c r="F71" s="70"/>
      <c r="G71" s="64"/>
      <c r="H71" s="70"/>
      <c r="I71" s="73"/>
      <c r="J71" s="96"/>
      <c r="K71" s="70"/>
      <c r="L71" s="70"/>
      <c r="M71" s="64"/>
      <c r="N71" s="64"/>
      <c r="O71" s="70"/>
      <c r="P71" s="64"/>
      <c r="Q71" s="64"/>
      <c r="R71" s="40"/>
      <c r="S71" s="71"/>
    </row>
    <row r="72" spans="1:19" x14ac:dyDescent="0.2">
      <c r="A72" s="56" t="s">
        <v>95</v>
      </c>
      <c r="B72" s="57"/>
      <c r="C72" s="70"/>
      <c r="D72" s="62">
        <v>127663.5</v>
      </c>
      <c r="E72" s="57"/>
      <c r="F72" s="70"/>
      <c r="G72" s="62">
        <v>129291.8</v>
      </c>
      <c r="H72" s="61"/>
      <c r="I72" s="62">
        <v>-1628.3000000000029</v>
      </c>
      <c r="J72" s="96"/>
      <c r="K72" s="57" t="s">
        <v>96</v>
      </c>
      <c r="L72" s="57"/>
      <c r="M72" s="64"/>
      <c r="N72" s="62">
        <v>127663.5</v>
      </c>
      <c r="O72" s="57"/>
      <c r="P72" s="64"/>
      <c r="Q72" s="62">
        <v>129291.8</v>
      </c>
      <c r="R72" s="40"/>
      <c r="S72" s="65">
        <v>-1628.3000000000029</v>
      </c>
    </row>
    <row r="73" spans="1:19" x14ac:dyDescent="0.2">
      <c r="A73" s="56" t="s">
        <v>23</v>
      </c>
      <c r="B73" s="57"/>
      <c r="C73" s="82">
        <v>127663.5</v>
      </c>
      <c r="D73" s="70"/>
      <c r="E73" s="70"/>
      <c r="F73" s="61">
        <v>129291.8</v>
      </c>
      <c r="G73" s="64"/>
      <c r="H73" s="70"/>
      <c r="I73" s="73">
        <v>-1628.3000000000029</v>
      </c>
      <c r="J73" s="96"/>
      <c r="K73" s="70"/>
      <c r="L73" s="70"/>
      <c r="M73" s="64"/>
      <c r="N73" s="64"/>
      <c r="O73" s="70"/>
      <c r="P73" s="64"/>
      <c r="Q73" s="64"/>
      <c r="R73" s="40"/>
      <c r="S73" s="71"/>
    </row>
    <row r="74" spans="1:19" x14ac:dyDescent="0.2">
      <c r="A74" s="72"/>
      <c r="B74" s="70"/>
      <c r="C74" s="70"/>
      <c r="D74" s="97"/>
      <c r="E74" s="70"/>
      <c r="F74" s="70"/>
      <c r="G74" s="64"/>
      <c r="H74" s="70"/>
      <c r="I74" s="73"/>
      <c r="J74" s="96"/>
      <c r="K74" s="70"/>
      <c r="L74" s="70"/>
      <c r="M74" s="64"/>
      <c r="N74" s="64"/>
      <c r="O74" s="70"/>
      <c r="P74" s="64"/>
      <c r="Q74" s="64"/>
      <c r="R74" s="40"/>
      <c r="S74" s="71"/>
    </row>
    <row r="75" spans="1:19" x14ac:dyDescent="0.2">
      <c r="A75" s="56" t="s">
        <v>97</v>
      </c>
      <c r="B75" s="57"/>
      <c r="C75" s="70"/>
      <c r="D75" s="62">
        <v>2977716.9</v>
      </c>
      <c r="E75" s="57"/>
      <c r="F75" s="70"/>
      <c r="G75" s="62">
        <v>2880227.8</v>
      </c>
      <c r="H75" s="61"/>
      <c r="I75" s="62">
        <v>97489.100000000093</v>
      </c>
      <c r="J75" s="96"/>
      <c r="K75" s="57" t="s">
        <v>98</v>
      </c>
      <c r="L75" s="57"/>
      <c r="M75" s="64"/>
      <c r="N75" s="62">
        <v>2977716.9</v>
      </c>
      <c r="O75" s="57"/>
      <c r="P75" s="64"/>
      <c r="Q75" s="62">
        <v>2880227.8</v>
      </c>
      <c r="R75" s="40"/>
      <c r="S75" s="65">
        <v>97489.100000000093</v>
      </c>
    </row>
    <row r="76" spans="1:19" x14ac:dyDescent="0.2">
      <c r="A76" s="72"/>
      <c r="B76" s="70"/>
      <c r="C76" s="70"/>
      <c r="D76" s="64"/>
      <c r="E76" s="70"/>
      <c r="F76" s="70"/>
      <c r="G76" s="64"/>
      <c r="H76" s="70"/>
      <c r="I76" s="73"/>
      <c r="J76" s="96"/>
      <c r="K76" s="70"/>
      <c r="L76" s="70"/>
      <c r="M76" s="64"/>
      <c r="N76" s="64"/>
      <c r="O76" s="70"/>
      <c r="P76" s="64"/>
      <c r="Q76" s="64"/>
      <c r="R76" s="40"/>
      <c r="S76" s="71"/>
    </row>
    <row r="77" spans="1:19" x14ac:dyDescent="0.2">
      <c r="A77" s="56" t="s">
        <v>99</v>
      </c>
      <c r="B77" s="57"/>
      <c r="C77" s="70"/>
      <c r="D77" s="62">
        <v>5235608.5999999996</v>
      </c>
      <c r="E77" s="57"/>
      <c r="F77" s="70"/>
      <c r="G77" s="62">
        <v>5103783.4000000004</v>
      </c>
      <c r="H77" s="61"/>
      <c r="I77" s="62">
        <v>131825.19999999925</v>
      </c>
      <c r="J77" s="96"/>
      <c r="K77" s="57" t="s">
        <v>100</v>
      </c>
      <c r="L77" s="57"/>
      <c r="M77" s="64"/>
      <c r="N77" s="62">
        <v>5235608.5999999996</v>
      </c>
      <c r="O77" s="57"/>
      <c r="P77" s="64"/>
      <c r="Q77" s="62">
        <v>5103783.4000000004</v>
      </c>
      <c r="R77" s="40"/>
      <c r="S77" s="65">
        <v>131825.19999999925</v>
      </c>
    </row>
    <row r="78" spans="1:19" ht="15.75" customHeight="1" x14ac:dyDescent="0.2">
      <c r="A78" s="72"/>
      <c r="B78" s="70"/>
      <c r="C78" s="70"/>
      <c r="D78" s="70"/>
      <c r="E78" s="70"/>
      <c r="F78" s="70"/>
      <c r="G78" s="64"/>
      <c r="H78" s="70"/>
      <c r="I78" s="73"/>
      <c r="J78" s="96"/>
      <c r="K78" s="70"/>
      <c r="L78" s="70"/>
      <c r="M78" s="64"/>
      <c r="N78" s="64"/>
      <c r="O78" s="70"/>
      <c r="P78" s="64"/>
      <c r="Q78" s="64"/>
      <c r="R78" s="40"/>
      <c r="S78" s="71"/>
    </row>
    <row r="79" spans="1:19" x14ac:dyDescent="0.2">
      <c r="A79" s="56" t="s">
        <v>101</v>
      </c>
      <c r="B79" s="70"/>
      <c r="C79" s="70"/>
      <c r="D79" s="62">
        <v>8351631.5999999996</v>
      </c>
      <c r="E79" s="57"/>
      <c r="F79" s="70"/>
      <c r="G79" s="62">
        <v>8123945.5999999996</v>
      </c>
      <c r="H79" s="61"/>
      <c r="I79" s="62">
        <v>227686</v>
      </c>
      <c r="J79" s="96"/>
      <c r="K79" s="57" t="s">
        <v>101</v>
      </c>
      <c r="L79" s="57"/>
      <c r="M79" s="64"/>
      <c r="N79" s="62">
        <v>8351631.5999999996</v>
      </c>
      <c r="O79" s="57"/>
      <c r="P79" s="64"/>
      <c r="Q79" s="62">
        <v>8123945.5999999996</v>
      </c>
      <c r="R79" s="40"/>
      <c r="S79" s="65">
        <v>227686</v>
      </c>
    </row>
    <row r="80" spans="1:19" ht="15.75" thickBot="1" x14ac:dyDescent="0.25">
      <c r="A80" s="89"/>
      <c r="B80" s="90"/>
      <c r="C80" s="90"/>
      <c r="D80" s="90"/>
      <c r="E80" s="90"/>
      <c r="F80" s="90"/>
      <c r="G80" s="90"/>
      <c r="H80" s="90"/>
      <c r="I80" s="90"/>
      <c r="J80" s="98"/>
      <c r="K80" s="90"/>
      <c r="L80" s="90"/>
      <c r="M80" s="90"/>
      <c r="N80" s="90"/>
      <c r="O80" s="90"/>
      <c r="P80" s="90"/>
      <c r="Q80" s="90"/>
      <c r="R80" s="94"/>
      <c r="S80" s="99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sheetProtection password="CF7A" sheet="1" objects="1" scenarios="1"/>
  <mergeCells count="5">
    <mergeCell ref="G1:J1"/>
    <mergeCell ref="M4:N4"/>
    <mergeCell ref="C10:D10"/>
    <mergeCell ref="M10:N10"/>
    <mergeCell ref="A68:S68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>
    <oddFooter>&amp;LDirección de Contabilidad&amp;RPágina 2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4" transitionEvaluation="1">
    <pageSetUpPr fitToPage="1"/>
  </sheetPr>
  <dimension ref="A1:S184"/>
  <sheetViews>
    <sheetView showGridLines="0" topLeftCell="A4" zoomScale="75" workbookViewId="0">
      <selection activeCell="A4" sqref="A1:XFD1048576"/>
    </sheetView>
  </sheetViews>
  <sheetFormatPr baseColWidth="10" defaultColWidth="12.6640625" defaultRowHeight="15" x14ac:dyDescent="0.2"/>
  <cols>
    <col min="1" max="1" width="50.5546875" style="104" customWidth="1"/>
    <col min="2" max="2" width="8.33203125" style="104" customWidth="1"/>
    <col min="3" max="3" width="11.21875" style="165" customWidth="1"/>
    <col min="4" max="4" width="3.33203125" style="165" customWidth="1"/>
    <col min="5" max="5" width="12.77734375" style="165" customWidth="1"/>
    <col min="6" max="6" width="3.109375" style="104" customWidth="1"/>
    <col min="7" max="7" width="7.77734375" style="104" customWidth="1"/>
    <col min="8" max="8" width="10.88671875" style="104" customWidth="1"/>
    <col min="9" max="9" width="3.6640625" style="104" customWidth="1"/>
    <col min="10" max="10" width="12.109375" style="104" customWidth="1"/>
    <col min="11" max="11" width="2.77734375" style="104" customWidth="1"/>
    <col min="12" max="12" width="12.6640625" style="104"/>
    <col min="13" max="13" width="1.5546875" style="104" customWidth="1"/>
    <col min="14" max="14" width="12.6640625" style="104"/>
    <col min="15" max="19" width="12.6640625" style="105"/>
    <col min="20" max="16384" width="12.6640625" style="104"/>
  </cols>
  <sheetData>
    <row r="1" spans="1:19" ht="17.100000000000001" customHeight="1" x14ac:dyDescent="0.2">
      <c r="A1" s="100"/>
      <c r="B1" s="100"/>
      <c r="C1" s="101"/>
      <c r="D1" s="101"/>
      <c r="E1" s="101"/>
      <c r="F1" s="102"/>
      <c r="G1" s="102"/>
      <c r="H1" s="102"/>
      <c r="I1" s="102"/>
      <c r="J1" s="102"/>
      <c r="K1" s="102"/>
      <c r="L1" s="102"/>
      <c r="M1" s="103"/>
    </row>
    <row r="2" spans="1:19" ht="12" customHeight="1" x14ac:dyDescent="0.2">
      <c r="A2" s="102"/>
      <c r="B2" s="102"/>
      <c r="C2" s="101"/>
      <c r="D2" s="101"/>
      <c r="E2" s="101"/>
      <c r="F2" s="102"/>
      <c r="G2" s="102"/>
      <c r="H2" s="102"/>
      <c r="I2" s="102"/>
      <c r="J2" s="102"/>
      <c r="K2" s="102"/>
      <c r="L2" s="102"/>
      <c r="M2" s="102"/>
    </row>
    <row r="3" spans="1:19" ht="20.25" x14ac:dyDescent="0.3">
      <c r="A3" s="106"/>
      <c r="B3" s="106"/>
      <c r="C3" s="107"/>
      <c r="D3" s="107"/>
      <c r="E3" s="107"/>
      <c r="F3" s="108"/>
      <c r="G3" s="108"/>
      <c r="H3" s="108"/>
      <c r="I3" s="108"/>
      <c r="J3" s="108"/>
      <c r="K3" s="108"/>
      <c r="L3" s="108"/>
      <c r="M3" s="108"/>
    </row>
    <row r="4" spans="1:19" s="112" customFormat="1" ht="23.25" x14ac:dyDescent="0.35">
      <c r="A4" s="109" t="s">
        <v>0</v>
      </c>
      <c r="B4" s="109"/>
      <c r="C4" s="110"/>
      <c r="D4" s="110"/>
      <c r="E4" s="110"/>
      <c r="F4" s="111"/>
      <c r="G4" s="111"/>
      <c r="H4" s="111"/>
      <c r="I4" s="111"/>
      <c r="J4" s="111"/>
      <c r="K4" s="111"/>
      <c r="L4" s="111"/>
      <c r="M4" s="111"/>
      <c r="O4" s="113"/>
      <c r="P4" s="113"/>
      <c r="Q4" s="113"/>
      <c r="R4" s="113"/>
      <c r="S4" s="113"/>
    </row>
    <row r="5" spans="1:19" s="112" customFormat="1" ht="23.25" x14ac:dyDescent="0.35">
      <c r="A5" s="109" t="s">
        <v>131</v>
      </c>
      <c r="B5" s="114"/>
      <c r="C5" s="110"/>
      <c r="D5" s="110"/>
      <c r="E5" s="110"/>
      <c r="F5" s="111"/>
      <c r="G5" s="111"/>
      <c r="H5" s="111"/>
      <c r="I5" s="111"/>
      <c r="J5" s="111"/>
      <c r="K5" s="111"/>
      <c r="L5" s="111"/>
      <c r="M5" s="111"/>
      <c r="O5" s="113"/>
      <c r="P5" s="113"/>
      <c r="Q5" s="113"/>
      <c r="R5" s="113"/>
      <c r="S5" s="113"/>
    </row>
    <row r="6" spans="1:19" ht="6.75" customHeight="1" x14ac:dyDescent="0.2">
      <c r="A6" s="115"/>
      <c r="B6" s="115"/>
      <c r="C6" s="116"/>
      <c r="D6" s="116"/>
      <c r="E6" s="116"/>
      <c r="F6" s="117"/>
      <c r="G6" s="117"/>
      <c r="H6" s="117"/>
      <c r="I6" s="117"/>
      <c r="J6" s="117"/>
      <c r="K6" s="118"/>
      <c r="L6" s="2"/>
      <c r="M6" s="105"/>
    </row>
    <row r="7" spans="1:19" ht="9" customHeight="1" x14ac:dyDescent="0.2">
      <c r="A7" s="115"/>
      <c r="B7" s="115"/>
      <c r="C7" s="116"/>
      <c r="D7" s="116"/>
      <c r="E7" s="116"/>
      <c r="F7" s="117"/>
      <c r="G7" s="117"/>
      <c r="H7" s="117"/>
      <c r="I7" s="117"/>
      <c r="J7" s="117"/>
      <c r="K7" s="118"/>
      <c r="L7" s="2"/>
      <c r="M7" s="105"/>
    </row>
    <row r="8" spans="1:19" ht="15.75" thickBot="1" x14ac:dyDescent="0.25">
      <c r="A8" s="119"/>
      <c r="B8" s="119"/>
      <c r="C8" s="120"/>
      <c r="D8" s="120"/>
      <c r="E8" s="120"/>
      <c r="F8" s="119"/>
      <c r="G8" s="119"/>
      <c r="H8" s="119"/>
      <c r="I8" s="119"/>
      <c r="J8" s="121"/>
      <c r="L8" s="121" t="s">
        <v>1</v>
      </c>
    </row>
    <row r="9" spans="1:19" ht="24" customHeight="1" thickTop="1" x14ac:dyDescent="0.2">
      <c r="A9" s="122"/>
      <c r="B9" s="123"/>
      <c r="C9" s="124" t="s">
        <v>2</v>
      </c>
      <c r="D9" s="125"/>
      <c r="E9" s="125"/>
      <c r="F9" s="126"/>
      <c r="G9" s="126"/>
      <c r="H9" s="126"/>
      <c r="I9" s="126"/>
      <c r="J9" s="126"/>
      <c r="K9" s="127"/>
      <c r="L9" s="127"/>
      <c r="M9" s="128"/>
    </row>
    <row r="10" spans="1:19" ht="8.25" customHeight="1" x14ac:dyDescent="0.2">
      <c r="A10" s="129"/>
      <c r="B10" s="130"/>
      <c r="C10" s="131"/>
      <c r="D10" s="131"/>
      <c r="E10" s="131"/>
      <c r="F10" s="130"/>
      <c r="G10" s="130"/>
      <c r="H10" s="130"/>
      <c r="I10" s="130"/>
      <c r="J10" s="130"/>
      <c r="K10" s="130"/>
      <c r="L10" s="130"/>
      <c r="M10" s="132"/>
    </row>
    <row r="11" spans="1:19" x14ac:dyDescent="0.2">
      <c r="A11" s="129"/>
      <c r="B11" s="133" t="s">
        <v>3</v>
      </c>
      <c r="C11" s="134">
        <v>41852</v>
      </c>
      <c r="D11" s="135" t="s">
        <v>4</v>
      </c>
      <c r="E11" s="136">
        <v>41882</v>
      </c>
      <c r="F11" s="130"/>
      <c r="G11" s="133" t="s">
        <v>3</v>
      </c>
      <c r="H11" s="134">
        <v>41821</v>
      </c>
      <c r="I11" s="135" t="s">
        <v>4</v>
      </c>
      <c r="J11" s="136">
        <v>41851</v>
      </c>
      <c r="K11" s="130"/>
      <c r="L11" s="137" t="s">
        <v>110</v>
      </c>
      <c r="M11" s="132"/>
    </row>
    <row r="12" spans="1:19" s="146" customFormat="1" ht="11.25" customHeight="1" x14ac:dyDescent="0.25">
      <c r="A12" s="138"/>
      <c r="B12" s="139"/>
      <c r="C12" s="140" t="s">
        <v>5</v>
      </c>
      <c r="D12" s="141"/>
      <c r="E12" s="142" t="s">
        <v>5</v>
      </c>
      <c r="F12" s="139"/>
      <c r="G12" s="139"/>
      <c r="H12" s="143" t="s">
        <v>5</v>
      </c>
      <c r="I12" s="139"/>
      <c r="J12" s="144" t="s">
        <v>5</v>
      </c>
      <c r="K12" s="139"/>
      <c r="L12" s="139"/>
      <c r="M12" s="145"/>
      <c r="O12" s="147"/>
      <c r="P12" s="147"/>
      <c r="Q12" s="147"/>
      <c r="R12" s="147"/>
      <c r="S12" s="147"/>
    </row>
    <row r="13" spans="1:19" x14ac:dyDescent="0.2">
      <c r="A13" s="129"/>
      <c r="B13" s="130"/>
      <c r="C13" s="131"/>
      <c r="D13" s="131"/>
      <c r="E13" s="131"/>
      <c r="F13" s="130"/>
      <c r="G13" s="130"/>
      <c r="H13" s="130"/>
      <c r="I13" s="130"/>
      <c r="J13" s="130"/>
      <c r="K13" s="130"/>
      <c r="L13" s="130"/>
      <c r="M13" s="132"/>
    </row>
    <row r="14" spans="1:19" x14ac:dyDescent="0.2">
      <c r="A14" s="148" t="s">
        <v>6</v>
      </c>
      <c r="B14" s="149"/>
      <c r="C14" s="1"/>
      <c r="D14" s="1"/>
      <c r="E14" s="150">
        <v>36187.299999999996</v>
      </c>
      <c r="F14" s="1"/>
      <c r="G14" s="1"/>
      <c r="H14" s="1"/>
      <c r="I14" s="1"/>
      <c r="J14" s="150">
        <v>34955.800000000003</v>
      </c>
      <c r="K14" s="130"/>
      <c r="L14" s="150">
        <v>1231.4999999999927</v>
      </c>
      <c r="M14" s="151"/>
      <c r="O14" s="1"/>
      <c r="P14" s="2"/>
      <c r="Q14" s="1"/>
      <c r="R14" s="2"/>
      <c r="S14" s="2"/>
    </row>
    <row r="15" spans="1:19" x14ac:dyDescent="0.2">
      <c r="A15" s="148" t="s">
        <v>7</v>
      </c>
      <c r="B15" s="149"/>
      <c r="C15" s="2">
        <v>34132.699999999997</v>
      </c>
      <c r="D15" s="1"/>
      <c r="E15" s="1"/>
      <c r="F15" s="1"/>
      <c r="G15" s="1"/>
      <c r="H15" s="2">
        <v>33626.5</v>
      </c>
      <c r="I15" s="1"/>
      <c r="J15" s="1"/>
      <c r="K15" s="130"/>
      <c r="L15" s="2">
        <v>506.19999999999709</v>
      </c>
      <c r="M15" s="151"/>
      <c r="O15" s="2"/>
      <c r="P15" s="1"/>
      <c r="Q15" s="2"/>
      <c r="R15" s="1"/>
      <c r="S15" s="2"/>
    </row>
    <row r="16" spans="1:19" x14ac:dyDescent="0.2">
      <c r="A16" s="148" t="s">
        <v>111</v>
      </c>
      <c r="B16" s="149"/>
      <c r="C16" s="2">
        <v>384.1</v>
      </c>
      <c r="D16" s="1"/>
      <c r="E16" s="1"/>
      <c r="F16" s="1"/>
      <c r="G16" s="1"/>
      <c r="H16" s="2">
        <v>354.8</v>
      </c>
      <c r="I16" s="1"/>
      <c r="J16" s="1"/>
      <c r="K16" s="130"/>
      <c r="L16" s="2">
        <v>29.300000000000011</v>
      </c>
      <c r="M16" s="151"/>
      <c r="O16" s="2"/>
      <c r="P16" s="1"/>
      <c r="Q16" s="2"/>
      <c r="R16" s="1"/>
      <c r="S16" s="2"/>
    </row>
    <row r="17" spans="1:19" x14ac:dyDescent="0.2">
      <c r="A17" s="148" t="s">
        <v>10</v>
      </c>
      <c r="B17" s="149"/>
      <c r="C17" s="2">
        <v>1658.7</v>
      </c>
      <c r="D17" s="1"/>
      <c r="E17" s="1"/>
      <c r="F17" s="1"/>
      <c r="G17" s="1"/>
      <c r="H17" s="2">
        <v>1036.5999999999999</v>
      </c>
      <c r="I17" s="1"/>
      <c r="J17" s="1"/>
      <c r="K17" s="130"/>
      <c r="L17" s="2">
        <v>622.10000000000014</v>
      </c>
      <c r="M17" s="151"/>
      <c r="O17" s="2"/>
      <c r="P17" s="1"/>
      <c r="Q17" s="2"/>
      <c r="R17" s="1"/>
      <c r="S17" s="2"/>
    </row>
    <row r="18" spans="1:19" x14ac:dyDescent="0.2">
      <c r="A18" s="148" t="s">
        <v>8</v>
      </c>
      <c r="B18" s="149"/>
      <c r="C18" s="2">
        <v>11.8</v>
      </c>
      <c r="D18" s="1"/>
      <c r="E18" s="1"/>
      <c r="F18" s="1"/>
      <c r="G18" s="1"/>
      <c r="H18" s="1">
        <v>-62.1</v>
      </c>
      <c r="I18" s="1"/>
      <c r="J18" s="1"/>
      <c r="K18" s="130"/>
      <c r="L18" s="2">
        <v>73.900000000000006</v>
      </c>
      <c r="M18" s="151"/>
      <c r="O18" s="2"/>
      <c r="P18" s="1"/>
      <c r="Q18" s="2"/>
      <c r="R18" s="1"/>
      <c r="S18" s="2"/>
    </row>
    <row r="19" spans="1:19" x14ac:dyDescent="0.2">
      <c r="A19" s="129"/>
      <c r="B19" s="130"/>
      <c r="C19" s="1"/>
      <c r="D19" s="1"/>
      <c r="E19" s="1"/>
      <c r="F19" s="1"/>
      <c r="G19" s="1"/>
      <c r="I19" s="1"/>
      <c r="J19" s="1"/>
      <c r="K19" s="130"/>
      <c r="L19" s="2"/>
      <c r="M19" s="151"/>
      <c r="O19" s="1"/>
      <c r="P19" s="1"/>
      <c r="Q19" s="1"/>
      <c r="R19" s="1"/>
      <c r="S19" s="2"/>
    </row>
    <row r="20" spans="1:19" x14ac:dyDescent="0.2">
      <c r="A20" s="148" t="s">
        <v>9</v>
      </c>
      <c r="B20" s="149"/>
      <c r="C20" s="1"/>
      <c r="D20" s="1"/>
      <c r="E20" s="150">
        <v>3943.2</v>
      </c>
      <c r="F20" s="1"/>
      <c r="G20" s="1"/>
      <c r="H20" s="1"/>
      <c r="I20" s="1"/>
      <c r="J20" s="150">
        <v>3930.4</v>
      </c>
      <c r="K20" s="130"/>
      <c r="L20" s="150">
        <v>12.799999999999727</v>
      </c>
      <c r="M20" s="151"/>
      <c r="O20" s="1"/>
      <c r="P20" s="2"/>
      <c r="Q20" s="1"/>
      <c r="R20" s="2"/>
      <c r="S20" s="2"/>
    </row>
    <row r="21" spans="1:19" x14ac:dyDescent="0.2">
      <c r="A21" s="148" t="s">
        <v>112</v>
      </c>
      <c r="B21" s="149"/>
      <c r="C21" s="2">
        <v>3918.7999999999997</v>
      </c>
      <c r="D21" s="1"/>
      <c r="E21" s="1"/>
      <c r="F21" s="1"/>
      <c r="G21" s="1"/>
      <c r="H21" s="2">
        <v>3919</v>
      </c>
      <c r="I21" s="1"/>
      <c r="J21" s="1"/>
      <c r="K21" s="130"/>
      <c r="L21" s="2">
        <v>-0.20000000000027285</v>
      </c>
      <c r="M21" s="151"/>
      <c r="O21" s="2"/>
      <c r="P21" s="1"/>
      <c r="Q21" s="2"/>
      <c r="R21" s="1"/>
      <c r="S21" s="2"/>
    </row>
    <row r="22" spans="1:19" x14ac:dyDescent="0.2">
      <c r="A22" s="148" t="s">
        <v>10</v>
      </c>
      <c r="B22" s="149"/>
      <c r="C22" s="2">
        <v>24.4</v>
      </c>
      <c r="D22" s="1"/>
      <c r="E22" s="1"/>
      <c r="F22" s="1"/>
      <c r="G22" s="1"/>
      <c r="H22" s="2">
        <v>11.4</v>
      </c>
      <c r="I22" s="1"/>
      <c r="J22" s="1"/>
      <c r="K22" s="130"/>
      <c r="L22" s="2">
        <v>12.999999999999998</v>
      </c>
      <c r="M22" s="151"/>
      <c r="O22" s="2"/>
      <c r="P22" s="1"/>
      <c r="Q22" s="2"/>
      <c r="R22" s="1"/>
      <c r="S22" s="2"/>
    </row>
    <row r="23" spans="1:19" x14ac:dyDescent="0.2">
      <c r="A23" s="148" t="s">
        <v>8</v>
      </c>
      <c r="B23" s="149"/>
      <c r="C23" s="2">
        <v>0</v>
      </c>
      <c r="D23" s="1"/>
      <c r="E23" s="1"/>
      <c r="F23" s="1"/>
      <c r="G23" s="1"/>
      <c r="H23" s="1">
        <v>0</v>
      </c>
      <c r="I23" s="1"/>
      <c r="J23" s="1"/>
      <c r="K23" s="130"/>
      <c r="L23" s="2">
        <v>0</v>
      </c>
      <c r="M23" s="151"/>
      <c r="O23" s="2"/>
      <c r="P23" s="1"/>
      <c r="Q23" s="2"/>
      <c r="R23" s="1"/>
      <c r="S23" s="2"/>
    </row>
    <row r="24" spans="1:19" x14ac:dyDescent="0.2">
      <c r="A24" s="129"/>
      <c r="B24" s="130"/>
      <c r="C24" s="1"/>
      <c r="D24" s="1"/>
      <c r="E24" s="1"/>
      <c r="F24" s="1"/>
      <c r="G24" s="1"/>
      <c r="I24" s="1"/>
      <c r="J24" s="1"/>
      <c r="K24" s="130"/>
      <c r="L24" s="2"/>
      <c r="M24" s="151"/>
      <c r="O24" s="1"/>
      <c r="P24" s="1"/>
      <c r="Q24" s="1"/>
      <c r="R24" s="1"/>
      <c r="S24" s="2"/>
    </row>
    <row r="25" spans="1:19" s="155" customFormat="1" ht="15.75" x14ac:dyDescent="0.25">
      <c r="A25" s="152" t="s">
        <v>11</v>
      </c>
      <c r="B25" s="153"/>
      <c r="C25" s="3"/>
      <c r="D25" s="3"/>
      <c r="E25" s="154">
        <v>32244.099999999995</v>
      </c>
      <c r="F25" s="3"/>
      <c r="G25" s="3"/>
      <c r="H25" s="3"/>
      <c r="I25" s="3"/>
      <c r="J25" s="154">
        <v>31025.4</v>
      </c>
      <c r="K25" s="137"/>
      <c r="L25" s="154">
        <v>1218.6999999999935</v>
      </c>
      <c r="M25" s="151"/>
      <c r="O25" s="3"/>
      <c r="P25" s="4"/>
      <c r="Q25" s="3"/>
      <c r="R25" s="4"/>
      <c r="S25" s="4"/>
    </row>
    <row r="26" spans="1:19" x14ac:dyDescent="0.2">
      <c r="A26" s="129"/>
      <c r="B26" s="130"/>
      <c r="C26" s="1"/>
      <c r="D26" s="1"/>
      <c r="E26" s="1"/>
      <c r="F26" s="1"/>
      <c r="G26" s="1"/>
      <c r="H26" s="1"/>
      <c r="I26" s="1"/>
      <c r="J26" s="1"/>
      <c r="K26" s="130"/>
      <c r="L26" s="2"/>
      <c r="M26" s="151"/>
      <c r="O26" s="1"/>
      <c r="P26" s="1"/>
      <c r="Q26" s="1"/>
      <c r="R26" s="1"/>
      <c r="S26" s="2"/>
    </row>
    <row r="27" spans="1:19" x14ac:dyDescent="0.2">
      <c r="A27" s="148" t="s">
        <v>12</v>
      </c>
      <c r="B27" s="149"/>
      <c r="C27" s="1"/>
      <c r="D27" s="1"/>
      <c r="E27" s="150">
        <v>-4745.7</v>
      </c>
      <c r="F27" s="1"/>
      <c r="G27" s="1"/>
      <c r="H27" s="1"/>
      <c r="I27" s="1"/>
      <c r="J27" s="150">
        <v>-4776.1000000000004</v>
      </c>
      <c r="K27" s="130"/>
      <c r="L27" s="150">
        <v>30.400000000000546</v>
      </c>
      <c r="M27" s="151"/>
      <c r="O27" s="1"/>
      <c r="P27" s="2"/>
      <c r="Q27" s="1"/>
      <c r="R27" s="2"/>
      <c r="S27" s="2"/>
    </row>
    <row r="28" spans="1:19" x14ac:dyDescent="0.2">
      <c r="A28" s="129"/>
      <c r="B28" s="130"/>
      <c r="C28" s="1"/>
      <c r="D28" s="1"/>
      <c r="E28" s="1"/>
      <c r="F28" s="1"/>
      <c r="G28" s="1"/>
      <c r="H28" s="1"/>
      <c r="I28" s="1"/>
      <c r="J28" s="1"/>
      <c r="K28" s="130"/>
      <c r="L28" s="2"/>
      <c r="M28" s="151"/>
      <c r="O28" s="1"/>
      <c r="P28" s="1"/>
      <c r="Q28" s="1"/>
      <c r="R28" s="1"/>
      <c r="S28" s="2"/>
    </row>
    <row r="29" spans="1:19" x14ac:dyDescent="0.2">
      <c r="A29" s="148" t="s">
        <v>13</v>
      </c>
      <c r="B29" s="149"/>
      <c r="C29" s="1"/>
      <c r="D29" s="1"/>
      <c r="E29" s="150">
        <v>21</v>
      </c>
      <c r="F29" s="1"/>
      <c r="G29" s="1"/>
      <c r="H29" s="1"/>
      <c r="I29" s="1"/>
      <c r="J29" s="150">
        <v>0</v>
      </c>
      <c r="K29" s="130"/>
      <c r="L29" s="150">
        <v>21</v>
      </c>
      <c r="M29" s="151"/>
      <c r="O29" s="1"/>
      <c r="P29" s="2"/>
      <c r="Q29" s="1"/>
      <c r="R29" s="2"/>
      <c r="S29" s="2"/>
    </row>
    <row r="30" spans="1:19" x14ac:dyDescent="0.2">
      <c r="A30" s="172" t="s">
        <v>114</v>
      </c>
      <c r="B30" s="149"/>
      <c r="C30" s="2">
        <v>21</v>
      </c>
      <c r="D30" s="1"/>
      <c r="E30" s="1"/>
      <c r="F30" s="1"/>
      <c r="G30" s="1"/>
      <c r="H30" s="1">
        <v>0</v>
      </c>
      <c r="I30" s="1"/>
      <c r="J30" s="1"/>
      <c r="K30" s="130"/>
      <c r="L30" s="2">
        <v>21</v>
      </c>
      <c r="M30" s="151"/>
      <c r="O30" s="2"/>
      <c r="P30" s="1"/>
      <c r="Q30" s="2"/>
      <c r="R30" s="1"/>
      <c r="S30" s="2"/>
    </row>
    <row r="31" spans="1:19" x14ac:dyDescent="0.2">
      <c r="A31" s="148" t="s">
        <v>14</v>
      </c>
      <c r="B31" s="149"/>
      <c r="C31" s="2">
        <v>0</v>
      </c>
      <c r="D31" s="1"/>
      <c r="E31" s="1"/>
      <c r="F31" s="1"/>
      <c r="G31" s="1"/>
      <c r="H31" s="1">
        <v>0</v>
      </c>
      <c r="I31" s="1"/>
      <c r="J31" s="1"/>
      <c r="K31" s="130"/>
      <c r="L31" s="2">
        <v>0</v>
      </c>
      <c r="M31" s="151"/>
      <c r="O31" s="2"/>
      <c r="P31" s="1"/>
      <c r="Q31" s="2"/>
      <c r="R31" s="1"/>
      <c r="S31" s="2"/>
    </row>
    <row r="32" spans="1:19" x14ac:dyDescent="0.2">
      <c r="A32" s="129"/>
      <c r="B32" s="130"/>
      <c r="C32" s="1"/>
      <c r="D32" s="1"/>
      <c r="E32" s="1"/>
      <c r="F32" s="1"/>
      <c r="G32" s="1"/>
      <c r="I32" s="1"/>
      <c r="J32" s="1"/>
      <c r="K32" s="130"/>
      <c r="L32" s="2"/>
      <c r="M32" s="151"/>
      <c r="O32" s="1"/>
      <c r="P32" s="1"/>
      <c r="Q32" s="1"/>
      <c r="R32" s="1"/>
      <c r="S32" s="2"/>
    </row>
    <row r="33" spans="1:19" x14ac:dyDescent="0.2">
      <c r="A33" s="148" t="s">
        <v>15</v>
      </c>
      <c r="B33" s="149"/>
      <c r="C33" s="1"/>
      <c r="D33" s="1"/>
      <c r="E33" s="150">
        <v>4766.7</v>
      </c>
      <c r="F33" s="1"/>
      <c r="G33" s="1"/>
      <c r="H33" s="1"/>
      <c r="I33" s="1"/>
      <c r="J33" s="150">
        <v>4776.1000000000004</v>
      </c>
      <c r="K33" s="130"/>
      <c r="L33" s="150">
        <v>-9.4000000000005457</v>
      </c>
      <c r="M33" s="151"/>
      <c r="O33" s="1"/>
      <c r="P33" s="2"/>
      <c r="Q33" s="1"/>
      <c r="R33" s="2"/>
      <c r="S33" s="2"/>
    </row>
    <row r="34" spans="1:19" x14ac:dyDescent="0.2">
      <c r="A34" s="148" t="s">
        <v>16</v>
      </c>
      <c r="B34" s="149"/>
      <c r="C34" s="2">
        <v>1237.8</v>
      </c>
      <c r="D34" s="1"/>
      <c r="E34" s="1"/>
      <c r="F34" s="1"/>
      <c r="G34" s="1"/>
      <c r="H34" s="2">
        <v>1362.4</v>
      </c>
      <c r="I34" s="1"/>
      <c r="J34" s="1"/>
      <c r="K34" s="130"/>
      <c r="L34" s="2">
        <v>-124.60000000000014</v>
      </c>
      <c r="M34" s="151"/>
      <c r="O34" s="2"/>
      <c r="P34" s="1"/>
      <c r="Q34" s="2"/>
      <c r="R34" s="1"/>
      <c r="S34" s="2"/>
    </row>
    <row r="35" spans="1:19" x14ac:dyDescent="0.2">
      <c r="A35" s="148" t="s">
        <v>14</v>
      </c>
      <c r="B35" s="149"/>
      <c r="C35" s="2">
        <v>3528.8999999999996</v>
      </c>
      <c r="D35" s="1"/>
      <c r="E35" s="1"/>
      <c r="F35" s="1"/>
      <c r="G35" s="1"/>
      <c r="H35" s="1">
        <v>3413.7000000000003</v>
      </c>
      <c r="I35" s="1"/>
      <c r="J35" s="1"/>
      <c r="K35" s="130"/>
      <c r="L35" s="2">
        <v>115.19999999999936</v>
      </c>
      <c r="M35" s="151"/>
      <c r="O35" s="2"/>
      <c r="P35" s="1"/>
      <c r="Q35" s="2"/>
      <c r="R35" s="1"/>
      <c r="S35" s="2"/>
    </row>
    <row r="36" spans="1:19" ht="14.25" customHeight="1" x14ac:dyDescent="0.2">
      <c r="A36" s="129"/>
      <c r="B36" s="130"/>
      <c r="C36" s="1"/>
      <c r="D36" s="1"/>
      <c r="E36" s="1"/>
      <c r="F36" s="1"/>
      <c r="G36" s="1"/>
      <c r="I36" s="1"/>
      <c r="J36" s="1"/>
      <c r="K36" s="130"/>
      <c r="L36" s="2"/>
      <c r="M36" s="151"/>
      <c r="O36" s="1"/>
      <c r="P36" s="1"/>
      <c r="Q36" s="1"/>
      <c r="R36" s="1"/>
      <c r="S36" s="2"/>
    </row>
    <row r="37" spans="1:19" ht="13.5" customHeight="1" x14ac:dyDescent="0.2">
      <c r="A37" s="148" t="s">
        <v>17</v>
      </c>
      <c r="B37" s="149"/>
      <c r="C37" s="1"/>
      <c r="D37" s="1"/>
      <c r="E37" s="1"/>
      <c r="F37" s="1"/>
      <c r="G37" s="1"/>
      <c r="H37" s="1"/>
      <c r="I37" s="1"/>
      <c r="J37" s="1"/>
      <c r="K37" s="130"/>
      <c r="L37" s="2"/>
      <c r="M37" s="151"/>
      <c r="O37" s="1"/>
      <c r="P37" s="1"/>
      <c r="Q37" s="1"/>
      <c r="R37" s="1"/>
      <c r="S37" s="2"/>
    </row>
    <row r="38" spans="1:19" x14ac:dyDescent="0.2">
      <c r="A38" s="148" t="s">
        <v>18</v>
      </c>
      <c r="B38" s="149"/>
      <c r="C38" s="1"/>
      <c r="D38" s="1"/>
      <c r="E38" s="150">
        <v>27498.399999999994</v>
      </c>
      <c r="F38" s="1"/>
      <c r="G38" s="1"/>
      <c r="H38" s="1"/>
      <c r="I38" s="1"/>
      <c r="J38" s="150">
        <v>26249.300000000003</v>
      </c>
      <c r="K38" s="130"/>
      <c r="L38" s="150">
        <v>1249.0999999999913</v>
      </c>
      <c r="M38" s="151"/>
      <c r="O38" s="1"/>
      <c r="P38" s="2"/>
      <c r="Q38" s="1"/>
      <c r="R38" s="2"/>
      <c r="S38" s="2"/>
    </row>
    <row r="39" spans="1:19" ht="6" customHeight="1" x14ac:dyDescent="0.2">
      <c r="A39" s="129"/>
      <c r="B39" s="130"/>
      <c r="C39" s="1"/>
      <c r="D39" s="1"/>
      <c r="E39" s="1"/>
      <c r="F39" s="1"/>
      <c r="G39" s="1"/>
      <c r="H39" s="1"/>
      <c r="I39" s="1"/>
      <c r="J39" s="1"/>
      <c r="K39" s="130"/>
      <c r="L39" s="2"/>
      <c r="M39" s="151"/>
      <c r="O39" s="1"/>
      <c r="P39" s="1"/>
      <c r="Q39" s="1"/>
      <c r="R39" s="1"/>
      <c r="S39" s="2"/>
    </row>
    <row r="40" spans="1:19" x14ac:dyDescent="0.2">
      <c r="A40" s="148" t="s">
        <v>19</v>
      </c>
      <c r="B40" s="149"/>
      <c r="C40" s="1"/>
      <c r="D40" s="1"/>
      <c r="E40" s="2">
        <v>11959.000000000002</v>
      </c>
      <c r="F40" s="1"/>
      <c r="G40" s="1"/>
      <c r="H40" s="1"/>
      <c r="I40" s="1"/>
      <c r="J40" s="2">
        <v>16558.3</v>
      </c>
      <c r="K40" s="130"/>
      <c r="L40" s="2">
        <v>-4599.2999999999975</v>
      </c>
      <c r="M40" s="151"/>
      <c r="O40" s="1"/>
      <c r="P40" s="2"/>
      <c r="Q40" s="1"/>
      <c r="R40" s="2"/>
      <c r="S40" s="2"/>
    </row>
    <row r="41" spans="1:19" x14ac:dyDescent="0.2">
      <c r="A41" s="148" t="s">
        <v>20</v>
      </c>
      <c r="B41" s="149"/>
      <c r="C41" s="2">
        <v>11740.2</v>
      </c>
      <c r="D41" s="1"/>
      <c r="E41" s="1"/>
      <c r="F41" s="1"/>
      <c r="G41" s="1"/>
      <c r="H41" s="2">
        <v>16575.8</v>
      </c>
      <c r="I41" s="1"/>
      <c r="J41" s="1"/>
      <c r="K41" s="130"/>
      <c r="L41" s="2">
        <v>-4835.5999999999985</v>
      </c>
      <c r="M41" s="151"/>
      <c r="O41" s="2"/>
      <c r="P41" s="1"/>
      <c r="Q41" s="2"/>
      <c r="R41" s="1"/>
      <c r="S41" s="2"/>
    </row>
    <row r="42" spans="1:19" x14ac:dyDescent="0.2">
      <c r="A42" s="156" t="s">
        <v>21</v>
      </c>
      <c r="B42" s="157"/>
      <c r="C42" s="2">
        <v>221.7</v>
      </c>
      <c r="D42" s="1"/>
      <c r="E42" s="1"/>
      <c r="F42" s="1"/>
      <c r="G42" s="1"/>
      <c r="H42" s="2">
        <v>-13.7</v>
      </c>
      <c r="I42" s="1"/>
      <c r="J42" s="1"/>
      <c r="K42" s="130"/>
      <c r="L42" s="2">
        <v>235.39999999999998</v>
      </c>
      <c r="M42" s="151"/>
      <c r="O42" s="2"/>
      <c r="P42" s="1"/>
      <c r="Q42" s="2"/>
      <c r="R42" s="1"/>
      <c r="S42" s="2"/>
    </row>
    <row r="43" spans="1:19" x14ac:dyDescent="0.2">
      <c r="A43" s="148" t="s">
        <v>23</v>
      </c>
      <c r="B43" s="149"/>
      <c r="C43" s="2">
        <v>-2.9</v>
      </c>
      <c r="D43" s="1"/>
      <c r="E43" s="1"/>
      <c r="F43" s="1"/>
      <c r="G43" s="1"/>
      <c r="H43" s="1">
        <v>-3.8</v>
      </c>
      <c r="I43" s="1"/>
      <c r="J43" s="1"/>
      <c r="K43" s="130"/>
      <c r="L43" s="2">
        <v>0.89999999999999991</v>
      </c>
      <c r="M43" s="151"/>
      <c r="O43" s="2"/>
      <c r="P43" s="1"/>
      <c r="Q43" s="2"/>
      <c r="R43" s="1"/>
      <c r="S43" s="2"/>
    </row>
    <row r="44" spans="1:19" ht="15" customHeight="1" x14ac:dyDescent="0.2">
      <c r="A44" s="129"/>
      <c r="B44" s="130"/>
      <c r="C44" s="1"/>
      <c r="D44" s="1"/>
      <c r="E44" s="1"/>
      <c r="F44" s="1"/>
      <c r="G44" s="1"/>
      <c r="I44" s="1"/>
      <c r="J44" s="1"/>
      <c r="K44" s="130"/>
      <c r="L44" s="2"/>
      <c r="M44" s="151"/>
      <c r="O44" s="1"/>
      <c r="P44" s="1"/>
      <c r="Q44" s="1"/>
      <c r="R44" s="1"/>
      <c r="S44" s="2"/>
    </row>
    <row r="45" spans="1:19" x14ac:dyDescent="0.2">
      <c r="A45" s="148" t="s">
        <v>24</v>
      </c>
      <c r="B45" s="149"/>
      <c r="C45" s="1"/>
      <c r="D45" s="1"/>
      <c r="E45" s="150">
        <v>72</v>
      </c>
      <c r="F45" s="1"/>
      <c r="G45" s="1"/>
      <c r="H45" s="1"/>
      <c r="I45" s="1"/>
      <c r="J45" s="150">
        <v>71.900000000000006</v>
      </c>
      <c r="K45" s="130"/>
      <c r="L45" s="150">
        <v>9.9999999999994316E-2</v>
      </c>
      <c r="M45" s="151"/>
      <c r="O45" s="1"/>
      <c r="P45" s="2"/>
      <c r="Q45" s="1"/>
      <c r="R45" s="2"/>
      <c r="S45" s="2"/>
    </row>
    <row r="46" spans="1:19" ht="7.5" customHeight="1" x14ac:dyDescent="0.2">
      <c r="A46" s="148" t="s">
        <v>25</v>
      </c>
      <c r="B46" s="149"/>
      <c r="C46" s="1"/>
      <c r="D46" s="1"/>
      <c r="E46" s="1"/>
      <c r="F46" s="1"/>
      <c r="G46" s="1"/>
      <c r="H46" s="1"/>
      <c r="I46" s="1"/>
      <c r="J46" s="1"/>
      <c r="K46" s="130"/>
      <c r="L46" s="2"/>
      <c r="M46" s="151"/>
      <c r="O46" s="1"/>
      <c r="P46" s="1"/>
      <c r="Q46" s="1"/>
      <c r="R46" s="1"/>
      <c r="S46" s="2"/>
    </row>
    <row r="47" spans="1:19" x14ac:dyDescent="0.2">
      <c r="A47" s="148" t="s">
        <v>26</v>
      </c>
      <c r="B47" s="149"/>
      <c r="C47" s="1"/>
      <c r="D47" s="1"/>
      <c r="E47" s="150">
        <v>75.7</v>
      </c>
      <c r="F47" s="1"/>
      <c r="G47" s="1"/>
      <c r="H47" s="1"/>
      <c r="I47" s="1"/>
      <c r="J47" s="150">
        <v>78.099999999999994</v>
      </c>
      <c r="K47" s="130"/>
      <c r="L47" s="150">
        <v>-2.3999999999999915</v>
      </c>
      <c r="M47" s="151"/>
      <c r="O47" s="1"/>
      <c r="P47" s="2"/>
      <c r="Q47" s="1"/>
      <c r="R47" s="2"/>
      <c r="S47" s="2"/>
    </row>
    <row r="48" spans="1:19" ht="6" customHeight="1" x14ac:dyDescent="0.2">
      <c r="A48" s="129"/>
      <c r="B48" s="130"/>
      <c r="C48" s="1"/>
      <c r="D48" s="1"/>
      <c r="E48" s="1"/>
      <c r="F48" s="1"/>
      <c r="G48" s="1"/>
      <c r="H48" s="1"/>
      <c r="I48" s="1"/>
      <c r="J48" s="1"/>
      <c r="K48" s="130"/>
      <c r="L48" s="2"/>
      <c r="M48" s="151"/>
      <c r="O48" s="1"/>
      <c r="P48" s="1"/>
      <c r="Q48" s="1"/>
      <c r="R48" s="1"/>
      <c r="S48" s="2"/>
    </row>
    <row r="49" spans="1:19" s="155" customFormat="1" ht="15.75" x14ac:dyDescent="0.25">
      <c r="A49" s="152" t="s">
        <v>27</v>
      </c>
      <c r="B49" s="153"/>
      <c r="C49" s="3"/>
      <c r="D49" s="3"/>
      <c r="E49" s="154">
        <v>15391.699999999992</v>
      </c>
      <c r="F49" s="3"/>
      <c r="G49" s="3"/>
      <c r="H49" s="3"/>
      <c r="I49" s="3"/>
      <c r="J49" s="154">
        <v>9541.0000000000036</v>
      </c>
      <c r="K49" s="137"/>
      <c r="L49" s="154">
        <v>5850.699999999988</v>
      </c>
      <c r="M49" s="151"/>
      <c r="O49" s="3"/>
      <c r="P49" s="4"/>
      <c r="Q49" s="3"/>
      <c r="R49" s="4"/>
      <c r="S49" s="4"/>
    </row>
    <row r="50" spans="1:19" ht="9.75" customHeight="1" x14ac:dyDescent="0.2">
      <c r="A50" s="129"/>
      <c r="B50" s="130"/>
      <c r="C50" s="1"/>
      <c r="D50" s="1"/>
      <c r="E50" s="1"/>
      <c r="F50" s="1"/>
      <c r="G50" s="1"/>
      <c r="H50" s="1"/>
      <c r="I50" s="1"/>
      <c r="J50" s="1"/>
      <c r="K50" s="130"/>
      <c r="L50" s="2"/>
      <c r="M50" s="151"/>
      <c r="O50" s="1"/>
      <c r="P50" s="1"/>
      <c r="Q50" s="1"/>
      <c r="R50" s="1"/>
      <c r="S50" s="2"/>
    </row>
    <row r="51" spans="1:19" x14ac:dyDescent="0.2">
      <c r="A51" s="148" t="s">
        <v>28</v>
      </c>
      <c r="B51" s="149"/>
      <c r="C51" s="1"/>
      <c r="D51" s="1"/>
      <c r="E51" s="150">
        <v>10320.299999999999</v>
      </c>
      <c r="F51" s="1"/>
      <c r="G51" s="1"/>
      <c r="H51" s="1"/>
      <c r="I51" s="1"/>
      <c r="J51" s="150">
        <v>2356.6</v>
      </c>
      <c r="K51" s="130"/>
      <c r="L51" s="150">
        <v>7963.6999999999989</v>
      </c>
      <c r="M51" s="151"/>
      <c r="O51" s="1"/>
      <c r="P51" s="2"/>
      <c r="Q51" s="1"/>
      <c r="R51" s="2"/>
      <c r="S51" s="2"/>
    </row>
    <row r="52" spans="1:19" x14ac:dyDescent="0.2">
      <c r="A52" s="148" t="s">
        <v>29</v>
      </c>
      <c r="B52" s="149"/>
      <c r="C52" s="2">
        <v>10320.299999999999</v>
      </c>
      <c r="D52" s="1"/>
      <c r="E52" s="1"/>
      <c r="F52" s="1"/>
      <c r="G52" s="1"/>
      <c r="H52" s="1">
        <v>2356.6</v>
      </c>
      <c r="I52" s="1"/>
      <c r="J52" s="1"/>
      <c r="K52" s="130"/>
      <c r="L52" s="2">
        <v>7963.6999999999989</v>
      </c>
      <c r="M52" s="151"/>
      <c r="O52" s="2"/>
      <c r="P52" s="1"/>
      <c r="Q52" s="2"/>
      <c r="R52" s="1"/>
      <c r="S52" s="2"/>
    </row>
    <row r="53" spans="1:19" ht="9.75" customHeight="1" x14ac:dyDescent="0.2">
      <c r="A53" s="129"/>
      <c r="B53" s="130"/>
      <c r="C53" s="1"/>
      <c r="D53" s="1"/>
      <c r="E53" s="1"/>
      <c r="F53" s="1"/>
      <c r="G53" s="1"/>
      <c r="I53" s="1"/>
      <c r="J53" s="1"/>
      <c r="K53" s="130"/>
      <c r="L53" s="2"/>
      <c r="M53" s="151"/>
      <c r="O53" s="1"/>
      <c r="P53" s="1"/>
      <c r="Q53" s="1"/>
      <c r="R53" s="1"/>
      <c r="S53" s="2"/>
    </row>
    <row r="54" spans="1:19" x14ac:dyDescent="0.2">
      <c r="A54" s="148" t="s">
        <v>30</v>
      </c>
      <c r="B54" s="149"/>
      <c r="C54" s="1"/>
      <c r="D54" s="1"/>
      <c r="E54" s="150">
        <v>5808.6</v>
      </c>
      <c r="F54" s="1"/>
      <c r="G54" s="1"/>
      <c r="H54" s="1"/>
      <c r="I54" s="1"/>
      <c r="J54" s="150">
        <v>528.70000000000005</v>
      </c>
      <c r="K54" s="130"/>
      <c r="L54" s="150">
        <v>5279.9000000000005</v>
      </c>
      <c r="M54" s="151"/>
      <c r="O54" s="1"/>
      <c r="P54" s="2"/>
      <c r="Q54" s="1"/>
      <c r="R54" s="2"/>
      <c r="S54" s="2"/>
    </row>
    <row r="55" spans="1:19" x14ac:dyDescent="0.2">
      <c r="A55" s="148" t="s">
        <v>31</v>
      </c>
      <c r="B55" s="149"/>
      <c r="C55" s="2">
        <v>5808.6</v>
      </c>
      <c r="D55" s="1"/>
      <c r="E55" s="1"/>
      <c r="F55" s="1"/>
      <c r="G55" s="1"/>
      <c r="H55" s="1">
        <v>528.70000000000005</v>
      </c>
      <c r="I55" s="1"/>
      <c r="J55" s="1"/>
      <c r="K55" s="130"/>
      <c r="L55" s="2">
        <v>5279.9000000000005</v>
      </c>
      <c r="M55" s="151"/>
      <c r="O55" s="2"/>
      <c r="P55" s="1"/>
      <c r="Q55" s="2"/>
      <c r="R55" s="1"/>
      <c r="S55" s="2"/>
    </row>
    <row r="56" spans="1:19" x14ac:dyDescent="0.2">
      <c r="A56" s="129"/>
      <c r="B56" s="130"/>
      <c r="C56" s="1"/>
      <c r="D56" s="1"/>
      <c r="E56" s="1"/>
      <c r="F56" s="1"/>
      <c r="G56" s="1"/>
      <c r="I56" s="1"/>
      <c r="J56" s="1"/>
      <c r="K56" s="130"/>
      <c r="L56" s="2"/>
      <c r="M56" s="151"/>
      <c r="O56" s="1"/>
      <c r="P56" s="1"/>
      <c r="Q56" s="1"/>
      <c r="R56" s="1"/>
      <c r="S56" s="2"/>
    </row>
    <row r="57" spans="1:19" s="155" customFormat="1" ht="15.75" x14ac:dyDescent="0.25">
      <c r="A57" s="152" t="s">
        <v>32</v>
      </c>
      <c r="B57" s="153"/>
      <c r="C57" s="1"/>
      <c r="D57" s="1"/>
      <c r="E57" s="154">
        <v>4511.6999999999989</v>
      </c>
      <c r="F57" s="3"/>
      <c r="G57" s="3"/>
      <c r="H57" s="1"/>
      <c r="I57" s="1"/>
      <c r="J57" s="154">
        <v>1827.8999999999999</v>
      </c>
      <c r="K57" s="137"/>
      <c r="L57" s="154">
        <v>2683.7999999999993</v>
      </c>
      <c r="M57" s="151"/>
      <c r="O57" s="1"/>
      <c r="P57" s="4"/>
      <c r="Q57" s="3"/>
      <c r="R57" s="4"/>
      <c r="S57" s="4"/>
    </row>
    <row r="58" spans="1:19" hidden="1" x14ac:dyDescent="0.2">
      <c r="A58" s="129"/>
      <c r="B58" s="130"/>
      <c r="C58" s="1"/>
      <c r="D58" s="1"/>
      <c r="E58" s="3"/>
      <c r="F58" s="1"/>
      <c r="G58" s="1"/>
      <c r="H58" s="1"/>
      <c r="I58" s="1"/>
      <c r="J58" s="3"/>
      <c r="K58" s="130"/>
      <c r="L58" s="2"/>
      <c r="M58" s="151"/>
      <c r="O58" s="1"/>
      <c r="P58" s="3"/>
      <c r="Q58" s="1"/>
      <c r="R58" s="1"/>
      <c r="S58" s="2"/>
    </row>
    <row r="59" spans="1:19" hidden="1" x14ac:dyDescent="0.2">
      <c r="A59" s="152" t="s">
        <v>108</v>
      </c>
      <c r="B59" s="149"/>
      <c r="C59" s="1"/>
      <c r="D59" s="1"/>
      <c r="E59" s="154">
        <v>1691.8999999999996</v>
      </c>
      <c r="F59" s="3"/>
      <c r="G59" s="3"/>
      <c r="H59" s="1"/>
      <c r="I59" s="1"/>
      <c r="J59" s="154">
        <v>1691.8999999999996</v>
      </c>
      <c r="K59" s="130"/>
      <c r="L59" s="154">
        <v>0</v>
      </c>
      <c r="M59" s="151"/>
      <c r="O59" s="1"/>
      <c r="P59" s="4"/>
      <c r="Q59" s="3"/>
      <c r="R59" s="4"/>
      <c r="S59" s="4"/>
    </row>
    <row r="60" spans="1:19" x14ac:dyDescent="0.2">
      <c r="A60" s="129"/>
      <c r="B60" s="130"/>
      <c r="C60" s="1"/>
      <c r="D60" s="1"/>
      <c r="E60" s="3"/>
      <c r="F60" s="1"/>
      <c r="G60" s="1"/>
      <c r="H60" s="1"/>
      <c r="I60" s="1"/>
      <c r="J60" s="3"/>
      <c r="K60" s="130"/>
      <c r="L60" s="2"/>
      <c r="M60" s="151"/>
      <c r="O60" s="1"/>
      <c r="P60" s="3"/>
      <c r="Q60" s="1"/>
      <c r="R60" s="1"/>
      <c r="S60" s="2"/>
    </row>
    <row r="61" spans="1:19" x14ac:dyDescent="0.2">
      <c r="A61" s="152" t="s">
        <v>109</v>
      </c>
      <c r="B61" s="149"/>
      <c r="C61" s="1"/>
      <c r="D61" s="1"/>
      <c r="E61" s="154">
        <v>19903.399999999991</v>
      </c>
      <c r="F61" s="3"/>
      <c r="G61" s="3"/>
      <c r="H61" s="1"/>
      <c r="I61" s="1"/>
      <c r="J61" s="154">
        <v>11368.900000000003</v>
      </c>
      <c r="K61" s="137"/>
      <c r="L61" s="154">
        <v>8534.4999999999873</v>
      </c>
      <c r="M61" s="151"/>
      <c r="O61" s="1"/>
      <c r="P61" s="4"/>
      <c r="Q61" s="3"/>
      <c r="R61" s="4"/>
      <c r="S61" s="4"/>
    </row>
    <row r="62" spans="1:19" ht="15.75" thickBot="1" x14ac:dyDescent="0.25">
      <c r="A62" s="158"/>
      <c r="B62" s="159"/>
      <c r="C62" s="160"/>
      <c r="D62" s="160"/>
      <c r="E62" s="160"/>
      <c r="F62" s="160"/>
      <c r="G62" s="160"/>
      <c r="H62" s="160"/>
      <c r="I62" s="160"/>
      <c r="J62" s="161"/>
      <c r="K62" s="162"/>
      <c r="L62" s="163"/>
      <c r="M62" s="164"/>
      <c r="N62" s="170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4"/>
      <c r="D65" s="104"/>
      <c r="E65" s="104"/>
      <c r="L65" s="2"/>
      <c r="M65" s="2"/>
      <c r="O65" s="104"/>
      <c r="P65" s="104"/>
      <c r="Q65" s="104"/>
      <c r="R65" s="104"/>
      <c r="S65" s="104"/>
    </row>
    <row r="66" spans="3:19" x14ac:dyDescent="0.2">
      <c r="C66" s="104"/>
      <c r="D66" s="104"/>
      <c r="E66" s="104"/>
      <c r="L66" s="2"/>
      <c r="M66" s="2"/>
      <c r="O66" s="104"/>
      <c r="P66" s="104"/>
      <c r="Q66" s="104"/>
      <c r="R66" s="104"/>
      <c r="S66" s="104"/>
    </row>
    <row r="67" spans="3:19" x14ac:dyDescent="0.2">
      <c r="C67" s="104"/>
      <c r="D67" s="104"/>
      <c r="E67" s="104"/>
      <c r="L67" s="2"/>
      <c r="M67" s="2"/>
      <c r="O67" s="104"/>
      <c r="P67" s="104"/>
      <c r="Q67" s="104"/>
      <c r="R67" s="104"/>
      <c r="S67" s="104"/>
    </row>
    <row r="68" spans="3:19" x14ac:dyDescent="0.2">
      <c r="C68" s="104"/>
      <c r="D68" s="104"/>
      <c r="E68" s="104"/>
      <c r="L68" s="2"/>
      <c r="M68" s="2"/>
      <c r="O68" s="104"/>
      <c r="P68" s="104"/>
      <c r="Q68" s="104"/>
      <c r="R68" s="104"/>
      <c r="S68" s="104"/>
    </row>
    <row r="69" spans="3:19" x14ac:dyDescent="0.2">
      <c r="C69" s="104"/>
      <c r="D69" s="104"/>
      <c r="E69" s="104"/>
      <c r="L69" s="2"/>
      <c r="M69" s="2"/>
      <c r="O69" s="104"/>
      <c r="P69" s="104"/>
      <c r="Q69" s="104"/>
      <c r="R69" s="104"/>
      <c r="S69" s="104"/>
    </row>
    <row r="70" spans="3:19" x14ac:dyDescent="0.2">
      <c r="C70" s="104"/>
      <c r="D70" s="104"/>
      <c r="E70" s="104"/>
      <c r="L70" s="2"/>
      <c r="M70" s="2"/>
      <c r="O70" s="104"/>
      <c r="P70" s="104"/>
      <c r="Q70" s="104"/>
      <c r="R70" s="104"/>
      <c r="S70" s="104"/>
    </row>
    <row r="71" spans="3:19" x14ac:dyDescent="0.2">
      <c r="C71" s="104"/>
      <c r="D71" s="104"/>
      <c r="E71" s="104"/>
      <c r="L71" s="2"/>
      <c r="M71" s="2"/>
      <c r="O71" s="104"/>
      <c r="P71" s="104"/>
      <c r="Q71" s="104"/>
      <c r="R71" s="104"/>
      <c r="S71" s="104"/>
    </row>
    <row r="72" spans="3:19" x14ac:dyDescent="0.2">
      <c r="C72" s="104"/>
      <c r="D72" s="104"/>
      <c r="E72" s="104"/>
      <c r="L72" s="2"/>
      <c r="M72" s="2"/>
      <c r="O72" s="104"/>
      <c r="P72" s="104"/>
      <c r="Q72" s="104"/>
      <c r="R72" s="104"/>
      <c r="S72" s="104"/>
    </row>
    <row r="73" spans="3:19" x14ac:dyDescent="0.2">
      <c r="C73" s="104"/>
      <c r="D73" s="104"/>
      <c r="E73" s="104"/>
      <c r="L73" s="2"/>
      <c r="M73" s="2"/>
      <c r="O73" s="104"/>
      <c r="P73" s="104"/>
      <c r="Q73" s="104"/>
      <c r="R73" s="104"/>
      <c r="S73" s="104"/>
    </row>
    <row r="74" spans="3:19" x14ac:dyDescent="0.2">
      <c r="C74" s="104"/>
      <c r="D74" s="104"/>
      <c r="E74" s="104"/>
      <c r="L74" s="2"/>
      <c r="M74" s="2"/>
      <c r="O74" s="104"/>
      <c r="P74" s="104"/>
      <c r="Q74" s="104"/>
      <c r="R74" s="104"/>
      <c r="S74" s="104"/>
    </row>
    <row r="75" spans="3:19" x14ac:dyDescent="0.2">
      <c r="C75" s="104"/>
      <c r="D75" s="104"/>
      <c r="E75" s="104"/>
      <c r="L75" s="2"/>
      <c r="M75" s="2"/>
      <c r="O75" s="104"/>
      <c r="P75" s="104"/>
      <c r="Q75" s="104"/>
      <c r="R75" s="104"/>
      <c r="S75" s="104"/>
    </row>
    <row r="76" spans="3:19" x14ac:dyDescent="0.2">
      <c r="C76" s="104"/>
      <c r="D76" s="104"/>
      <c r="E76" s="104"/>
      <c r="L76" s="2"/>
      <c r="M76" s="2"/>
      <c r="O76" s="104"/>
      <c r="P76" s="104"/>
      <c r="Q76" s="104"/>
      <c r="R76" s="104"/>
      <c r="S76" s="104"/>
    </row>
    <row r="77" spans="3:19" x14ac:dyDescent="0.2">
      <c r="C77" s="104"/>
      <c r="D77" s="104"/>
      <c r="E77" s="104"/>
      <c r="L77" s="2"/>
      <c r="M77" s="2"/>
      <c r="O77" s="104"/>
      <c r="P77" s="104"/>
      <c r="Q77" s="104"/>
      <c r="R77" s="104"/>
      <c r="S77" s="104"/>
    </row>
    <row r="78" spans="3:19" x14ac:dyDescent="0.2">
      <c r="C78" s="104"/>
      <c r="D78" s="104"/>
      <c r="E78" s="104"/>
      <c r="L78" s="2"/>
      <c r="M78" s="2"/>
      <c r="O78" s="104"/>
      <c r="P78" s="104"/>
      <c r="Q78" s="104"/>
      <c r="R78" s="104"/>
      <c r="S78" s="104"/>
    </row>
    <row r="79" spans="3:19" x14ac:dyDescent="0.2">
      <c r="C79" s="104"/>
      <c r="D79" s="104"/>
      <c r="E79" s="104"/>
      <c r="L79" s="2"/>
      <c r="M79" s="2"/>
      <c r="O79" s="104"/>
      <c r="P79" s="104"/>
      <c r="Q79" s="104"/>
      <c r="R79" s="104"/>
      <c r="S79" s="104"/>
    </row>
    <row r="80" spans="3:19" x14ac:dyDescent="0.2">
      <c r="C80" s="104"/>
      <c r="D80" s="104"/>
      <c r="E80" s="104"/>
      <c r="L80" s="2"/>
      <c r="M80" s="2"/>
      <c r="O80" s="104"/>
      <c r="P80" s="104"/>
      <c r="Q80" s="104"/>
      <c r="R80" s="104"/>
      <c r="S80" s="104"/>
    </row>
    <row r="81" spans="3:19" x14ac:dyDescent="0.2">
      <c r="C81" s="104"/>
      <c r="D81" s="104"/>
      <c r="E81" s="104"/>
      <c r="L81" s="2"/>
      <c r="M81" s="2"/>
      <c r="O81" s="104"/>
      <c r="P81" s="104"/>
      <c r="Q81" s="104"/>
      <c r="R81" s="104"/>
      <c r="S81" s="104"/>
    </row>
    <row r="82" spans="3:19" x14ac:dyDescent="0.2">
      <c r="C82" s="104"/>
      <c r="D82" s="104"/>
      <c r="E82" s="104"/>
      <c r="L82" s="2"/>
      <c r="M82" s="2"/>
      <c r="O82" s="104"/>
      <c r="P82" s="104"/>
      <c r="Q82" s="104"/>
      <c r="R82" s="104"/>
      <c r="S82" s="104"/>
    </row>
    <row r="83" spans="3:19" x14ac:dyDescent="0.2">
      <c r="C83" s="104"/>
      <c r="D83" s="104"/>
      <c r="E83" s="104"/>
      <c r="L83" s="2"/>
      <c r="M83" s="2"/>
      <c r="O83" s="104"/>
      <c r="P83" s="104"/>
      <c r="Q83" s="104"/>
      <c r="R83" s="104"/>
      <c r="S83" s="104"/>
    </row>
    <row r="84" spans="3:19" x14ac:dyDescent="0.2">
      <c r="C84" s="104"/>
      <c r="D84" s="104"/>
      <c r="E84" s="104"/>
      <c r="L84" s="2"/>
      <c r="M84" s="2"/>
      <c r="O84" s="104"/>
      <c r="P84" s="104"/>
      <c r="Q84" s="104"/>
      <c r="R84" s="104"/>
      <c r="S84" s="104"/>
    </row>
    <row r="85" spans="3:19" x14ac:dyDescent="0.2">
      <c r="C85" s="104"/>
      <c r="D85" s="104"/>
      <c r="E85" s="104"/>
      <c r="L85" s="2"/>
      <c r="M85" s="2"/>
      <c r="O85" s="104"/>
      <c r="P85" s="104"/>
      <c r="Q85" s="104"/>
      <c r="R85" s="104"/>
      <c r="S85" s="104"/>
    </row>
    <row r="86" spans="3:19" x14ac:dyDescent="0.2">
      <c r="C86" s="104"/>
      <c r="D86" s="104"/>
      <c r="E86" s="104"/>
      <c r="L86" s="2"/>
      <c r="M86" s="2"/>
      <c r="O86" s="104"/>
      <c r="P86" s="104"/>
      <c r="Q86" s="104"/>
      <c r="R86" s="104"/>
      <c r="S86" s="104"/>
    </row>
    <row r="87" spans="3:19" x14ac:dyDescent="0.2">
      <c r="C87" s="104"/>
      <c r="D87" s="104"/>
      <c r="E87" s="104"/>
      <c r="L87" s="2"/>
      <c r="M87" s="2"/>
      <c r="O87" s="104"/>
      <c r="P87" s="104"/>
      <c r="Q87" s="104"/>
      <c r="R87" s="104"/>
      <c r="S87" s="104"/>
    </row>
    <row r="88" spans="3:19" x14ac:dyDescent="0.2">
      <c r="C88" s="104"/>
      <c r="D88" s="104"/>
      <c r="E88" s="104"/>
      <c r="L88" s="2"/>
      <c r="M88" s="2"/>
      <c r="O88" s="104"/>
      <c r="P88" s="104"/>
      <c r="Q88" s="104"/>
      <c r="R88" s="104"/>
      <c r="S88" s="104"/>
    </row>
    <row r="89" spans="3:19" x14ac:dyDescent="0.2">
      <c r="C89" s="104"/>
      <c r="D89" s="104"/>
      <c r="E89" s="104"/>
      <c r="L89" s="2"/>
      <c r="M89" s="2"/>
      <c r="O89" s="104"/>
      <c r="P89" s="104"/>
      <c r="Q89" s="104"/>
      <c r="R89" s="104"/>
      <c r="S89" s="104"/>
    </row>
    <row r="90" spans="3:19" x14ac:dyDescent="0.2">
      <c r="C90" s="104"/>
      <c r="D90" s="104"/>
      <c r="E90" s="104"/>
      <c r="L90" s="2"/>
      <c r="M90" s="2"/>
      <c r="O90" s="104"/>
      <c r="P90" s="104"/>
      <c r="Q90" s="104"/>
      <c r="R90" s="104"/>
      <c r="S90" s="104"/>
    </row>
    <row r="91" spans="3:19" x14ac:dyDescent="0.2">
      <c r="C91" s="104"/>
      <c r="D91" s="104"/>
      <c r="E91" s="104"/>
      <c r="L91" s="2"/>
      <c r="M91" s="2"/>
      <c r="O91" s="104"/>
      <c r="P91" s="104"/>
      <c r="Q91" s="104"/>
      <c r="R91" s="104"/>
      <c r="S91" s="104"/>
    </row>
    <row r="92" spans="3:19" x14ac:dyDescent="0.2">
      <c r="C92" s="104"/>
      <c r="D92" s="104"/>
      <c r="E92" s="104"/>
      <c r="L92" s="2"/>
      <c r="M92" s="2"/>
      <c r="O92" s="104"/>
      <c r="P92" s="104"/>
      <c r="Q92" s="104"/>
      <c r="R92" s="104"/>
      <c r="S92" s="104"/>
    </row>
    <row r="93" spans="3:19" x14ac:dyDescent="0.2">
      <c r="C93" s="104"/>
      <c r="D93" s="104"/>
      <c r="E93" s="104"/>
      <c r="L93" s="2"/>
      <c r="M93" s="2"/>
      <c r="O93" s="104"/>
      <c r="P93" s="104"/>
      <c r="Q93" s="104"/>
      <c r="R93" s="104"/>
      <c r="S93" s="104"/>
    </row>
    <row r="94" spans="3:19" x14ac:dyDescent="0.2">
      <c r="C94" s="104"/>
      <c r="D94" s="104"/>
      <c r="E94" s="104"/>
      <c r="L94" s="2"/>
      <c r="M94" s="2"/>
      <c r="O94" s="104"/>
      <c r="P94" s="104"/>
      <c r="Q94" s="104"/>
      <c r="R94" s="104"/>
      <c r="S94" s="104"/>
    </row>
    <row r="95" spans="3:19" x14ac:dyDescent="0.2">
      <c r="C95" s="104"/>
      <c r="D95" s="104"/>
      <c r="E95" s="104"/>
      <c r="L95" s="2"/>
      <c r="M95" s="2"/>
      <c r="O95" s="104"/>
      <c r="P95" s="104"/>
      <c r="Q95" s="104"/>
      <c r="R95" s="104"/>
      <c r="S95" s="104"/>
    </row>
    <row r="96" spans="3:19" x14ac:dyDescent="0.2">
      <c r="C96" s="104"/>
      <c r="D96" s="104"/>
      <c r="E96" s="104"/>
      <c r="L96" s="2"/>
      <c r="M96" s="2"/>
      <c r="O96" s="104"/>
      <c r="P96" s="104"/>
      <c r="Q96" s="104"/>
      <c r="R96" s="104"/>
      <c r="S96" s="104"/>
    </row>
    <row r="97" spans="3:19" x14ac:dyDescent="0.2">
      <c r="C97" s="104"/>
      <c r="D97" s="104"/>
      <c r="E97" s="104"/>
      <c r="L97" s="2"/>
      <c r="M97" s="2"/>
      <c r="O97" s="104"/>
      <c r="P97" s="104"/>
      <c r="Q97" s="104"/>
      <c r="R97" s="104"/>
      <c r="S97" s="104"/>
    </row>
    <row r="98" spans="3:19" x14ac:dyDescent="0.2">
      <c r="C98" s="104"/>
      <c r="D98" s="104"/>
      <c r="E98" s="104"/>
      <c r="L98" s="2"/>
      <c r="M98" s="2"/>
      <c r="O98" s="104"/>
      <c r="P98" s="104"/>
      <c r="Q98" s="104"/>
      <c r="R98" s="104"/>
      <c r="S98" s="104"/>
    </row>
    <row r="99" spans="3:19" x14ac:dyDescent="0.2">
      <c r="C99" s="104"/>
      <c r="D99" s="104"/>
      <c r="E99" s="104"/>
      <c r="L99" s="2"/>
      <c r="M99" s="2"/>
      <c r="O99" s="104"/>
      <c r="P99" s="104"/>
      <c r="Q99" s="104"/>
      <c r="R99" s="104"/>
      <c r="S99" s="104"/>
    </row>
    <row r="100" spans="3:19" x14ac:dyDescent="0.2">
      <c r="C100" s="104"/>
      <c r="D100" s="104"/>
      <c r="E100" s="104"/>
      <c r="L100" s="2"/>
      <c r="M100" s="2"/>
      <c r="O100" s="104"/>
      <c r="P100" s="104"/>
      <c r="Q100" s="104"/>
      <c r="R100" s="104"/>
      <c r="S100" s="104"/>
    </row>
    <row r="101" spans="3:19" x14ac:dyDescent="0.2">
      <c r="C101" s="104"/>
      <c r="D101" s="104"/>
      <c r="E101" s="104"/>
      <c r="L101" s="2"/>
      <c r="M101" s="2"/>
      <c r="O101" s="104"/>
      <c r="P101" s="104"/>
      <c r="Q101" s="104"/>
      <c r="R101" s="104"/>
      <c r="S101" s="104"/>
    </row>
    <row r="102" spans="3:19" x14ac:dyDescent="0.2">
      <c r="C102" s="104"/>
      <c r="D102" s="104"/>
      <c r="E102" s="104"/>
      <c r="L102" s="2"/>
      <c r="M102" s="2"/>
      <c r="O102" s="104"/>
      <c r="P102" s="104"/>
      <c r="Q102" s="104"/>
      <c r="R102" s="104"/>
      <c r="S102" s="104"/>
    </row>
    <row r="103" spans="3:19" x14ac:dyDescent="0.2">
      <c r="C103" s="104"/>
      <c r="D103" s="104"/>
      <c r="E103" s="104"/>
      <c r="L103" s="2"/>
      <c r="M103" s="2"/>
      <c r="O103" s="104"/>
      <c r="P103" s="104"/>
      <c r="Q103" s="104"/>
      <c r="R103" s="104"/>
      <c r="S103" s="104"/>
    </row>
    <row r="104" spans="3:19" x14ac:dyDescent="0.2">
      <c r="C104" s="104"/>
      <c r="D104" s="104"/>
      <c r="E104" s="104"/>
      <c r="L104" s="2"/>
      <c r="M104" s="2"/>
      <c r="O104" s="104"/>
      <c r="P104" s="104"/>
      <c r="Q104" s="104"/>
      <c r="R104" s="104"/>
      <c r="S104" s="104"/>
    </row>
    <row r="105" spans="3:19" x14ac:dyDescent="0.2">
      <c r="C105" s="104"/>
      <c r="D105" s="104"/>
      <c r="E105" s="104"/>
      <c r="L105" s="2"/>
      <c r="M105" s="2"/>
      <c r="O105" s="104"/>
      <c r="P105" s="104"/>
      <c r="Q105" s="104"/>
      <c r="R105" s="104"/>
      <c r="S105" s="104"/>
    </row>
    <row r="106" spans="3:19" x14ac:dyDescent="0.2">
      <c r="C106" s="104"/>
      <c r="D106" s="104"/>
      <c r="E106" s="104"/>
      <c r="L106" s="2"/>
      <c r="M106" s="2"/>
      <c r="O106" s="104"/>
      <c r="P106" s="104"/>
      <c r="Q106" s="104"/>
      <c r="R106" s="104"/>
      <c r="S106" s="104"/>
    </row>
    <row r="107" spans="3:19" x14ac:dyDescent="0.2">
      <c r="C107" s="104"/>
      <c r="D107" s="104"/>
      <c r="E107" s="104"/>
      <c r="L107" s="2"/>
      <c r="M107" s="2"/>
      <c r="O107" s="104"/>
      <c r="P107" s="104"/>
      <c r="Q107" s="104"/>
      <c r="R107" s="104"/>
      <c r="S107" s="104"/>
    </row>
    <row r="108" spans="3:19" x14ac:dyDescent="0.2">
      <c r="C108" s="104"/>
      <c r="D108" s="104"/>
      <c r="E108" s="104"/>
      <c r="L108" s="2"/>
      <c r="M108" s="2"/>
      <c r="O108" s="104"/>
      <c r="P108" s="104"/>
      <c r="Q108" s="104"/>
      <c r="R108" s="104"/>
      <c r="S108" s="104"/>
    </row>
    <row r="109" spans="3:19" x14ac:dyDescent="0.2">
      <c r="C109" s="104"/>
      <c r="D109" s="104"/>
      <c r="E109" s="104"/>
      <c r="L109" s="2"/>
      <c r="M109" s="2"/>
      <c r="O109" s="104"/>
      <c r="P109" s="104"/>
      <c r="Q109" s="104"/>
      <c r="R109" s="104"/>
      <c r="S109" s="104"/>
    </row>
    <row r="110" spans="3:19" x14ac:dyDescent="0.2">
      <c r="C110" s="104"/>
      <c r="D110" s="104"/>
      <c r="E110" s="104"/>
      <c r="L110" s="2"/>
      <c r="M110" s="2"/>
      <c r="O110" s="104"/>
      <c r="P110" s="104"/>
      <c r="Q110" s="104"/>
      <c r="R110" s="104"/>
      <c r="S110" s="104"/>
    </row>
    <row r="111" spans="3:19" x14ac:dyDescent="0.2">
      <c r="C111" s="104"/>
      <c r="D111" s="104"/>
      <c r="E111" s="104"/>
      <c r="L111" s="2"/>
      <c r="M111" s="2"/>
      <c r="O111" s="104"/>
      <c r="P111" s="104"/>
      <c r="Q111" s="104"/>
      <c r="R111" s="104"/>
      <c r="S111" s="104"/>
    </row>
    <row r="112" spans="3:19" x14ac:dyDescent="0.2">
      <c r="C112" s="104"/>
      <c r="D112" s="104"/>
      <c r="E112" s="104"/>
      <c r="L112" s="2"/>
      <c r="M112" s="2"/>
      <c r="O112" s="104"/>
      <c r="P112" s="104"/>
      <c r="Q112" s="104"/>
      <c r="R112" s="104"/>
      <c r="S112" s="104"/>
    </row>
    <row r="113" spans="3:19" x14ac:dyDescent="0.2">
      <c r="C113" s="104"/>
      <c r="D113" s="104"/>
      <c r="E113" s="104"/>
      <c r="L113" s="2"/>
      <c r="M113" s="2"/>
      <c r="O113" s="104"/>
      <c r="P113" s="104"/>
      <c r="Q113" s="104"/>
      <c r="R113" s="104"/>
      <c r="S113" s="104"/>
    </row>
    <row r="114" spans="3:19" x14ac:dyDescent="0.2">
      <c r="C114" s="104"/>
      <c r="D114" s="104"/>
      <c r="E114" s="104"/>
      <c r="L114" s="2"/>
      <c r="M114" s="2"/>
      <c r="O114" s="104"/>
      <c r="P114" s="104"/>
      <c r="Q114" s="104"/>
      <c r="R114" s="104"/>
      <c r="S114" s="104"/>
    </row>
    <row r="115" spans="3:19" x14ac:dyDescent="0.2">
      <c r="C115" s="104"/>
      <c r="D115" s="104"/>
      <c r="E115" s="104"/>
      <c r="L115" s="2"/>
      <c r="M115" s="2"/>
      <c r="O115" s="104"/>
      <c r="P115" s="104"/>
      <c r="Q115" s="104"/>
      <c r="R115" s="104"/>
      <c r="S115" s="104"/>
    </row>
    <row r="116" spans="3:19" x14ac:dyDescent="0.2">
      <c r="C116" s="104"/>
      <c r="D116" s="104"/>
      <c r="E116" s="104"/>
      <c r="L116" s="2"/>
      <c r="M116" s="2"/>
      <c r="O116" s="104"/>
      <c r="P116" s="104"/>
      <c r="Q116" s="104"/>
      <c r="R116" s="104"/>
      <c r="S116" s="104"/>
    </row>
    <row r="117" spans="3:19" x14ac:dyDescent="0.2">
      <c r="C117" s="104"/>
      <c r="D117" s="104"/>
      <c r="E117" s="104"/>
      <c r="L117" s="2"/>
      <c r="M117" s="2"/>
      <c r="O117" s="104"/>
      <c r="P117" s="104"/>
      <c r="Q117" s="104"/>
      <c r="R117" s="104"/>
      <c r="S117" s="104"/>
    </row>
    <row r="118" spans="3:19" x14ac:dyDescent="0.2">
      <c r="C118" s="104"/>
      <c r="D118" s="104"/>
      <c r="E118" s="104"/>
      <c r="L118" s="2"/>
      <c r="M118" s="2"/>
      <c r="O118" s="104"/>
      <c r="P118" s="104"/>
      <c r="Q118" s="104"/>
      <c r="R118" s="104"/>
      <c r="S118" s="104"/>
    </row>
    <row r="119" spans="3:19" x14ac:dyDescent="0.2">
      <c r="C119" s="104"/>
      <c r="D119" s="104"/>
      <c r="E119" s="104"/>
      <c r="L119" s="2"/>
      <c r="M119" s="2"/>
      <c r="O119" s="104"/>
      <c r="P119" s="104"/>
      <c r="Q119" s="104"/>
      <c r="R119" s="104"/>
      <c r="S119" s="104"/>
    </row>
    <row r="120" spans="3:19" x14ac:dyDescent="0.2">
      <c r="C120" s="104"/>
      <c r="D120" s="104"/>
      <c r="E120" s="104"/>
      <c r="L120" s="2"/>
      <c r="M120" s="2"/>
      <c r="O120" s="104"/>
      <c r="P120" s="104"/>
      <c r="Q120" s="104"/>
      <c r="R120" s="104"/>
      <c r="S120" s="104"/>
    </row>
    <row r="121" spans="3:19" x14ac:dyDescent="0.2">
      <c r="C121" s="104"/>
      <c r="D121" s="104"/>
      <c r="E121" s="104"/>
      <c r="L121" s="2"/>
      <c r="M121" s="2"/>
      <c r="O121" s="104"/>
      <c r="P121" s="104"/>
      <c r="Q121" s="104"/>
      <c r="R121" s="104"/>
      <c r="S121" s="104"/>
    </row>
    <row r="122" spans="3:19" x14ac:dyDescent="0.2">
      <c r="C122" s="104"/>
      <c r="D122" s="104"/>
      <c r="E122" s="104"/>
      <c r="L122" s="2"/>
      <c r="M122" s="2"/>
      <c r="O122" s="104"/>
      <c r="P122" s="104"/>
      <c r="Q122" s="104"/>
      <c r="R122" s="104"/>
      <c r="S122" s="104"/>
    </row>
    <row r="123" spans="3:19" x14ac:dyDescent="0.2">
      <c r="C123" s="104"/>
      <c r="D123" s="104"/>
      <c r="E123" s="104"/>
      <c r="L123" s="2"/>
      <c r="M123" s="2"/>
      <c r="O123" s="104"/>
      <c r="P123" s="104"/>
      <c r="Q123" s="104"/>
      <c r="R123" s="104"/>
      <c r="S123" s="104"/>
    </row>
    <row r="124" spans="3:19" x14ac:dyDescent="0.2">
      <c r="C124" s="104"/>
      <c r="D124" s="104"/>
      <c r="E124" s="104"/>
      <c r="L124" s="2"/>
      <c r="M124" s="2"/>
      <c r="O124" s="104"/>
      <c r="P124" s="104"/>
      <c r="Q124" s="104"/>
      <c r="R124" s="104"/>
      <c r="S124" s="104"/>
    </row>
    <row r="125" spans="3:19" x14ac:dyDescent="0.2">
      <c r="C125" s="104"/>
      <c r="D125" s="104"/>
      <c r="E125" s="104"/>
      <c r="L125" s="2"/>
      <c r="M125" s="2"/>
      <c r="O125" s="104"/>
      <c r="P125" s="104"/>
      <c r="Q125" s="104"/>
      <c r="R125" s="104"/>
      <c r="S125" s="104"/>
    </row>
    <row r="126" spans="3:19" x14ac:dyDescent="0.2">
      <c r="C126" s="104"/>
      <c r="D126" s="104"/>
      <c r="E126" s="104"/>
      <c r="L126" s="2"/>
      <c r="M126" s="2"/>
      <c r="O126" s="104"/>
      <c r="P126" s="104"/>
      <c r="Q126" s="104"/>
      <c r="R126" s="104"/>
      <c r="S126" s="104"/>
    </row>
    <row r="127" spans="3:19" x14ac:dyDescent="0.2">
      <c r="C127" s="104"/>
      <c r="D127" s="104"/>
      <c r="E127" s="104"/>
      <c r="L127" s="2"/>
      <c r="M127" s="2"/>
      <c r="O127" s="104"/>
      <c r="P127" s="104"/>
      <c r="Q127" s="104"/>
      <c r="R127" s="104"/>
      <c r="S127" s="104"/>
    </row>
    <row r="128" spans="3:19" x14ac:dyDescent="0.2">
      <c r="C128" s="104"/>
      <c r="D128" s="104"/>
      <c r="E128" s="104"/>
      <c r="L128" s="2"/>
      <c r="M128" s="2"/>
      <c r="O128" s="104"/>
      <c r="P128" s="104"/>
      <c r="Q128" s="104"/>
      <c r="R128" s="104"/>
      <c r="S128" s="104"/>
    </row>
    <row r="129" spans="3:19" x14ac:dyDescent="0.2">
      <c r="C129" s="104"/>
      <c r="D129" s="104"/>
      <c r="E129" s="104"/>
      <c r="L129" s="2"/>
      <c r="M129" s="2"/>
      <c r="O129" s="104"/>
      <c r="P129" s="104"/>
      <c r="Q129" s="104"/>
      <c r="R129" s="104"/>
      <c r="S129" s="104"/>
    </row>
    <row r="130" spans="3:19" x14ac:dyDescent="0.2">
      <c r="C130" s="104"/>
      <c r="D130" s="104"/>
      <c r="E130" s="104"/>
      <c r="L130" s="2"/>
      <c r="M130" s="2"/>
      <c r="O130" s="104"/>
      <c r="P130" s="104"/>
      <c r="Q130" s="104"/>
      <c r="R130" s="104"/>
      <c r="S130" s="104"/>
    </row>
    <row r="131" spans="3:19" x14ac:dyDescent="0.2">
      <c r="C131" s="104"/>
      <c r="D131" s="104"/>
      <c r="E131" s="104"/>
      <c r="L131" s="2"/>
      <c r="M131" s="2"/>
      <c r="O131" s="104"/>
      <c r="P131" s="104"/>
      <c r="Q131" s="104"/>
      <c r="R131" s="104"/>
      <c r="S131" s="104"/>
    </row>
    <row r="132" spans="3:19" x14ac:dyDescent="0.2">
      <c r="C132" s="104"/>
      <c r="D132" s="104"/>
      <c r="E132" s="104"/>
      <c r="L132" s="2"/>
      <c r="M132" s="2"/>
      <c r="O132" s="104"/>
      <c r="P132" s="104"/>
      <c r="Q132" s="104"/>
      <c r="R132" s="104"/>
      <c r="S132" s="104"/>
    </row>
    <row r="133" spans="3:19" x14ac:dyDescent="0.2">
      <c r="C133" s="104"/>
      <c r="D133" s="104"/>
      <c r="E133" s="104"/>
      <c r="L133" s="2"/>
      <c r="M133" s="2"/>
      <c r="O133" s="104"/>
      <c r="P133" s="104"/>
      <c r="Q133" s="104"/>
      <c r="R133" s="104"/>
      <c r="S133" s="104"/>
    </row>
    <row r="134" spans="3:19" x14ac:dyDescent="0.2">
      <c r="C134" s="104"/>
      <c r="D134" s="104"/>
      <c r="E134" s="104"/>
      <c r="L134" s="2"/>
      <c r="M134" s="2"/>
      <c r="O134" s="104"/>
      <c r="P134" s="104"/>
      <c r="Q134" s="104"/>
      <c r="R134" s="104"/>
      <c r="S134" s="104"/>
    </row>
    <row r="135" spans="3:19" x14ac:dyDescent="0.2">
      <c r="C135" s="104"/>
      <c r="D135" s="104"/>
      <c r="E135" s="104"/>
      <c r="L135" s="2"/>
      <c r="M135" s="2"/>
      <c r="O135" s="104"/>
      <c r="P135" s="104"/>
      <c r="Q135" s="104"/>
      <c r="R135" s="104"/>
      <c r="S135" s="104"/>
    </row>
    <row r="136" spans="3:19" x14ac:dyDescent="0.2">
      <c r="C136" s="104"/>
      <c r="D136" s="104"/>
      <c r="E136" s="104"/>
      <c r="L136" s="2"/>
      <c r="M136" s="2"/>
      <c r="O136" s="104"/>
      <c r="P136" s="104"/>
      <c r="Q136" s="104"/>
      <c r="R136" s="104"/>
      <c r="S136" s="104"/>
    </row>
    <row r="137" spans="3:19" x14ac:dyDescent="0.2">
      <c r="C137" s="104"/>
      <c r="D137" s="104"/>
      <c r="E137" s="104"/>
      <c r="L137" s="2"/>
      <c r="M137" s="2"/>
      <c r="O137" s="104"/>
      <c r="P137" s="104"/>
      <c r="Q137" s="104"/>
      <c r="R137" s="104"/>
      <c r="S137" s="104"/>
    </row>
    <row r="138" spans="3:19" x14ac:dyDescent="0.2">
      <c r="C138" s="104"/>
      <c r="D138" s="104"/>
      <c r="E138" s="104"/>
      <c r="L138" s="2"/>
      <c r="M138" s="2"/>
      <c r="O138" s="104"/>
      <c r="P138" s="104"/>
      <c r="Q138" s="104"/>
      <c r="R138" s="104"/>
      <c r="S138" s="104"/>
    </row>
    <row r="139" spans="3:19" x14ac:dyDescent="0.2">
      <c r="C139" s="104"/>
      <c r="D139" s="104"/>
      <c r="E139" s="104"/>
      <c r="L139" s="2"/>
      <c r="M139" s="2"/>
      <c r="O139" s="104"/>
      <c r="P139" s="104"/>
      <c r="Q139" s="104"/>
      <c r="R139" s="104"/>
      <c r="S139" s="104"/>
    </row>
    <row r="140" spans="3:19" x14ac:dyDescent="0.2">
      <c r="C140" s="104"/>
      <c r="D140" s="104"/>
      <c r="E140" s="104"/>
      <c r="L140" s="2"/>
      <c r="M140" s="2"/>
      <c r="O140" s="104"/>
      <c r="P140" s="104"/>
      <c r="Q140" s="104"/>
      <c r="R140" s="104"/>
      <c r="S140" s="104"/>
    </row>
    <row r="141" spans="3:19" x14ac:dyDescent="0.2">
      <c r="C141" s="104"/>
      <c r="D141" s="104"/>
      <c r="E141" s="104"/>
      <c r="L141" s="2"/>
      <c r="M141" s="2"/>
      <c r="O141" s="104"/>
      <c r="P141" s="104"/>
      <c r="Q141" s="104"/>
      <c r="R141" s="104"/>
      <c r="S141" s="104"/>
    </row>
    <row r="142" spans="3:19" x14ac:dyDescent="0.2">
      <c r="C142" s="104"/>
      <c r="D142" s="104"/>
      <c r="E142" s="104"/>
      <c r="L142" s="2"/>
      <c r="M142" s="2"/>
      <c r="O142" s="104"/>
      <c r="P142" s="104"/>
      <c r="Q142" s="104"/>
      <c r="R142" s="104"/>
      <c r="S142" s="104"/>
    </row>
    <row r="143" spans="3:19" x14ac:dyDescent="0.2">
      <c r="C143" s="104"/>
      <c r="D143" s="104"/>
      <c r="E143" s="104"/>
      <c r="L143" s="2"/>
      <c r="M143" s="2"/>
      <c r="O143" s="104"/>
      <c r="P143" s="104"/>
      <c r="Q143" s="104"/>
      <c r="R143" s="104"/>
      <c r="S143" s="104"/>
    </row>
    <row r="144" spans="3:19" x14ac:dyDescent="0.2">
      <c r="C144" s="104"/>
      <c r="D144" s="104"/>
      <c r="E144" s="104"/>
      <c r="L144" s="2"/>
      <c r="M144" s="2"/>
      <c r="O144" s="104"/>
      <c r="P144" s="104"/>
      <c r="Q144" s="104"/>
      <c r="R144" s="104"/>
      <c r="S144" s="104"/>
    </row>
    <row r="145" spans="3:19" x14ac:dyDescent="0.2">
      <c r="C145" s="104"/>
      <c r="D145" s="104"/>
      <c r="E145" s="104"/>
      <c r="L145" s="2"/>
      <c r="M145" s="2"/>
      <c r="O145" s="104"/>
      <c r="P145" s="104"/>
      <c r="Q145" s="104"/>
      <c r="R145" s="104"/>
      <c r="S145" s="104"/>
    </row>
    <row r="146" spans="3:19" x14ac:dyDescent="0.2">
      <c r="C146" s="104"/>
      <c r="D146" s="104"/>
      <c r="E146" s="104"/>
      <c r="L146" s="2"/>
      <c r="M146" s="2"/>
      <c r="O146" s="104"/>
      <c r="P146" s="104"/>
      <c r="Q146" s="104"/>
      <c r="R146" s="104"/>
      <c r="S146" s="104"/>
    </row>
    <row r="147" spans="3:19" x14ac:dyDescent="0.2">
      <c r="C147" s="104"/>
      <c r="D147" s="104"/>
      <c r="E147" s="104"/>
      <c r="L147" s="2"/>
      <c r="M147" s="2"/>
      <c r="O147" s="104"/>
      <c r="P147" s="104"/>
      <c r="Q147" s="104"/>
      <c r="R147" s="104"/>
      <c r="S147" s="104"/>
    </row>
    <row r="148" spans="3:19" x14ac:dyDescent="0.2">
      <c r="C148" s="104"/>
      <c r="D148" s="104"/>
      <c r="E148" s="104"/>
      <c r="L148" s="2"/>
      <c r="M148" s="2"/>
      <c r="O148" s="104"/>
      <c r="P148" s="104"/>
      <c r="Q148" s="104"/>
      <c r="R148" s="104"/>
      <c r="S148" s="104"/>
    </row>
    <row r="149" spans="3:19" x14ac:dyDescent="0.2">
      <c r="C149" s="104"/>
      <c r="D149" s="104"/>
      <c r="E149" s="104"/>
      <c r="L149" s="2"/>
      <c r="M149" s="2"/>
      <c r="O149" s="104"/>
      <c r="P149" s="104"/>
      <c r="Q149" s="104"/>
      <c r="R149" s="104"/>
      <c r="S149" s="104"/>
    </row>
    <row r="150" spans="3:19" x14ac:dyDescent="0.2">
      <c r="C150" s="104"/>
      <c r="D150" s="104"/>
      <c r="E150" s="104"/>
      <c r="L150" s="2"/>
      <c r="M150" s="2"/>
      <c r="O150" s="104"/>
      <c r="P150" s="104"/>
      <c r="Q150" s="104"/>
      <c r="R150" s="104"/>
      <c r="S150" s="104"/>
    </row>
    <row r="151" spans="3:19" x14ac:dyDescent="0.2">
      <c r="C151" s="104"/>
      <c r="D151" s="104"/>
      <c r="E151" s="104"/>
      <c r="L151" s="2"/>
      <c r="M151" s="2"/>
      <c r="O151" s="104"/>
      <c r="P151" s="104"/>
      <c r="Q151" s="104"/>
      <c r="R151" s="104"/>
      <c r="S151" s="104"/>
    </row>
    <row r="152" spans="3:19" x14ac:dyDescent="0.2">
      <c r="C152" s="104"/>
      <c r="D152" s="104"/>
      <c r="E152" s="104"/>
      <c r="L152" s="2"/>
      <c r="M152" s="2"/>
      <c r="O152" s="104"/>
      <c r="P152" s="104"/>
      <c r="Q152" s="104"/>
      <c r="R152" s="104"/>
      <c r="S152" s="104"/>
    </row>
    <row r="153" spans="3:19" x14ac:dyDescent="0.2">
      <c r="C153" s="104"/>
      <c r="D153" s="104"/>
      <c r="E153" s="104"/>
      <c r="L153" s="2"/>
      <c r="M153" s="2"/>
      <c r="O153" s="104"/>
      <c r="P153" s="104"/>
      <c r="Q153" s="104"/>
      <c r="R153" s="104"/>
      <c r="S153" s="104"/>
    </row>
    <row r="154" spans="3:19" x14ac:dyDescent="0.2">
      <c r="C154" s="104"/>
      <c r="D154" s="104"/>
      <c r="E154" s="104"/>
      <c r="L154" s="2"/>
      <c r="M154" s="2"/>
      <c r="O154" s="104"/>
      <c r="P154" s="104"/>
      <c r="Q154" s="104"/>
      <c r="R154" s="104"/>
      <c r="S154" s="104"/>
    </row>
    <row r="155" spans="3:19" x14ac:dyDescent="0.2">
      <c r="C155" s="104"/>
      <c r="D155" s="104"/>
      <c r="E155" s="104"/>
      <c r="L155" s="2"/>
      <c r="M155" s="2"/>
      <c r="O155" s="104"/>
      <c r="P155" s="104"/>
      <c r="Q155" s="104"/>
      <c r="R155" s="104"/>
      <c r="S155" s="104"/>
    </row>
    <row r="156" spans="3:19" x14ac:dyDescent="0.2">
      <c r="C156" s="104"/>
      <c r="D156" s="104"/>
      <c r="E156" s="104"/>
      <c r="L156" s="2"/>
      <c r="M156" s="2"/>
      <c r="O156" s="104"/>
      <c r="P156" s="104"/>
      <c r="Q156" s="104"/>
      <c r="R156" s="104"/>
      <c r="S156" s="104"/>
    </row>
    <row r="157" spans="3:19" x14ac:dyDescent="0.2">
      <c r="C157" s="104"/>
      <c r="D157" s="104"/>
      <c r="E157" s="104"/>
      <c r="L157" s="2"/>
      <c r="M157" s="2"/>
      <c r="O157" s="104"/>
      <c r="P157" s="104"/>
      <c r="Q157" s="104"/>
      <c r="R157" s="104"/>
      <c r="S157" s="104"/>
    </row>
    <row r="158" spans="3:19" x14ac:dyDescent="0.2">
      <c r="C158" s="104"/>
      <c r="D158" s="104"/>
      <c r="E158" s="104"/>
      <c r="L158" s="2"/>
      <c r="M158" s="2"/>
      <c r="O158" s="104"/>
      <c r="P158" s="104"/>
      <c r="Q158" s="104"/>
      <c r="R158" s="104"/>
      <c r="S158" s="104"/>
    </row>
    <row r="159" spans="3:19" x14ac:dyDescent="0.2">
      <c r="C159" s="104"/>
      <c r="D159" s="104"/>
      <c r="E159" s="104"/>
      <c r="L159" s="2"/>
      <c r="M159" s="2"/>
      <c r="O159" s="104"/>
      <c r="P159" s="104"/>
      <c r="Q159" s="104"/>
      <c r="R159" s="104"/>
      <c r="S159" s="104"/>
    </row>
    <row r="160" spans="3:19" x14ac:dyDescent="0.2">
      <c r="C160" s="104"/>
      <c r="D160" s="104"/>
      <c r="E160" s="104"/>
      <c r="L160" s="2"/>
      <c r="M160" s="2"/>
      <c r="O160" s="104"/>
      <c r="P160" s="104"/>
      <c r="Q160" s="104"/>
      <c r="R160" s="104"/>
      <c r="S160" s="104"/>
    </row>
    <row r="161" spans="3:19" x14ac:dyDescent="0.2">
      <c r="C161" s="104"/>
      <c r="D161" s="104"/>
      <c r="E161" s="104"/>
      <c r="L161" s="2"/>
      <c r="M161" s="2"/>
      <c r="O161" s="104"/>
      <c r="P161" s="104"/>
      <c r="Q161" s="104"/>
      <c r="R161" s="104"/>
      <c r="S161" s="104"/>
    </row>
    <row r="162" spans="3:19" x14ac:dyDescent="0.2">
      <c r="C162" s="104"/>
      <c r="D162" s="104"/>
      <c r="E162" s="104"/>
      <c r="L162" s="2"/>
      <c r="M162" s="2"/>
      <c r="O162" s="104"/>
      <c r="P162" s="104"/>
      <c r="Q162" s="104"/>
      <c r="R162" s="104"/>
      <c r="S162" s="104"/>
    </row>
    <row r="163" spans="3:19" x14ac:dyDescent="0.2">
      <c r="C163" s="104"/>
      <c r="D163" s="104"/>
      <c r="E163" s="104"/>
      <c r="L163" s="2"/>
      <c r="M163" s="2"/>
      <c r="O163" s="104"/>
      <c r="P163" s="104"/>
      <c r="Q163" s="104"/>
      <c r="R163" s="104"/>
      <c r="S163" s="104"/>
    </row>
    <row r="164" spans="3:19" x14ac:dyDescent="0.2">
      <c r="C164" s="104"/>
      <c r="D164" s="104"/>
      <c r="E164" s="104"/>
      <c r="L164" s="2"/>
      <c r="M164" s="2"/>
      <c r="O164" s="104"/>
      <c r="P164" s="104"/>
      <c r="Q164" s="104"/>
      <c r="R164" s="104"/>
      <c r="S164" s="104"/>
    </row>
    <row r="165" spans="3:19" x14ac:dyDescent="0.2">
      <c r="C165" s="104"/>
      <c r="D165" s="104"/>
      <c r="E165" s="104"/>
      <c r="L165" s="2"/>
      <c r="M165" s="2"/>
      <c r="O165" s="104"/>
      <c r="P165" s="104"/>
      <c r="Q165" s="104"/>
      <c r="R165" s="104"/>
      <c r="S165" s="104"/>
    </row>
    <row r="166" spans="3:19" x14ac:dyDescent="0.2">
      <c r="C166" s="104"/>
      <c r="D166" s="104"/>
      <c r="E166" s="104"/>
      <c r="L166" s="2"/>
      <c r="M166" s="2"/>
      <c r="O166" s="104"/>
      <c r="P166" s="104"/>
      <c r="Q166" s="104"/>
      <c r="R166" s="104"/>
      <c r="S166" s="104"/>
    </row>
    <row r="167" spans="3:19" x14ac:dyDescent="0.2">
      <c r="C167" s="104"/>
      <c r="D167" s="104"/>
      <c r="E167" s="104"/>
      <c r="L167" s="2"/>
      <c r="M167" s="2"/>
      <c r="O167" s="104"/>
      <c r="P167" s="104"/>
      <c r="Q167" s="104"/>
      <c r="R167" s="104"/>
      <c r="S167" s="104"/>
    </row>
    <row r="168" spans="3:19" x14ac:dyDescent="0.2">
      <c r="C168" s="104"/>
      <c r="D168" s="104"/>
      <c r="E168" s="104"/>
      <c r="L168" s="2"/>
      <c r="M168" s="2"/>
      <c r="O168" s="104"/>
      <c r="P168" s="104"/>
      <c r="Q168" s="104"/>
      <c r="R168" s="104"/>
      <c r="S168" s="104"/>
    </row>
    <row r="169" spans="3:19" x14ac:dyDescent="0.2">
      <c r="C169" s="104"/>
      <c r="D169" s="104"/>
      <c r="E169" s="104"/>
      <c r="L169" s="2"/>
      <c r="M169" s="2"/>
      <c r="O169" s="104"/>
      <c r="P169" s="104"/>
      <c r="Q169" s="104"/>
      <c r="R169" s="104"/>
      <c r="S169" s="104"/>
    </row>
    <row r="170" spans="3:19" x14ac:dyDescent="0.2">
      <c r="C170" s="104"/>
      <c r="D170" s="104"/>
      <c r="E170" s="104"/>
      <c r="L170" s="2"/>
      <c r="M170" s="2"/>
      <c r="O170" s="104"/>
      <c r="P170" s="104"/>
      <c r="Q170" s="104"/>
      <c r="R170" s="104"/>
      <c r="S170" s="104"/>
    </row>
    <row r="171" spans="3:19" x14ac:dyDescent="0.2">
      <c r="C171" s="104"/>
      <c r="D171" s="104"/>
      <c r="E171" s="104"/>
      <c r="L171" s="2"/>
      <c r="M171" s="2"/>
      <c r="O171" s="104"/>
      <c r="P171" s="104"/>
      <c r="Q171" s="104"/>
      <c r="R171" s="104"/>
      <c r="S171" s="104"/>
    </row>
    <row r="172" spans="3:19" x14ac:dyDescent="0.2">
      <c r="C172" s="104"/>
      <c r="D172" s="104"/>
      <c r="E172" s="104"/>
      <c r="L172" s="2"/>
      <c r="M172" s="2"/>
      <c r="O172" s="104"/>
      <c r="P172" s="104"/>
      <c r="Q172" s="104"/>
      <c r="R172" s="104"/>
      <c r="S172" s="104"/>
    </row>
    <row r="173" spans="3:19" x14ac:dyDescent="0.2">
      <c r="C173" s="104"/>
      <c r="D173" s="104"/>
      <c r="E173" s="104"/>
      <c r="L173" s="2"/>
      <c r="M173" s="2"/>
      <c r="O173" s="104"/>
      <c r="P173" s="104"/>
      <c r="Q173" s="104"/>
      <c r="R173" s="104"/>
      <c r="S173" s="104"/>
    </row>
    <row r="174" spans="3:19" x14ac:dyDescent="0.2">
      <c r="C174" s="104"/>
      <c r="D174" s="104"/>
      <c r="E174" s="104"/>
      <c r="L174" s="2"/>
      <c r="M174" s="2"/>
      <c r="O174" s="104"/>
      <c r="P174" s="104"/>
      <c r="Q174" s="104"/>
      <c r="R174" s="104"/>
      <c r="S174" s="104"/>
    </row>
    <row r="175" spans="3:19" x14ac:dyDescent="0.2">
      <c r="C175" s="104"/>
      <c r="D175" s="104"/>
      <c r="E175" s="104"/>
      <c r="L175" s="2"/>
      <c r="M175" s="2"/>
      <c r="O175" s="104"/>
      <c r="P175" s="104"/>
      <c r="Q175" s="104"/>
      <c r="R175" s="104"/>
      <c r="S175" s="104"/>
    </row>
    <row r="176" spans="3:19" x14ac:dyDescent="0.2">
      <c r="C176" s="104"/>
      <c r="D176" s="104"/>
      <c r="E176" s="104"/>
      <c r="L176" s="2"/>
      <c r="M176" s="2"/>
      <c r="O176" s="104"/>
      <c r="P176" s="104"/>
      <c r="Q176" s="104"/>
      <c r="R176" s="104"/>
      <c r="S176" s="104"/>
    </row>
    <row r="177" spans="3:19" x14ac:dyDescent="0.2">
      <c r="C177" s="104"/>
      <c r="D177" s="104"/>
      <c r="E177" s="104"/>
      <c r="L177" s="2"/>
      <c r="M177" s="2"/>
      <c r="O177" s="104"/>
      <c r="P177" s="104"/>
      <c r="Q177" s="104"/>
      <c r="R177" s="104"/>
      <c r="S177" s="104"/>
    </row>
    <row r="178" spans="3:19" x14ac:dyDescent="0.2">
      <c r="C178" s="104"/>
      <c r="D178" s="104"/>
      <c r="E178" s="104"/>
      <c r="L178" s="2"/>
      <c r="M178" s="2"/>
      <c r="O178" s="104"/>
      <c r="P178" s="104"/>
      <c r="Q178" s="104"/>
      <c r="R178" s="104"/>
      <c r="S178" s="104"/>
    </row>
    <row r="179" spans="3:19" x14ac:dyDescent="0.2">
      <c r="C179" s="104"/>
      <c r="D179" s="104"/>
      <c r="E179" s="104"/>
      <c r="L179" s="2"/>
      <c r="M179" s="2"/>
      <c r="O179" s="104"/>
      <c r="P179" s="104"/>
      <c r="Q179" s="104"/>
      <c r="R179" s="104"/>
      <c r="S179" s="104"/>
    </row>
    <row r="180" spans="3:19" x14ac:dyDescent="0.2">
      <c r="C180" s="104"/>
      <c r="D180" s="104"/>
      <c r="E180" s="104"/>
      <c r="L180" s="2"/>
      <c r="M180" s="2"/>
      <c r="O180" s="104"/>
      <c r="P180" s="104"/>
      <c r="Q180" s="104"/>
      <c r="R180" s="104"/>
      <c r="S180" s="104"/>
    </row>
    <row r="181" spans="3:19" x14ac:dyDescent="0.2">
      <c r="C181" s="104"/>
      <c r="D181" s="104"/>
      <c r="E181" s="104"/>
      <c r="L181" s="2"/>
      <c r="M181" s="2"/>
      <c r="O181" s="104"/>
      <c r="P181" s="104"/>
      <c r="Q181" s="104"/>
      <c r="R181" s="104"/>
      <c r="S181" s="104"/>
    </row>
    <row r="182" spans="3:19" x14ac:dyDescent="0.2">
      <c r="C182" s="104"/>
      <c r="D182" s="104"/>
      <c r="E182" s="104"/>
      <c r="L182" s="2"/>
      <c r="M182" s="2"/>
      <c r="O182" s="104"/>
      <c r="P182" s="104"/>
      <c r="Q182" s="104"/>
      <c r="R182" s="104"/>
      <c r="S182" s="104"/>
    </row>
    <row r="183" spans="3:19" x14ac:dyDescent="0.2">
      <c r="C183" s="104"/>
      <c r="D183" s="104"/>
      <c r="E183" s="104"/>
      <c r="L183" s="2"/>
      <c r="M183" s="2"/>
      <c r="O183" s="104"/>
      <c r="P183" s="104"/>
      <c r="Q183" s="104"/>
      <c r="R183" s="104"/>
      <c r="S183" s="104"/>
    </row>
    <row r="184" spans="3:19" x14ac:dyDescent="0.2">
      <c r="C184" s="104"/>
      <c r="D184" s="104"/>
      <c r="E184" s="104"/>
      <c r="L184" s="2"/>
      <c r="M184" s="2"/>
      <c r="O184" s="104"/>
      <c r="P184" s="104"/>
      <c r="Q184" s="104"/>
      <c r="R184" s="104"/>
      <c r="S184" s="104"/>
    </row>
  </sheetData>
  <sheetProtection password="CF7A" sheet="1" objects="1" scenarios="1"/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>
    <oddFooter>&amp;LDirección de Contabilidad&amp;RPágina 1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" transitionEvaluation="1">
    <pageSetUpPr fitToPage="1"/>
  </sheetPr>
  <dimension ref="A1:S159"/>
  <sheetViews>
    <sheetView showGridLines="0" topLeftCell="B1" zoomScale="75" workbookViewId="0">
      <selection activeCell="B1" sqref="A1:XFD1048576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" style="27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370"/>
      <c r="H1" s="370"/>
      <c r="I1" s="370"/>
      <c r="J1" s="370"/>
      <c r="K1" s="185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10" t="s">
        <v>102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3.25" x14ac:dyDescent="0.35">
      <c r="A3" s="10" t="s">
        <v>131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371"/>
      <c r="N4" s="371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34</v>
      </c>
    </row>
    <row r="8" spans="1:19" ht="15.75" thickTop="1" x14ac:dyDescent="0.2">
      <c r="A8" s="28" t="s">
        <v>35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36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132</v>
      </c>
      <c r="D9" s="37"/>
      <c r="E9" s="35"/>
      <c r="F9" s="36" t="s">
        <v>130</v>
      </c>
      <c r="G9" s="37"/>
      <c r="H9" s="35"/>
      <c r="I9" s="38" t="s">
        <v>103</v>
      </c>
      <c r="J9" s="39"/>
      <c r="K9" s="35"/>
      <c r="L9" s="35"/>
      <c r="M9" s="36" t="s">
        <v>132</v>
      </c>
      <c r="N9" s="35"/>
      <c r="O9" s="35"/>
      <c r="P9" s="36" t="s">
        <v>130</v>
      </c>
      <c r="Q9" s="35"/>
      <c r="R9" s="40"/>
      <c r="S9" s="41" t="s">
        <v>103</v>
      </c>
    </row>
    <row r="10" spans="1:19" s="51" customFormat="1" ht="15.75" thickBot="1" x14ac:dyDescent="0.3">
      <c r="A10" s="42"/>
      <c r="B10" s="43"/>
      <c r="C10" s="372" t="s">
        <v>5</v>
      </c>
      <c r="D10" s="372"/>
      <c r="E10" s="44"/>
      <c r="F10" s="186" t="s">
        <v>5</v>
      </c>
      <c r="G10" s="46"/>
      <c r="H10" s="46"/>
      <c r="I10" s="46"/>
      <c r="J10" s="47"/>
      <c r="K10" s="43"/>
      <c r="L10" s="43"/>
      <c r="M10" s="372" t="s">
        <v>5</v>
      </c>
      <c r="N10" s="372"/>
      <c r="O10" s="44"/>
      <c r="P10" s="48" t="s">
        <v>5</v>
      </c>
      <c r="Q10" s="44"/>
      <c r="R10" s="49"/>
      <c r="S10" s="50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2"/>
      <c r="J11" s="53"/>
      <c r="K11" s="35"/>
      <c r="L11" s="35"/>
      <c r="M11" s="35"/>
      <c r="N11" s="35"/>
      <c r="O11" s="35"/>
      <c r="P11" s="35"/>
      <c r="Q11" s="54"/>
      <c r="R11" s="40"/>
      <c r="S11" s="55"/>
    </row>
    <row r="12" spans="1:19" x14ac:dyDescent="0.2">
      <c r="A12" s="56" t="s">
        <v>37</v>
      </c>
      <c r="B12" s="57"/>
      <c r="C12" s="58"/>
      <c r="D12" s="59">
        <v>35319</v>
      </c>
      <c r="E12" s="60"/>
      <c r="F12" s="58"/>
      <c r="G12" s="59">
        <v>92514</v>
      </c>
      <c r="H12" s="61"/>
      <c r="I12" s="62">
        <v>-57195</v>
      </c>
      <c r="J12" s="63"/>
      <c r="K12" s="57" t="s">
        <v>38</v>
      </c>
      <c r="L12" s="57"/>
      <c r="M12" s="64"/>
      <c r="N12" s="62">
        <v>105255.3</v>
      </c>
      <c r="O12" s="57"/>
      <c r="P12" s="64"/>
      <c r="Q12" s="62">
        <v>104644</v>
      </c>
      <c r="R12" s="40"/>
      <c r="S12" s="65">
        <v>611.30000000000291</v>
      </c>
    </row>
    <row r="13" spans="1:19" x14ac:dyDescent="0.2">
      <c r="A13" s="66" t="s">
        <v>39</v>
      </c>
      <c r="B13" s="67"/>
      <c r="C13" s="58"/>
      <c r="D13" s="169">
        <v>-34.1</v>
      </c>
      <c r="E13" s="68"/>
      <c r="F13" s="58"/>
      <c r="G13" s="166">
        <v>-36.9</v>
      </c>
      <c r="H13" s="69"/>
      <c r="I13" s="62">
        <v>2.7999999999999972</v>
      </c>
      <c r="J13" s="63"/>
      <c r="K13" s="57" t="s">
        <v>43</v>
      </c>
      <c r="L13" s="57"/>
      <c r="M13" s="61">
        <v>105255.3</v>
      </c>
      <c r="N13" s="64"/>
      <c r="O13" s="70"/>
      <c r="P13" s="61">
        <v>104644</v>
      </c>
      <c r="Q13" s="64"/>
      <c r="R13" s="40"/>
      <c r="S13" s="71">
        <v>611.30000000000291</v>
      </c>
    </row>
    <row r="14" spans="1:19" x14ac:dyDescent="0.2">
      <c r="A14" s="72"/>
      <c r="B14" s="70"/>
      <c r="C14" s="58"/>
      <c r="D14" s="58"/>
      <c r="E14" s="58"/>
      <c r="F14" s="58"/>
      <c r="G14" s="58"/>
      <c r="H14" s="70"/>
      <c r="I14" s="73"/>
      <c r="J14" s="63"/>
      <c r="K14" s="57"/>
      <c r="L14" s="57"/>
      <c r="M14" s="74"/>
      <c r="N14" s="64"/>
      <c r="O14" s="70"/>
      <c r="P14" s="74"/>
      <c r="Q14" s="64"/>
      <c r="R14" s="40"/>
      <c r="S14" s="71"/>
    </row>
    <row r="15" spans="1:19" x14ac:dyDescent="0.2">
      <c r="A15" s="75" t="s">
        <v>40</v>
      </c>
      <c r="B15" s="76"/>
      <c r="C15" s="77"/>
      <c r="D15" s="78">
        <v>0</v>
      </c>
      <c r="E15" s="60"/>
      <c r="F15" s="77"/>
      <c r="G15" s="78">
        <v>0</v>
      </c>
      <c r="H15" s="79"/>
      <c r="I15" s="79">
        <v>0</v>
      </c>
      <c r="J15" s="80"/>
      <c r="K15" s="57" t="s">
        <v>46</v>
      </c>
      <c r="L15" s="57"/>
      <c r="M15" s="64"/>
      <c r="N15" s="62">
        <v>606841</v>
      </c>
      <c r="O15" s="57"/>
      <c r="P15" s="64"/>
      <c r="Q15" s="62">
        <v>606841</v>
      </c>
      <c r="R15" s="40"/>
      <c r="S15" s="65">
        <v>0</v>
      </c>
    </row>
    <row r="16" spans="1:19" x14ac:dyDescent="0.2">
      <c r="A16" s="72"/>
      <c r="B16" s="70"/>
      <c r="C16" s="58"/>
      <c r="D16" s="58"/>
      <c r="E16" s="58"/>
      <c r="F16" s="58"/>
      <c r="G16" s="58"/>
      <c r="H16" s="70"/>
      <c r="I16" s="73"/>
      <c r="J16" s="63"/>
      <c r="K16" s="57" t="s">
        <v>47</v>
      </c>
      <c r="L16" s="57"/>
      <c r="M16" s="61">
        <v>606841</v>
      </c>
      <c r="N16" s="64"/>
      <c r="O16" s="70"/>
      <c r="P16" s="61">
        <v>606841</v>
      </c>
      <c r="Q16" s="64"/>
      <c r="R16" s="40"/>
      <c r="S16" s="71">
        <v>0</v>
      </c>
    </row>
    <row r="17" spans="1:19" x14ac:dyDescent="0.2">
      <c r="A17" s="56" t="s">
        <v>41</v>
      </c>
      <c r="B17" s="57"/>
      <c r="C17" s="58"/>
      <c r="D17" s="81">
        <v>99560.5</v>
      </c>
      <c r="E17" s="60"/>
      <c r="F17" s="58"/>
      <c r="G17" s="81">
        <v>98918.7</v>
      </c>
      <c r="H17" s="61"/>
      <c r="I17" s="62">
        <v>641.80000000000291</v>
      </c>
      <c r="J17" s="63"/>
      <c r="K17" s="70"/>
      <c r="L17" s="70"/>
      <c r="M17" s="64"/>
      <c r="N17" s="64"/>
      <c r="O17" s="70"/>
      <c r="P17" s="64"/>
      <c r="Q17" s="64"/>
      <c r="R17" s="40"/>
      <c r="S17" s="71"/>
    </row>
    <row r="18" spans="1:19" x14ac:dyDescent="0.2">
      <c r="A18" s="56" t="s">
        <v>42</v>
      </c>
      <c r="B18" s="57"/>
      <c r="C18" s="82">
        <v>99560.5</v>
      </c>
      <c r="D18" s="58"/>
      <c r="E18" s="58"/>
      <c r="F18" s="82">
        <v>98918.7</v>
      </c>
      <c r="G18" s="58"/>
      <c r="H18" s="70"/>
      <c r="I18" s="73">
        <v>641.80000000000291</v>
      </c>
      <c r="J18" s="63"/>
      <c r="K18" s="57" t="s">
        <v>50</v>
      </c>
      <c r="L18" s="57"/>
      <c r="M18" s="64"/>
      <c r="N18" s="62">
        <v>36685.800000000003</v>
      </c>
      <c r="O18" s="57"/>
      <c r="P18" s="64"/>
      <c r="Q18" s="62">
        <v>24947.5</v>
      </c>
      <c r="R18" s="40"/>
      <c r="S18" s="65">
        <v>11738.300000000003</v>
      </c>
    </row>
    <row r="19" spans="1:19" x14ac:dyDescent="0.2">
      <c r="A19" s="72"/>
      <c r="B19" s="70"/>
      <c r="C19" s="58"/>
      <c r="D19" s="58"/>
      <c r="E19" s="58"/>
      <c r="F19" s="58"/>
      <c r="G19" s="58"/>
      <c r="H19" s="70"/>
      <c r="I19" s="73"/>
      <c r="J19" s="63"/>
      <c r="K19" s="57" t="s">
        <v>52</v>
      </c>
      <c r="L19" s="57"/>
      <c r="M19" s="61">
        <v>17566.099999999999</v>
      </c>
      <c r="N19" s="64"/>
      <c r="O19" s="70"/>
      <c r="P19" s="61">
        <v>13648.4</v>
      </c>
      <c r="Q19" s="64"/>
      <c r="R19" s="40"/>
      <c r="S19" s="71">
        <v>3917.6999999999989</v>
      </c>
    </row>
    <row r="20" spans="1:19" x14ac:dyDescent="0.2">
      <c r="A20" s="56" t="s">
        <v>107</v>
      </c>
      <c r="B20" s="57"/>
      <c r="C20" s="58"/>
      <c r="D20" s="81">
        <v>2811128</v>
      </c>
      <c r="E20" s="60"/>
      <c r="F20" s="58"/>
      <c r="G20" s="81">
        <v>2730732.2</v>
      </c>
      <c r="H20" s="61"/>
      <c r="I20" s="62">
        <v>80395.799999999814</v>
      </c>
      <c r="J20" s="63"/>
      <c r="K20" s="57" t="s">
        <v>54</v>
      </c>
      <c r="L20" s="57"/>
      <c r="M20" s="61">
        <v>0</v>
      </c>
      <c r="N20" s="64"/>
      <c r="O20" s="70"/>
      <c r="P20" s="61">
        <v>0</v>
      </c>
      <c r="Q20" s="64"/>
      <c r="R20" s="40"/>
      <c r="S20" s="71">
        <v>0</v>
      </c>
    </row>
    <row r="21" spans="1:19" x14ac:dyDescent="0.2">
      <c r="A21" s="56"/>
      <c r="B21" s="57"/>
      <c r="C21" s="58"/>
      <c r="D21" s="58"/>
      <c r="E21" s="58"/>
      <c r="F21" s="58"/>
      <c r="G21" s="58"/>
      <c r="H21" s="70"/>
      <c r="I21" s="73"/>
      <c r="J21" s="63"/>
      <c r="K21" s="57" t="s">
        <v>56</v>
      </c>
      <c r="L21" s="57"/>
      <c r="M21" s="61">
        <v>19119.700000000004</v>
      </c>
      <c r="N21" s="64"/>
      <c r="O21" s="70"/>
      <c r="P21" s="61">
        <v>11299.1</v>
      </c>
      <c r="Q21" s="64"/>
      <c r="R21" s="40"/>
      <c r="S21" s="71">
        <v>7820.600000000004</v>
      </c>
    </row>
    <row r="22" spans="1:19" x14ac:dyDescent="0.2">
      <c r="A22" s="56" t="s">
        <v>106</v>
      </c>
      <c r="B22" s="57"/>
      <c r="C22" s="82">
        <v>2811128</v>
      </c>
      <c r="D22" s="58"/>
      <c r="E22" s="58"/>
      <c r="F22" s="82">
        <v>2730732.2</v>
      </c>
      <c r="G22" s="58"/>
      <c r="H22" s="70"/>
      <c r="I22" s="73">
        <v>80395.799999999814</v>
      </c>
      <c r="J22" s="63"/>
      <c r="K22" s="70"/>
      <c r="L22" s="70"/>
      <c r="M22" s="64"/>
      <c r="N22" s="64"/>
      <c r="O22" s="70"/>
      <c r="P22" s="64"/>
      <c r="Q22" s="64"/>
      <c r="R22" s="40"/>
      <c r="S22" s="71"/>
    </row>
    <row r="23" spans="1:19" x14ac:dyDescent="0.2">
      <c r="A23" s="56" t="s">
        <v>48</v>
      </c>
      <c r="B23" s="57"/>
      <c r="C23" s="82">
        <v>2768800</v>
      </c>
      <c r="D23" s="58"/>
      <c r="E23" s="58"/>
      <c r="F23" s="82">
        <v>2698198.6</v>
      </c>
      <c r="G23" s="58"/>
      <c r="H23" s="70"/>
      <c r="I23" s="73">
        <v>70601.399999999907</v>
      </c>
      <c r="J23" s="63"/>
      <c r="K23" s="57" t="s">
        <v>57</v>
      </c>
      <c r="L23" s="57"/>
      <c r="M23" s="64"/>
      <c r="N23" s="62">
        <v>3075.1</v>
      </c>
      <c r="O23" s="57"/>
      <c r="P23" s="64"/>
      <c r="Q23" s="62">
        <v>3131.3</v>
      </c>
      <c r="R23" s="40"/>
      <c r="S23" s="65">
        <v>-56.200000000000273</v>
      </c>
    </row>
    <row r="24" spans="1:19" x14ac:dyDescent="0.2">
      <c r="A24" s="56" t="s">
        <v>49</v>
      </c>
      <c r="B24" s="57"/>
      <c r="C24" s="82">
        <v>81865</v>
      </c>
      <c r="D24" s="58"/>
      <c r="E24" s="58"/>
      <c r="F24" s="82">
        <v>65247</v>
      </c>
      <c r="G24" s="58"/>
      <c r="H24" s="70"/>
      <c r="I24" s="73">
        <v>16618</v>
      </c>
      <c r="J24" s="63"/>
      <c r="K24" s="70"/>
      <c r="L24" s="70"/>
      <c r="M24" s="64"/>
      <c r="N24" s="64"/>
      <c r="O24" s="70"/>
      <c r="P24" s="64"/>
      <c r="Q24" s="64"/>
      <c r="R24" s="40"/>
      <c r="S24" s="71"/>
    </row>
    <row r="25" spans="1:19" x14ac:dyDescent="0.2">
      <c r="A25" s="56" t="s">
        <v>51</v>
      </c>
      <c r="B25" s="57"/>
      <c r="C25" s="82">
        <v>42465.7</v>
      </c>
      <c r="D25" s="58"/>
      <c r="E25" s="58"/>
      <c r="F25" s="82">
        <v>44577.5</v>
      </c>
      <c r="G25" s="58"/>
      <c r="H25" s="70"/>
      <c r="I25" s="73">
        <v>-2111.8000000000029</v>
      </c>
      <c r="J25" s="63"/>
      <c r="K25" s="57" t="s">
        <v>58</v>
      </c>
      <c r="L25" s="57"/>
      <c r="M25" s="64"/>
      <c r="N25" s="62">
        <v>372403.5</v>
      </c>
      <c r="O25" s="57"/>
      <c r="P25" s="64"/>
      <c r="Q25" s="62">
        <v>377555.3</v>
      </c>
      <c r="R25" s="40"/>
      <c r="S25" s="65">
        <v>-5151.7999999999884</v>
      </c>
    </row>
    <row r="26" spans="1:19" x14ac:dyDescent="0.2">
      <c r="A26" s="56" t="s">
        <v>53</v>
      </c>
      <c r="B26" s="57"/>
      <c r="C26" s="82">
        <v>94319.8</v>
      </c>
      <c r="D26" s="58"/>
      <c r="E26" s="58"/>
      <c r="F26" s="82">
        <v>96768</v>
      </c>
      <c r="G26" s="58"/>
      <c r="H26" s="70"/>
      <c r="I26" s="73">
        <v>-2448.1999999999971</v>
      </c>
      <c r="J26" s="63"/>
      <c r="K26" s="57" t="s">
        <v>59</v>
      </c>
      <c r="L26" s="57"/>
      <c r="M26" s="61">
        <v>357.4</v>
      </c>
      <c r="N26" s="64"/>
      <c r="O26" s="70"/>
      <c r="P26" s="61">
        <v>403.5</v>
      </c>
      <c r="Q26" s="64"/>
      <c r="R26" s="40"/>
      <c r="S26" s="71">
        <v>-46.100000000000023</v>
      </c>
    </row>
    <row r="27" spans="1:19" x14ac:dyDescent="0.2">
      <c r="A27" s="56" t="s">
        <v>55</v>
      </c>
      <c r="B27" s="57"/>
      <c r="C27" s="82">
        <v>162718.39999999999</v>
      </c>
      <c r="D27" s="58"/>
      <c r="E27" s="58"/>
      <c r="F27" s="82">
        <v>154153.9</v>
      </c>
      <c r="G27" s="58"/>
      <c r="H27" s="70"/>
      <c r="I27" s="73">
        <v>8564.5</v>
      </c>
      <c r="J27" s="63"/>
      <c r="K27" s="57" t="s">
        <v>60</v>
      </c>
      <c r="L27" s="57"/>
      <c r="M27" s="61">
        <v>154757.4</v>
      </c>
      <c r="N27" s="64"/>
      <c r="O27" s="70"/>
      <c r="P27" s="61">
        <v>157850.6</v>
      </c>
      <c r="Q27" s="64"/>
      <c r="R27" s="40"/>
      <c r="S27" s="71">
        <v>-3093.2000000000116</v>
      </c>
    </row>
    <row r="28" spans="1:19" x14ac:dyDescent="0.2">
      <c r="A28" s="56" t="s">
        <v>45</v>
      </c>
      <c r="B28" s="57"/>
      <c r="C28" s="168">
        <v>-339040.9</v>
      </c>
      <c r="D28" s="58"/>
      <c r="E28" s="58"/>
      <c r="F28" s="167">
        <v>-328212.8</v>
      </c>
      <c r="G28" s="58"/>
      <c r="H28" s="70"/>
      <c r="I28" s="73">
        <v>-10828.100000000035</v>
      </c>
      <c r="J28" s="63"/>
      <c r="K28" s="57" t="s">
        <v>43</v>
      </c>
      <c r="L28" s="57"/>
      <c r="M28" s="61">
        <v>217288.69999999998</v>
      </c>
      <c r="N28" s="64"/>
      <c r="O28" s="70"/>
      <c r="P28" s="61">
        <v>219301.19999999998</v>
      </c>
      <c r="Q28" s="64"/>
      <c r="R28" s="40"/>
      <c r="S28" s="71">
        <v>-2012.5</v>
      </c>
    </row>
    <row r="29" spans="1:19" x14ac:dyDescent="0.2">
      <c r="A29" s="56"/>
      <c r="B29" s="57"/>
      <c r="C29" s="58"/>
      <c r="D29" s="58"/>
      <c r="E29" s="58"/>
      <c r="F29" s="58"/>
      <c r="G29" s="58"/>
      <c r="H29" s="70"/>
      <c r="I29" s="73"/>
      <c r="J29" s="63"/>
      <c r="K29" s="70"/>
      <c r="L29" s="70"/>
      <c r="M29" s="64"/>
      <c r="N29" s="64"/>
      <c r="O29" s="70"/>
      <c r="P29" s="64"/>
      <c r="Q29" s="64"/>
      <c r="R29" s="40"/>
      <c r="S29" s="71"/>
    </row>
    <row r="30" spans="1:19" x14ac:dyDescent="0.2">
      <c r="A30" s="83" t="s">
        <v>105</v>
      </c>
      <c r="B30" s="84"/>
      <c r="C30" s="82">
        <v>0</v>
      </c>
      <c r="D30" s="58"/>
      <c r="E30" s="58"/>
      <c r="F30" s="82">
        <v>0</v>
      </c>
      <c r="G30" s="58"/>
      <c r="H30" s="70"/>
      <c r="I30" s="73">
        <v>0</v>
      </c>
      <c r="J30" s="63"/>
      <c r="K30" s="57" t="s">
        <v>62</v>
      </c>
      <c r="L30" s="57"/>
      <c r="M30" s="64"/>
      <c r="N30" s="62">
        <v>8048.1999999999989</v>
      </c>
      <c r="O30" s="57"/>
      <c r="P30" s="64"/>
      <c r="Q30" s="62">
        <v>8373.4</v>
      </c>
      <c r="R30" s="40"/>
      <c r="S30" s="65">
        <v>-325.20000000000073</v>
      </c>
    </row>
    <row r="31" spans="1:19" x14ac:dyDescent="0.2">
      <c r="A31" s="83" t="s">
        <v>48</v>
      </c>
      <c r="B31" s="84"/>
      <c r="C31" s="82">
        <v>0</v>
      </c>
      <c r="D31" s="58"/>
      <c r="E31" s="58"/>
      <c r="F31" s="82">
        <v>0</v>
      </c>
      <c r="G31" s="58"/>
      <c r="H31" s="70"/>
      <c r="I31" s="73">
        <v>0</v>
      </c>
      <c r="J31" s="63"/>
      <c r="K31" s="57" t="s">
        <v>64</v>
      </c>
      <c r="L31" s="57"/>
      <c r="M31" s="61">
        <v>1216.9000000000001</v>
      </c>
      <c r="N31" s="64"/>
      <c r="O31" s="70"/>
      <c r="P31" s="61">
        <v>1020.4</v>
      </c>
      <c r="Q31" s="64"/>
      <c r="R31" s="40"/>
      <c r="S31" s="71">
        <v>196.50000000000011</v>
      </c>
    </row>
    <row r="32" spans="1:19" x14ac:dyDescent="0.2">
      <c r="A32" s="83" t="s">
        <v>45</v>
      </c>
      <c r="B32" s="84"/>
      <c r="C32" s="167">
        <v>0</v>
      </c>
      <c r="D32" s="58"/>
      <c r="E32" s="85"/>
      <c r="F32" s="167">
        <v>0</v>
      </c>
      <c r="G32" s="58"/>
      <c r="H32" s="70"/>
      <c r="I32" s="73">
        <v>0</v>
      </c>
      <c r="J32" s="63"/>
      <c r="K32" s="57" t="s">
        <v>66</v>
      </c>
      <c r="L32" s="57"/>
      <c r="M32" s="61">
        <v>1015.5</v>
      </c>
      <c r="N32" s="64"/>
      <c r="O32" s="70"/>
      <c r="P32" s="61">
        <v>690.9</v>
      </c>
      <c r="Q32" s="64"/>
      <c r="R32" s="40"/>
      <c r="S32" s="71">
        <v>324.60000000000002</v>
      </c>
    </row>
    <row r="33" spans="1:19" x14ac:dyDescent="0.2">
      <c r="A33" s="56"/>
      <c r="B33" s="57"/>
      <c r="C33" s="58"/>
      <c r="D33" s="58"/>
      <c r="E33" s="58"/>
      <c r="F33" s="58"/>
      <c r="G33" s="58"/>
      <c r="H33" s="70"/>
      <c r="I33" s="73"/>
      <c r="J33" s="63"/>
      <c r="K33" s="57" t="s">
        <v>43</v>
      </c>
      <c r="L33" s="57"/>
      <c r="M33" s="61">
        <v>5815.7999999999993</v>
      </c>
      <c r="N33" s="64"/>
      <c r="O33" s="70"/>
      <c r="P33" s="61">
        <v>6662.1</v>
      </c>
      <c r="Q33" s="64"/>
      <c r="R33" s="40"/>
      <c r="S33" s="71">
        <v>-846.30000000000109</v>
      </c>
    </row>
    <row r="34" spans="1:19" x14ac:dyDescent="0.2">
      <c r="A34" s="56" t="s">
        <v>61</v>
      </c>
      <c r="B34" s="57"/>
      <c r="C34" s="58"/>
      <c r="D34" s="166">
        <v>-120218.8</v>
      </c>
      <c r="E34" s="68"/>
      <c r="F34" s="58"/>
      <c r="G34" s="166">
        <v>-119306.6</v>
      </c>
      <c r="H34" s="69"/>
      <c r="I34" s="62">
        <v>-912.19999999999709</v>
      </c>
      <c r="J34" s="63"/>
      <c r="K34" s="86"/>
      <c r="L34" s="57"/>
      <c r="M34" s="64"/>
      <c r="N34" s="64"/>
      <c r="O34" s="57"/>
      <c r="P34" s="64"/>
      <c r="Q34" s="64"/>
      <c r="R34" s="40"/>
      <c r="S34" s="71"/>
    </row>
    <row r="35" spans="1:19" x14ac:dyDescent="0.2">
      <c r="A35" s="56"/>
      <c r="B35" s="57"/>
      <c r="C35" s="58"/>
      <c r="D35" s="58"/>
      <c r="E35" s="58"/>
      <c r="F35" s="58"/>
      <c r="G35" s="58"/>
      <c r="H35" s="70"/>
      <c r="I35" s="73"/>
      <c r="J35" s="63"/>
      <c r="K35" s="57" t="s">
        <v>67</v>
      </c>
      <c r="L35" s="57"/>
      <c r="M35" s="64"/>
      <c r="N35" s="62">
        <v>1132308.9000000001</v>
      </c>
      <c r="O35" s="57"/>
      <c r="P35" s="64"/>
      <c r="Q35" s="62">
        <v>1125492.5</v>
      </c>
      <c r="R35" s="40"/>
      <c r="S35" s="65">
        <v>6816.4000000001397</v>
      </c>
    </row>
    <row r="36" spans="1:19" ht="13.5" customHeight="1" x14ac:dyDescent="0.2">
      <c r="A36" s="56" t="s">
        <v>63</v>
      </c>
      <c r="B36" s="57"/>
      <c r="C36" s="58"/>
      <c r="D36" s="81">
        <v>16425</v>
      </c>
      <c r="E36" s="60"/>
      <c r="F36" s="58"/>
      <c r="G36" s="81">
        <v>8672.2999999999993</v>
      </c>
      <c r="H36" s="61"/>
      <c r="I36" s="62">
        <v>7752.7000000000007</v>
      </c>
      <c r="J36" s="63"/>
      <c r="K36" s="70"/>
      <c r="L36" s="70"/>
      <c r="M36" s="64"/>
      <c r="N36" s="64"/>
      <c r="O36" s="70"/>
      <c r="P36" s="64"/>
      <c r="Q36" s="64"/>
      <c r="R36" s="40"/>
      <c r="S36" s="71"/>
    </row>
    <row r="37" spans="1:19" x14ac:dyDescent="0.2">
      <c r="A37" s="56" t="s">
        <v>65</v>
      </c>
      <c r="B37" s="57"/>
      <c r="C37" s="82">
        <v>5193.7</v>
      </c>
      <c r="D37" s="58"/>
      <c r="E37" s="58"/>
      <c r="F37" s="82">
        <v>4787.8999999999996</v>
      </c>
      <c r="G37" s="58"/>
      <c r="H37" s="70"/>
      <c r="I37" s="73">
        <v>405.80000000000018</v>
      </c>
      <c r="J37" s="63"/>
      <c r="K37" s="70"/>
      <c r="L37" s="70"/>
      <c r="M37" s="64"/>
      <c r="N37" s="64"/>
      <c r="O37" s="70"/>
      <c r="P37" s="64"/>
      <c r="Q37" s="64"/>
      <c r="R37" s="40"/>
      <c r="S37" s="71"/>
    </row>
    <row r="38" spans="1:19" x14ac:dyDescent="0.2">
      <c r="A38" s="83" t="s">
        <v>68</v>
      </c>
      <c r="B38" s="84"/>
      <c r="C38" s="82">
        <v>6813.9</v>
      </c>
      <c r="D38" s="58"/>
      <c r="E38" s="58"/>
      <c r="F38" s="82">
        <v>5126.8999999999996</v>
      </c>
      <c r="G38" s="58"/>
      <c r="H38" s="70"/>
      <c r="I38" s="73">
        <v>1687</v>
      </c>
      <c r="J38" s="63"/>
      <c r="K38" s="57" t="s">
        <v>69</v>
      </c>
      <c r="L38" s="57"/>
      <c r="M38" s="64"/>
      <c r="N38" s="62">
        <v>1132308.9000000001</v>
      </c>
      <c r="O38" s="57"/>
      <c r="P38" s="64"/>
      <c r="Q38" s="62">
        <v>1125492.5</v>
      </c>
      <c r="R38" s="40"/>
      <c r="S38" s="65">
        <v>6816.4000000001397</v>
      </c>
    </row>
    <row r="39" spans="1:19" x14ac:dyDescent="0.2">
      <c r="A39" s="171" t="s">
        <v>113</v>
      </c>
      <c r="B39" s="84"/>
      <c r="C39" s="82">
        <v>0</v>
      </c>
      <c r="D39" s="58"/>
      <c r="E39" s="58"/>
      <c r="F39" s="82">
        <v>0</v>
      </c>
      <c r="G39" s="58"/>
      <c r="H39" s="70"/>
      <c r="I39" s="73">
        <v>0</v>
      </c>
      <c r="J39" s="63"/>
      <c r="K39" s="57"/>
      <c r="L39" s="57"/>
      <c r="M39" s="64"/>
      <c r="N39" s="61"/>
      <c r="O39" s="57"/>
      <c r="P39" s="64"/>
      <c r="Q39" s="61"/>
      <c r="R39" s="40"/>
      <c r="S39" s="71"/>
    </row>
    <row r="40" spans="1:19" x14ac:dyDescent="0.2">
      <c r="A40" s="56" t="s">
        <v>23</v>
      </c>
      <c r="B40" s="57"/>
      <c r="C40" s="82">
        <v>14218.4</v>
      </c>
      <c r="D40" s="58"/>
      <c r="E40" s="58"/>
      <c r="F40" s="82">
        <v>8358</v>
      </c>
      <c r="G40" s="58"/>
      <c r="H40" s="70"/>
      <c r="I40" s="73">
        <v>5860.4</v>
      </c>
      <c r="J40" s="63"/>
      <c r="K40" s="70"/>
      <c r="L40" s="70"/>
      <c r="M40" s="64"/>
      <c r="N40" s="64"/>
      <c r="O40" s="70"/>
      <c r="P40" s="64"/>
      <c r="Q40" s="64"/>
      <c r="R40" s="40"/>
      <c r="S40" s="71"/>
    </row>
    <row r="41" spans="1:19" x14ac:dyDescent="0.2">
      <c r="A41" s="56" t="s">
        <v>45</v>
      </c>
      <c r="B41" s="57"/>
      <c r="C41" s="168">
        <v>-9801</v>
      </c>
      <c r="D41" s="58"/>
      <c r="E41" s="87"/>
      <c r="F41" s="167">
        <v>-9600.5</v>
      </c>
      <c r="G41" s="58"/>
      <c r="H41" s="70"/>
      <c r="I41" s="73">
        <v>-200.5</v>
      </c>
      <c r="J41" s="63"/>
      <c r="K41" s="70"/>
      <c r="L41" s="70"/>
      <c r="M41" s="64"/>
      <c r="N41" s="64"/>
      <c r="O41" s="70"/>
      <c r="P41" s="64"/>
      <c r="Q41" s="64"/>
      <c r="R41" s="40"/>
      <c r="S41" s="71"/>
    </row>
    <row r="42" spans="1:19" x14ac:dyDescent="0.2">
      <c r="A42" s="72"/>
      <c r="B42" s="70"/>
      <c r="C42" s="58"/>
      <c r="D42" s="58"/>
      <c r="E42" s="58"/>
      <c r="F42" s="58"/>
      <c r="G42" s="58"/>
      <c r="H42" s="70"/>
      <c r="I42" s="73"/>
      <c r="J42" s="63"/>
      <c r="K42" s="57" t="s">
        <v>70</v>
      </c>
      <c r="L42" s="57"/>
      <c r="M42" s="64"/>
      <c r="N42" s="62">
        <v>1763612.9</v>
      </c>
      <c r="O42" s="57"/>
      <c r="P42" s="64"/>
      <c r="Q42" s="62">
        <v>1742858.5</v>
      </c>
      <c r="R42" s="40"/>
      <c r="S42" s="65">
        <v>20754.399999999907</v>
      </c>
    </row>
    <row r="43" spans="1:19" x14ac:dyDescent="0.2">
      <c r="A43" s="56" t="s">
        <v>104</v>
      </c>
      <c r="B43" s="57"/>
      <c r="C43" s="58"/>
      <c r="D43" s="81">
        <v>337.39999999999986</v>
      </c>
      <c r="E43" s="60"/>
      <c r="F43" s="58"/>
      <c r="G43" s="81">
        <v>337.39999999999986</v>
      </c>
      <c r="H43" s="61"/>
      <c r="I43" s="62">
        <v>0</v>
      </c>
      <c r="J43" s="63"/>
      <c r="K43" s="70"/>
      <c r="L43" s="70"/>
      <c r="M43" s="64"/>
      <c r="N43" s="64"/>
      <c r="O43" s="70"/>
      <c r="P43" s="64"/>
      <c r="Q43" s="64"/>
      <c r="R43" s="40"/>
      <c r="S43" s="71"/>
    </row>
    <row r="44" spans="1:19" x14ac:dyDescent="0.2">
      <c r="A44" s="83" t="s">
        <v>72</v>
      </c>
      <c r="B44" s="84"/>
      <c r="C44" s="82">
        <v>2135.1999999999998</v>
      </c>
      <c r="D44" s="58"/>
      <c r="E44" s="58"/>
      <c r="F44" s="82">
        <v>2135.1999999999998</v>
      </c>
      <c r="G44" s="58"/>
      <c r="H44" s="70"/>
      <c r="I44" s="73">
        <v>0</v>
      </c>
      <c r="J44" s="63"/>
      <c r="K44" s="57" t="s">
        <v>71</v>
      </c>
      <c r="L44" s="57"/>
      <c r="M44" s="64"/>
      <c r="N44" s="62">
        <v>644495.19999999995</v>
      </c>
      <c r="O44" s="57"/>
      <c r="P44" s="64"/>
      <c r="Q44" s="62">
        <v>643644.19999999995</v>
      </c>
      <c r="R44" s="40"/>
      <c r="S44" s="65">
        <v>851</v>
      </c>
    </row>
    <row r="45" spans="1:19" x14ac:dyDescent="0.2">
      <c r="A45" s="56" t="s">
        <v>45</v>
      </c>
      <c r="B45" s="88"/>
      <c r="C45" s="168">
        <v>-1797.8</v>
      </c>
      <c r="D45" s="58"/>
      <c r="E45" s="87"/>
      <c r="F45" s="167">
        <v>-1797.8</v>
      </c>
      <c r="G45" s="58"/>
      <c r="H45" s="70"/>
      <c r="I45" s="73">
        <v>0</v>
      </c>
      <c r="J45" s="63"/>
      <c r="K45" s="57" t="s">
        <v>73</v>
      </c>
      <c r="L45" s="57"/>
      <c r="M45" s="61">
        <v>644495.19999999995</v>
      </c>
      <c r="N45" s="64"/>
      <c r="O45" s="70"/>
      <c r="P45" s="61">
        <v>643644.19999999995</v>
      </c>
      <c r="Q45" s="64"/>
      <c r="R45" s="40"/>
      <c r="S45" s="71">
        <v>851</v>
      </c>
    </row>
    <row r="46" spans="1:19" x14ac:dyDescent="0.2">
      <c r="A46" s="72"/>
      <c r="B46" s="70"/>
      <c r="C46" s="58"/>
      <c r="D46" s="58"/>
      <c r="E46" s="58"/>
      <c r="F46" s="58"/>
      <c r="G46" s="58"/>
      <c r="H46" s="70"/>
      <c r="I46" s="73"/>
      <c r="J46" s="63"/>
      <c r="K46" s="70"/>
      <c r="L46" s="70"/>
      <c r="M46" s="64"/>
      <c r="N46" s="64"/>
      <c r="O46" s="70"/>
      <c r="P46" s="64"/>
      <c r="Q46" s="64"/>
      <c r="R46" s="40"/>
      <c r="S46" s="71"/>
    </row>
    <row r="47" spans="1:19" x14ac:dyDescent="0.2">
      <c r="A47" s="56" t="s">
        <v>74</v>
      </c>
      <c r="B47" s="57"/>
      <c r="C47" s="58"/>
      <c r="D47" s="81">
        <v>12619.399999999998</v>
      </c>
      <c r="E47" s="60"/>
      <c r="F47" s="58"/>
      <c r="G47" s="81">
        <v>12684.9</v>
      </c>
      <c r="H47" s="61"/>
      <c r="I47" s="62">
        <v>-65.500000000001819</v>
      </c>
      <c r="J47" s="63"/>
      <c r="K47" s="70"/>
      <c r="L47" s="70"/>
      <c r="M47" s="64"/>
      <c r="N47" s="64"/>
      <c r="O47" s="70"/>
      <c r="P47" s="64"/>
      <c r="Q47" s="64"/>
      <c r="R47" s="40"/>
      <c r="S47" s="71"/>
    </row>
    <row r="48" spans="1:19" x14ac:dyDescent="0.2">
      <c r="A48" s="56" t="s">
        <v>75</v>
      </c>
      <c r="B48" s="57"/>
      <c r="C48" s="82">
        <v>11116</v>
      </c>
      <c r="D48" s="58"/>
      <c r="E48" s="58"/>
      <c r="F48" s="82">
        <v>11116</v>
      </c>
      <c r="G48" s="58"/>
      <c r="H48" s="70"/>
      <c r="I48" s="73">
        <v>0</v>
      </c>
      <c r="J48" s="63"/>
      <c r="K48" s="57" t="s">
        <v>77</v>
      </c>
      <c r="L48" s="57"/>
      <c r="M48" s="64"/>
      <c r="N48" s="62">
        <v>283798.3</v>
      </c>
      <c r="O48" s="57"/>
      <c r="P48" s="64"/>
      <c r="Q48" s="62">
        <v>283798.3</v>
      </c>
      <c r="R48" s="40"/>
      <c r="S48" s="65">
        <v>0</v>
      </c>
    </row>
    <row r="49" spans="1:19" x14ac:dyDescent="0.2">
      <c r="A49" s="56" t="s">
        <v>76</v>
      </c>
      <c r="B49" s="57"/>
      <c r="C49" s="82">
        <v>3307</v>
      </c>
      <c r="D49" s="58"/>
      <c r="E49" s="58"/>
      <c r="F49" s="82">
        <v>3305.2</v>
      </c>
      <c r="G49" s="58"/>
      <c r="H49" s="70"/>
      <c r="I49" s="73">
        <v>1.8000000000001819</v>
      </c>
      <c r="J49" s="63"/>
      <c r="K49" s="57" t="s">
        <v>79</v>
      </c>
      <c r="L49" s="57"/>
      <c r="M49" s="61">
        <v>283798.3</v>
      </c>
      <c r="N49" s="64"/>
      <c r="O49" s="70"/>
      <c r="P49" s="61">
        <v>283798.3</v>
      </c>
      <c r="Q49" s="64"/>
      <c r="R49" s="40"/>
      <c r="S49" s="71">
        <v>0</v>
      </c>
    </row>
    <row r="50" spans="1:19" x14ac:dyDescent="0.2">
      <c r="A50" s="56" t="s">
        <v>78</v>
      </c>
      <c r="B50" s="57"/>
      <c r="C50" s="82">
        <v>4984.5</v>
      </c>
      <c r="D50" s="58"/>
      <c r="E50" s="58"/>
      <c r="F50" s="82">
        <v>4999.3</v>
      </c>
      <c r="G50" s="58"/>
      <c r="H50" s="70"/>
      <c r="I50" s="73">
        <v>-14.800000000000182</v>
      </c>
      <c r="J50" s="63"/>
      <c r="K50" s="70"/>
      <c r="L50" s="70"/>
      <c r="M50" s="64"/>
      <c r="N50" s="64"/>
      <c r="O50" s="70"/>
      <c r="P50" s="64"/>
      <c r="Q50" s="64"/>
      <c r="R50" s="40"/>
      <c r="S50" s="71"/>
    </row>
    <row r="51" spans="1:19" x14ac:dyDescent="0.2">
      <c r="A51" s="56" t="s">
        <v>23</v>
      </c>
      <c r="B51" s="57"/>
      <c r="C51" s="82">
        <v>447.6</v>
      </c>
      <c r="D51" s="58"/>
      <c r="E51" s="58"/>
      <c r="F51" s="82">
        <v>447.5</v>
      </c>
      <c r="G51" s="58"/>
      <c r="H51" s="70"/>
      <c r="I51" s="73">
        <v>0.10000000000002274</v>
      </c>
      <c r="J51" s="63"/>
      <c r="K51" s="70"/>
      <c r="L51" s="70"/>
      <c r="M51" s="64"/>
      <c r="N51" s="64"/>
      <c r="O51" s="70"/>
      <c r="P51" s="64"/>
      <c r="Q51" s="64"/>
      <c r="R51" s="40"/>
      <c r="S51" s="71"/>
    </row>
    <row r="52" spans="1:19" x14ac:dyDescent="0.2">
      <c r="A52" s="56" t="s">
        <v>80</v>
      </c>
      <c r="B52" s="57"/>
      <c r="C52" s="168">
        <v>-7202.5</v>
      </c>
      <c r="D52" s="58"/>
      <c r="E52" s="87"/>
      <c r="F52" s="167">
        <v>-7149.9</v>
      </c>
      <c r="G52" s="58"/>
      <c r="H52" s="70"/>
      <c r="I52" s="73">
        <v>-52.600000000000364</v>
      </c>
      <c r="J52" s="63"/>
      <c r="K52" s="57" t="s">
        <v>82</v>
      </c>
      <c r="L52" s="57"/>
      <c r="M52" s="64"/>
      <c r="N52" s="62">
        <v>109551</v>
      </c>
      <c r="O52" s="57"/>
      <c r="P52" s="64"/>
      <c r="Q52" s="62">
        <v>109551</v>
      </c>
      <c r="R52" s="40"/>
      <c r="S52" s="65">
        <v>0</v>
      </c>
    </row>
    <row r="53" spans="1:19" x14ac:dyDescent="0.2">
      <c r="A53" s="56" t="s">
        <v>81</v>
      </c>
      <c r="B53" s="57"/>
      <c r="C53" s="168">
        <v>-33.200000000000003</v>
      </c>
      <c r="D53" s="58"/>
      <c r="E53" s="87"/>
      <c r="F53" s="167">
        <v>-33.200000000000003</v>
      </c>
      <c r="G53" s="58"/>
      <c r="H53" s="70"/>
      <c r="I53" s="73">
        <v>0</v>
      </c>
      <c r="J53" s="63"/>
      <c r="K53" s="70"/>
      <c r="L53" s="70"/>
      <c r="M53" s="64"/>
      <c r="N53" s="64"/>
      <c r="O53" s="70"/>
      <c r="P53" s="64"/>
      <c r="Q53" s="64"/>
      <c r="R53" s="40"/>
      <c r="S53" s="71"/>
    </row>
    <row r="54" spans="1:19" x14ac:dyDescent="0.2">
      <c r="A54" s="72" t="s">
        <v>25</v>
      </c>
      <c r="B54" s="70"/>
      <c r="C54" s="58"/>
      <c r="D54" s="58"/>
      <c r="E54" s="58"/>
      <c r="F54" s="58"/>
      <c r="G54" s="58"/>
      <c r="H54" s="70"/>
      <c r="I54" s="73"/>
      <c r="J54" s="63"/>
      <c r="K54" s="57" t="s">
        <v>84</v>
      </c>
      <c r="L54" s="57"/>
      <c r="M54" s="61">
        <v>7805.7</v>
      </c>
      <c r="N54" s="64"/>
      <c r="O54" s="70"/>
      <c r="P54" s="61">
        <v>7805.7</v>
      </c>
      <c r="Q54" s="64"/>
      <c r="R54" s="40"/>
      <c r="S54" s="71">
        <v>0</v>
      </c>
    </row>
    <row r="55" spans="1:19" x14ac:dyDescent="0.2">
      <c r="A55" s="56" t="s">
        <v>83</v>
      </c>
      <c r="B55" s="57"/>
      <c r="C55" s="58"/>
      <c r="D55" s="81">
        <v>32979.700000000004</v>
      </c>
      <c r="E55" s="60"/>
      <c r="F55" s="58"/>
      <c r="G55" s="81">
        <v>36029.300000000003</v>
      </c>
      <c r="H55" s="61"/>
      <c r="I55" s="62">
        <v>-3049.5999999999985</v>
      </c>
      <c r="J55" s="63"/>
      <c r="K55" s="57" t="s">
        <v>86</v>
      </c>
      <c r="L55" s="57"/>
      <c r="M55" s="61">
        <v>100635.2</v>
      </c>
      <c r="N55" s="64"/>
      <c r="O55" s="70"/>
      <c r="P55" s="61">
        <v>100635.2</v>
      </c>
      <c r="Q55" s="64"/>
      <c r="R55" s="40"/>
      <c r="S55" s="71">
        <v>0</v>
      </c>
    </row>
    <row r="56" spans="1:19" x14ac:dyDescent="0.2">
      <c r="A56" s="56" t="s">
        <v>85</v>
      </c>
      <c r="B56" s="70"/>
      <c r="C56" s="82">
        <v>618.40000000000009</v>
      </c>
      <c r="D56" s="58"/>
      <c r="E56" s="58"/>
      <c r="F56" s="82">
        <v>734.09999999999991</v>
      </c>
      <c r="G56" s="58"/>
      <c r="H56" s="70"/>
      <c r="I56" s="73">
        <v>-115.69999999999982</v>
      </c>
      <c r="J56" s="63"/>
      <c r="K56" s="57" t="s">
        <v>43</v>
      </c>
      <c r="L56" s="57"/>
      <c r="M56" s="61">
        <v>1110.0999999999999</v>
      </c>
      <c r="N56" s="64"/>
      <c r="O56" s="70"/>
      <c r="P56" s="61">
        <v>1110.0999999999999</v>
      </c>
      <c r="Q56" s="64"/>
      <c r="R56" s="40"/>
      <c r="S56" s="71">
        <v>0</v>
      </c>
    </row>
    <row r="57" spans="1:19" x14ac:dyDescent="0.2">
      <c r="A57" s="56" t="s">
        <v>14</v>
      </c>
      <c r="B57" s="57"/>
      <c r="C57" s="82">
        <v>32364</v>
      </c>
      <c r="D57" s="58"/>
      <c r="E57" s="58"/>
      <c r="F57" s="82">
        <v>35297.9</v>
      </c>
      <c r="G57" s="58"/>
      <c r="H57" s="70"/>
      <c r="I57" s="73">
        <v>-2933.9000000000015</v>
      </c>
      <c r="J57" s="63"/>
      <c r="K57" s="57"/>
      <c r="L57" s="57"/>
      <c r="M57" s="61"/>
      <c r="N57" s="64"/>
      <c r="O57" s="70"/>
      <c r="P57" s="61"/>
      <c r="Q57" s="64"/>
      <c r="R57" s="40"/>
      <c r="S57" s="71"/>
    </row>
    <row r="58" spans="1:19" x14ac:dyDescent="0.2">
      <c r="A58" s="56" t="s">
        <v>45</v>
      </c>
      <c r="B58" s="57"/>
      <c r="C58" s="168">
        <v>-2.7</v>
      </c>
      <c r="D58" s="58"/>
      <c r="E58" s="87"/>
      <c r="F58" s="168">
        <v>-2.7</v>
      </c>
      <c r="G58" s="58"/>
      <c r="H58" s="70"/>
      <c r="I58" s="73">
        <v>0</v>
      </c>
      <c r="J58" s="63"/>
      <c r="K58" s="57"/>
      <c r="L58" s="57"/>
      <c r="M58" s="61"/>
      <c r="N58" s="64"/>
      <c r="O58" s="70"/>
      <c r="P58" s="61"/>
      <c r="Q58" s="64"/>
      <c r="R58" s="40"/>
      <c r="S58" s="71"/>
    </row>
    <row r="59" spans="1:19" x14ac:dyDescent="0.2">
      <c r="A59" s="72"/>
      <c r="B59" s="70"/>
      <c r="C59" s="58"/>
      <c r="D59" s="58"/>
      <c r="E59" s="58"/>
      <c r="F59" s="58"/>
      <c r="G59" s="58"/>
      <c r="H59" s="70"/>
      <c r="I59" s="73"/>
      <c r="J59" s="63"/>
      <c r="K59" s="70"/>
      <c r="L59" s="70"/>
      <c r="M59" s="64"/>
      <c r="N59" s="64"/>
      <c r="O59" s="70"/>
      <c r="P59" s="64"/>
      <c r="Q59" s="64"/>
      <c r="R59" s="40"/>
      <c r="S59" s="71"/>
    </row>
    <row r="60" spans="1:19" x14ac:dyDescent="0.2">
      <c r="A60" s="56" t="s">
        <v>87</v>
      </c>
      <c r="B60" s="57"/>
      <c r="C60" s="58"/>
      <c r="D60" s="81">
        <v>7805.7</v>
      </c>
      <c r="E60" s="60"/>
      <c r="F60" s="58"/>
      <c r="G60" s="81">
        <v>7805.7</v>
      </c>
      <c r="H60" s="61"/>
      <c r="I60" s="62">
        <v>0</v>
      </c>
      <c r="J60" s="63"/>
      <c r="K60" s="57" t="s">
        <v>88</v>
      </c>
      <c r="L60" s="57"/>
      <c r="M60" s="64"/>
      <c r="N60" s="62">
        <v>610953</v>
      </c>
      <c r="O60" s="57"/>
      <c r="P60" s="64"/>
      <c r="Q60" s="62">
        <v>610953</v>
      </c>
      <c r="R60" s="40"/>
      <c r="S60" s="65">
        <v>0</v>
      </c>
    </row>
    <row r="61" spans="1:19" x14ac:dyDescent="0.2">
      <c r="A61" s="56" t="s">
        <v>44</v>
      </c>
      <c r="B61" s="57"/>
      <c r="C61" s="58"/>
      <c r="D61" s="58"/>
      <c r="E61" s="58"/>
      <c r="F61" s="58"/>
      <c r="G61" s="58"/>
      <c r="H61" s="70"/>
      <c r="I61" s="73"/>
      <c r="J61" s="63"/>
      <c r="K61" s="57"/>
      <c r="L61" s="57"/>
      <c r="M61" s="64"/>
      <c r="N61" s="74"/>
      <c r="O61" s="57"/>
      <c r="P61" s="64"/>
      <c r="Q61" s="74"/>
      <c r="R61" s="40"/>
      <c r="S61" s="71"/>
    </row>
    <row r="62" spans="1:19" x14ac:dyDescent="0.2">
      <c r="A62" s="56" t="s">
        <v>22</v>
      </c>
      <c r="B62" s="57"/>
      <c r="C62" s="82">
        <v>7805.7</v>
      </c>
      <c r="D62" s="58"/>
      <c r="E62" s="58"/>
      <c r="F62" s="82">
        <v>7805.7</v>
      </c>
      <c r="G62" s="58"/>
      <c r="H62" s="70"/>
      <c r="I62" s="73">
        <v>0</v>
      </c>
      <c r="J62" s="63"/>
      <c r="K62" s="57" t="s">
        <v>33</v>
      </c>
      <c r="L62" s="57"/>
      <c r="M62" s="64"/>
      <c r="N62" s="81">
        <v>114815.4</v>
      </c>
      <c r="O62" s="57"/>
      <c r="P62" s="64"/>
      <c r="Q62" s="81">
        <v>94912</v>
      </c>
      <c r="R62" s="40"/>
      <c r="S62" s="65">
        <v>19903.399999999994</v>
      </c>
    </row>
    <row r="63" spans="1:19" x14ac:dyDescent="0.2">
      <c r="A63" s="56" t="s">
        <v>25</v>
      </c>
      <c r="B63" s="57"/>
      <c r="C63" s="82"/>
      <c r="D63" s="58"/>
      <c r="E63" s="58"/>
      <c r="F63" s="82"/>
      <c r="G63" s="58"/>
      <c r="H63" s="70"/>
      <c r="I63" s="73"/>
      <c r="J63" s="63"/>
      <c r="K63" s="70"/>
      <c r="L63" s="70"/>
      <c r="M63" s="64"/>
      <c r="N63" s="64"/>
      <c r="O63" s="70"/>
      <c r="P63" s="64"/>
      <c r="Q63" s="64"/>
      <c r="R63" s="40"/>
      <c r="S63" s="71"/>
    </row>
    <row r="64" spans="1:19" x14ac:dyDescent="0.2">
      <c r="A64" s="72"/>
      <c r="B64" s="70"/>
      <c r="C64" s="58"/>
      <c r="D64" s="58"/>
      <c r="E64" s="58"/>
      <c r="F64" s="58"/>
      <c r="G64" s="58"/>
      <c r="H64" s="70"/>
      <c r="I64" s="73"/>
      <c r="J64" s="63"/>
      <c r="K64" s="57"/>
      <c r="L64" s="57"/>
      <c r="M64" s="64"/>
      <c r="N64" s="61"/>
      <c r="O64" s="57"/>
      <c r="P64" s="64"/>
      <c r="Q64" s="61"/>
      <c r="R64" s="40"/>
      <c r="S64" s="71"/>
    </row>
    <row r="65" spans="1:19" x14ac:dyDescent="0.2">
      <c r="A65" s="72"/>
      <c r="B65" s="70"/>
      <c r="C65" s="58"/>
      <c r="D65" s="58"/>
      <c r="E65" s="58"/>
      <c r="F65" s="58"/>
      <c r="G65" s="58"/>
      <c r="H65" s="70"/>
      <c r="I65" s="73"/>
      <c r="J65" s="63"/>
      <c r="K65" s="70"/>
      <c r="L65" s="70"/>
      <c r="M65" s="64"/>
      <c r="N65" s="64"/>
      <c r="O65" s="70"/>
      <c r="P65" s="64"/>
      <c r="Q65" s="64"/>
      <c r="R65" s="40"/>
      <c r="S65" s="71"/>
    </row>
    <row r="66" spans="1:19" x14ac:dyDescent="0.2">
      <c r="A66" s="56" t="s">
        <v>89</v>
      </c>
      <c r="B66" s="57"/>
      <c r="C66" s="58"/>
      <c r="D66" s="81">
        <v>2895921.8000000003</v>
      </c>
      <c r="E66" s="60"/>
      <c r="F66" s="58"/>
      <c r="G66" s="81">
        <v>2868350.9999999995</v>
      </c>
      <c r="H66" s="61"/>
      <c r="I66" s="62">
        <v>27570.800000000745</v>
      </c>
      <c r="J66" s="63"/>
      <c r="K66" s="57" t="s">
        <v>90</v>
      </c>
      <c r="L66" s="57"/>
      <c r="M66" s="64"/>
      <c r="N66" s="62">
        <v>2895921.8</v>
      </c>
      <c r="O66" s="57"/>
      <c r="P66" s="64"/>
      <c r="Q66" s="62">
        <v>2868351</v>
      </c>
      <c r="R66" s="40"/>
      <c r="S66" s="65">
        <v>27570.799999999814</v>
      </c>
    </row>
    <row r="67" spans="1:19" ht="15.75" thickBot="1" x14ac:dyDescent="0.25">
      <c r="A67" s="89"/>
      <c r="B67" s="90"/>
      <c r="C67" s="90"/>
      <c r="D67" s="90"/>
      <c r="E67" s="90"/>
      <c r="F67" s="90"/>
      <c r="G67" s="90"/>
      <c r="H67" s="90"/>
      <c r="I67" s="91"/>
      <c r="J67" s="92"/>
      <c r="K67" s="90"/>
      <c r="L67" s="90"/>
      <c r="M67" s="93"/>
      <c r="N67" s="93"/>
      <c r="O67" s="90"/>
      <c r="P67" s="93"/>
      <c r="Q67" s="93"/>
      <c r="R67" s="94"/>
      <c r="S67" s="95"/>
    </row>
    <row r="68" spans="1:19" ht="16.5" thickTop="1" x14ac:dyDescent="0.25">
      <c r="A68" s="367" t="s">
        <v>91</v>
      </c>
      <c r="B68" s="368"/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9"/>
    </row>
    <row r="69" spans="1:19" x14ac:dyDescent="0.2">
      <c r="A69" s="56" t="s">
        <v>92</v>
      </c>
      <c r="B69" s="57"/>
      <c r="C69" s="70"/>
      <c r="D69" s="62">
        <v>10384.799999999999</v>
      </c>
      <c r="E69" s="57"/>
      <c r="F69" s="70"/>
      <c r="G69" s="62">
        <v>10642.6</v>
      </c>
      <c r="H69" s="61"/>
      <c r="I69" s="62">
        <v>-257.80000000000109</v>
      </c>
      <c r="J69" s="96"/>
      <c r="K69" s="57" t="s">
        <v>93</v>
      </c>
      <c r="L69" s="57"/>
      <c r="M69" s="64"/>
      <c r="N69" s="62">
        <v>10384.799999999999</v>
      </c>
      <c r="O69" s="57"/>
      <c r="P69" s="64"/>
      <c r="Q69" s="62">
        <v>10642.6</v>
      </c>
      <c r="R69" s="40"/>
      <c r="S69" s="65">
        <v>-257.80000000000109</v>
      </c>
    </row>
    <row r="70" spans="1:19" x14ac:dyDescent="0.2">
      <c r="A70" s="72"/>
      <c r="B70" s="70"/>
      <c r="C70" s="70"/>
      <c r="D70" s="70"/>
      <c r="E70" s="70"/>
      <c r="F70" s="70"/>
      <c r="G70" s="64"/>
      <c r="H70" s="70"/>
      <c r="I70" s="73"/>
      <c r="J70" s="96"/>
      <c r="K70" s="57" t="s">
        <v>94</v>
      </c>
      <c r="L70" s="57"/>
      <c r="M70" s="61">
        <v>10384.799999999999</v>
      </c>
      <c r="N70" s="64"/>
      <c r="O70" s="70"/>
      <c r="P70" s="61">
        <v>10642.6</v>
      </c>
      <c r="Q70" s="64"/>
      <c r="R70" s="40"/>
      <c r="S70" s="71">
        <v>-257.80000000000109</v>
      </c>
    </row>
    <row r="71" spans="1:19" x14ac:dyDescent="0.2">
      <c r="A71" s="72"/>
      <c r="B71" s="70"/>
      <c r="C71" s="70"/>
      <c r="D71" s="70"/>
      <c r="E71" s="70"/>
      <c r="F71" s="70"/>
      <c r="G71" s="64"/>
      <c r="H71" s="70"/>
      <c r="I71" s="73"/>
      <c r="J71" s="96"/>
      <c r="K71" s="70"/>
      <c r="L71" s="70"/>
      <c r="M71" s="64"/>
      <c r="N71" s="64"/>
      <c r="O71" s="70"/>
      <c r="P71" s="64"/>
      <c r="Q71" s="64"/>
      <c r="R71" s="40"/>
      <c r="S71" s="71"/>
    </row>
    <row r="72" spans="1:19" x14ac:dyDescent="0.2">
      <c r="A72" s="56" t="s">
        <v>95</v>
      </c>
      <c r="B72" s="57"/>
      <c r="C72" s="70"/>
      <c r="D72" s="62">
        <v>132236.4</v>
      </c>
      <c r="E72" s="57"/>
      <c r="F72" s="70"/>
      <c r="G72" s="62">
        <v>127663.5</v>
      </c>
      <c r="H72" s="61"/>
      <c r="I72" s="62">
        <v>4572.8999999999942</v>
      </c>
      <c r="J72" s="96"/>
      <c r="K72" s="57" t="s">
        <v>96</v>
      </c>
      <c r="L72" s="57"/>
      <c r="M72" s="64"/>
      <c r="N72" s="62">
        <v>132236.4</v>
      </c>
      <c r="O72" s="57"/>
      <c r="P72" s="64"/>
      <c r="Q72" s="62">
        <v>127663.5</v>
      </c>
      <c r="R72" s="40"/>
      <c r="S72" s="65">
        <v>4572.8999999999942</v>
      </c>
    </row>
    <row r="73" spans="1:19" x14ac:dyDescent="0.2">
      <c r="A73" s="56" t="s">
        <v>23</v>
      </c>
      <c r="B73" s="57"/>
      <c r="C73" s="82">
        <v>132236.4</v>
      </c>
      <c r="D73" s="70"/>
      <c r="E73" s="70"/>
      <c r="F73" s="61">
        <v>127663.5</v>
      </c>
      <c r="G73" s="64"/>
      <c r="H73" s="70"/>
      <c r="I73" s="73">
        <v>4572.8999999999942</v>
      </c>
      <c r="J73" s="96"/>
      <c r="K73" s="70"/>
      <c r="L73" s="70"/>
      <c r="M73" s="64"/>
      <c r="N73" s="64"/>
      <c r="O73" s="70"/>
      <c r="P73" s="64"/>
      <c r="Q73" s="64"/>
      <c r="R73" s="40"/>
      <c r="S73" s="71"/>
    </row>
    <row r="74" spans="1:19" x14ac:dyDescent="0.2">
      <c r="A74" s="72"/>
      <c r="B74" s="70"/>
      <c r="C74" s="70"/>
      <c r="D74" s="97"/>
      <c r="E74" s="70"/>
      <c r="F74" s="70"/>
      <c r="G74" s="64"/>
      <c r="H74" s="70"/>
      <c r="I74" s="73"/>
      <c r="J74" s="96"/>
      <c r="K74" s="70"/>
      <c r="L74" s="70"/>
      <c r="M74" s="64"/>
      <c r="N74" s="64"/>
      <c r="O74" s="70"/>
      <c r="P74" s="64"/>
      <c r="Q74" s="64"/>
      <c r="R74" s="40"/>
      <c r="S74" s="71"/>
    </row>
    <row r="75" spans="1:19" x14ac:dyDescent="0.2">
      <c r="A75" s="56" t="s">
        <v>97</v>
      </c>
      <c r="B75" s="57"/>
      <c r="C75" s="70"/>
      <c r="D75" s="62">
        <v>3072523.5116079901</v>
      </c>
      <c r="E75" s="57"/>
      <c r="F75" s="70"/>
      <c r="G75" s="62">
        <v>2977716.9</v>
      </c>
      <c r="H75" s="61"/>
      <c r="I75" s="62">
        <v>94806.611607990228</v>
      </c>
      <c r="J75" s="96"/>
      <c r="K75" s="57" t="s">
        <v>98</v>
      </c>
      <c r="L75" s="57"/>
      <c r="M75" s="64"/>
      <c r="N75" s="62">
        <v>3072523.5116079901</v>
      </c>
      <c r="O75" s="57"/>
      <c r="P75" s="64"/>
      <c r="Q75" s="62">
        <v>2977716.9</v>
      </c>
      <c r="R75" s="40"/>
      <c r="S75" s="65">
        <v>94806.611607990228</v>
      </c>
    </row>
    <row r="76" spans="1:19" x14ac:dyDescent="0.2">
      <c r="A76" s="72"/>
      <c r="B76" s="70"/>
      <c r="C76" s="70"/>
      <c r="D76" s="64"/>
      <c r="E76" s="70"/>
      <c r="F76" s="70"/>
      <c r="G76" s="64"/>
      <c r="H76" s="70"/>
      <c r="I76" s="73"/>
      <c r="J76" s="96"/>
      <c r="K76" s="70"/>
      <c r="L76" s="70"/>
      <c r="M76" s="64"/>
      <c r="N76" s="64"/>
      <c r="O76" s="70"/>
      <c r="P76" s="64"/>
      <c r="Q76" s="64"/>
      <c r="R76" s="40"/>
      <c r="S76" s="71"/>
    </row>
    <row r="77" spans="1:19" x14ac:dyDescent="0.2">
      <c r="A77" s="56" t="s">
        <v>99</v>
      </c>
      <c r="B77" s="57"/>
      <c r="C77" s="70"/>
      <c r="D77" s="62">
        <v>5444590.5790553298</v>
      </c>
      <c r="E77" s="57"/>
      <c r="F77" s="70"/>
      <c r="G77" s="62">
        <v>5235608.5999999996</v>
      </c>
      <c r="H77" s="61"/>
      <c r="I77" s="62">
        <v>208981.97905533016</v>
      </c>
      <c r="J77" s="96"/>
      <c r="K77" s="57" t="s">
        <v>100</v>
      </c>
      <c r="L77" s="57"/>
      <c r="M77" s="64"/>
      <c r="N77" s="62">
        <v>5444590.5790553298</v>
      </c>
      <c r="O77" s="57"/>
      <c r="P77" s="64"/>
      <c r="Q77" s="62">
        <v>5235608.5999999996</v>
      </c>
      <c r="R77" s="40"/>
      <c r="S77" s="65">
        <v>208981.97905533016</v>
      </c>
    </row>
    <row r="78" spans="1:19" ht="15.75" customHeight="1" x14ac:dyDescent="0.2">
      <c r="A78" s="72"/>
      <c r="B78" s="70"/>
      <c r="C78" s="70"/>
      <c r="D78" s="70"/>
      <c r="E78" s="70"/>
      <c r="F78" s="70"/>
      <c r="G78" s="64"/>
      <c r="H78" s="70"/>
      <c r="I78" s="73"/>
      <c r="J78" s="96"/>
      <c r="K78" s="70"/>
      <c r="L78" s="70"/>
      <c r="M78" s="64"/>
      <c r="N78" s="64"/>
      <c r="O78" s="70"/>
      <c r="P78" s="64"/>
      <c r="Q78" s="64"/>
      <c r="R78" s="40"/>
      <c r="S78" s="71"/>
    </row>
    <row r="79" spans="1:19" x14ac:dyDescent="0.2">
      <c r="A79" s="56" t="s">
        <v>101</v>
      </c>
      <c r="B79" s="70"/>
      <c r="C79" s="70"/>
      <c r="D79" s="62">
        <v>8659735.2906633206</v>
      </c>
      <c r="E79" s="57"/>
      <c r="F79" s="70"/>
      <c r="G79" s="62">
        <v>8351631.5999999996</v>
      </c>
      <c r="H79" s="61"/>
      <c r="I79" s="62">
        <v>308103.69066332094</v>
      </c>
      <c r="J79" s="96"/>
      <c r="K79" s="57" t="s">
        <v>101</v>
      </c>
      <c r="L79" s="57"/>
      <c r="M79" s="64"/>
      <c r="N79" s="62">
        <v>8659735.2906633206</v>
      </c>
      <c r="O79" s="57"/>
      <c r="P79" s="64"/>
      <c r="Q79" s="62">
        <v>8351631.5999999996</v>
      </c>
      <c r="R79" s="40"/>
      <c r="S79" s="65">
        <v>308103.69066332094</v>
      </c>
    </row>
    <row r="80" spans="1:19" ht="15.75" thickBot="1" x14ac:dyDescent="0.25">
      <c r="A80" s="89"/>
      <c r="B80" s="90"/>
      <c r="C80" s="90"/>
      <c r="D80" s="90"/>
      <c r="E80" s="90"/>
      <c r="F80" s="90"/>
      <c r="G80" s="90"/>
      <c r="H80" s="90"/>
      <c r="I80" s="90"/>
      <c r="J80" s="98"/>
      <c r="K80" s="90"/>
      <c r="L80" s="90"/>
      <c r="M80" s="90"/>
      <c r="N80" s="90"/>
      <c r="O80" s="90"/>
      <c r="P80" s="90"/>
      <c r="Q80" s="90"/>
      <c r="R80" s="94"/>
      <c r="S80" s="99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sheetProtection password="CF7A" sheet="1" objects="1" scenarios="1"/>
  <mergeCells count="5">
    <mergeCell ref="G1:J1"/>
    <mergeCell ref="M4:N4"/>
    <mergeCell ref="C10:D10"/>
    <mergeCell ref="M10:N10"/>
    <mergeCell ref="A68:S68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>
    <oddFooter>&amp;LDirección de Contabilidad&amp;RPágina 2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8" transitionEvaluation="1">
    <pageSetUpPr fitToPage="1"/>
  </sheetPr>
  <dimension ref="A1:S184"/>
  <sheetViews>
    <sheetView showGridLines="0" topLeftCell="A28" zoomScale="75" workbookViewId="0">
      <selection activeCell="A28" sqref="A1:XFD1048576"/>
    </sheetView>
  </sheetViews>
  <sheetFormatPr baseColWidth="10" defaultColWidth="12.6640625" defaultRowHeight="15" x14ac:dyDescent="0.2"/>
  <cols>
    <col min="1" max="1" width="50.5546875" style="104" customWidth="1"/>
    <col min="2" max="2" width="8.33203125" style="104" customWidth="1"/>
    <col min="3" max="3" width="11.21875" style="165" customWidth="1"/>
    <col min="4" max="4" width="3.33203125" style="165" customWidth="1"/>
    <col min="5" max="5" width="12.77734375" style="165" customWidth="1"/>
    <col min="6" max="6" width="3.109375" style="104" customWidth="1"/>
    <col min="7" max="7" width="7.77734375" style="104" customWidth="1"/>
    <col min="8" max="8" width="10.88671875" style="104" customWidth="1"/>
    <col min="9" max="9" width="3.6640625" style="104" customWidth="1"/>
    <col min="10" max="10" width="12.109375" style="104" customWidth="1"/>
    <col min="11" max="11" width="2.77734375" style="104" customWidth="1"/>
    <col min="12" max="12" width="12.6640625" style="104"/>
    <col min="13" max="13" width="1.5546875" style="104" customWidth="1"/>
    <col min="14" max="14" width="12.6640625" style="104"/>
    <col min="15" max="19" width="12.6640625" style="105"/>
    <col min="20" max="16384" width="12.6640625" style="104"/>
  </cols>
  <sheetData>
    <row r="1" spans="1:19" ht="17.100000000000001" customHeight="1" x14ac:dyDescent="0.2">
      <c r="A1" s="100"/>
      <c r="B1" s="100"/>
      <c r="C1" s="101"/>
      <c r="D1" s="101"/>
      <c r="E1" s="101"/>
      <c r="F1" s="102"/>
      <c r="G1" s="102"/>
      <c r="H1" s="102"/>
      <c r="I1" s="102"/>
      <c r="J1" s="102"/>
      <c r="K1" s="102"/>
      <c r="L1" s="102"/>
      <c r="M1" s="103"/>
    </row>
    <row r="2" spans="1:19" ht="12" customHeight="1" x14ac:dyDescent="0.2">
      <c r="A2" s="102"/>
      <c r="B2" s="102"/>
      <c r="C2" s="101"/>
      <c r="D2" s="101"/>
      <c r="E2" s="101"/>
      <c r="F2" s="102"/>
      <c r="G2" s="102"/>
      <c r="H2" s="102"/>
      <c r="I2" s="102"/>
      <c r="J2" s="102"/>
      <c r="K2" s="102"/>
      <c r="L2" s="102"/>
      <c r="M2" s="102"/>
    </row>
    <row r="3" spans="1:19" ht="20.25" x14ac:dyDescent="0.3">
      <c r="A3" s="106"/>
      <c r="B3" s="106"/>
      <c r="C3" s="107"/>
      <c r="D3" s="107"/>
      <c r="E3" s="107"/>
      <c r="F3" s="108"/>
      <c r="G3" s="108"/>
      <c r="H3" s="108"/>
      <c r="I3" s="108"/>
      <c r="J3" s="108"/>
      <c r="K3" s="108"/>
      <c r="L3" s="108"/>
      <c r="M3" s="108"/>
    </row>
    <row r="4" spans="1:19" s="112" customFormat="1" ht="23.25" x14ac:dyDescent="0.35">
      <c r="A4" s="109" t="s">
        <v>0</v>
      </c>
      <c r="B4" s="109"/>
      <c r="C4" s="110"/>
      <c r="D4" s="110"/>
      <c r="E4" s="110"/>
      <c r="F4" s="111"/>
      <c r="G4" s="111"/>
      <c r="H4" s="111"/>
      <c r="I4" s="111"/>
      <c r="J4" s="111"/>
      <c r="K4" s="111"/>
      <c r="L4" s="111"/>
      <c r="M4" s="111"/>
      <c r="O4" s="113"/>
      <c r="P4" s="113"/>
      <c r="Q4" s="113"/>
      <c r="R4" s="113"/>
      <c r="S4" s="113"/>
    </row>
    <row r="5" spans="1:19" s="112" customFormat="1" ht="23.25" x14ac:dyDescent="0.35">
      <c r="A5" s="109" t="s">
        <v>133</v>
      </c>
      <c r="B5" s="114"/>
      <c r="C5" s="110"/>
      <c r="D5" s="110"/>
      <c r="E5" s="110"/>
      <c r="F5" s="111"/>
      <c r="G5" s="111"/>
      <c r="H5" s="111"/>
      <c r="I5" s="111"/>
      <c r="J5" s="111"/>
      <c r="K5" s="111"/>
      <c r="L5" s="111"/>
      <c r="M5" s="111"/>
      <c r="O5" s="113"/>
      <c r="P5" s="113"/>
      <c r="Q5" s="113"/>
      <c r="R5" s="113"/>
      <c r="S5" s="113"/>
    </row>
    <row r="6" spans="1:19" ht="6.75" customHeight="1" x14ac:dyDescent="0.2">
      <c r="A6" s="115"/>
      <c r="B6" s="115"/>
      <c r="C6" s="116"/>
      <c r="D6" s="116"/>
      <c r="E6" s="116"/>
      <c r="F6" s="117"/>
      <c r="G6" s="117"/>
      <c r="H6" s="117"/>
      <c r="I6" s="117"/>
      <c r="J6" s="117"/>
      <c r="K6" s="118"/>
      <c r="L6" s="2"/>
      <c r="M6" s="105"/>
    </row>
    <row r="7" spans="1:19" ht="9" customHeight="1" x14ac:dyDescent="0.2">
      <c r="A7" s="115"/>
      <c r="B7" s="115"/>
      <c r="C7" s="116"/>
      <c r="D7" s="116"/>
      <c r="E7" s="116"/>
      <c r="F7" s="117"/>
      <c r="G7" s="117"/>
      <c r="H7" s="117"/>
      <c r="I7" s="117"/>
      <c r="J7" s="117"/>
      <c r="K7" s="118"/>
      <c r="L7" s="2"/>
      <c r="M7" s="105"/>
    </row>
    <row r="8" spans="1:19" ht="15.75" thickBot="1" x14ac:dyDescent="0.25">
      <c r="A8" s="119"/>
      <c r="B8" s="119"/>
      <c r="C8" s="120"/>
      <c r="D8" s="120"/>
      <c r="E8" s="120"/>
      <c r="F8" s="119"/>
      <c r="G8" s="119"/>
      <c r="H8" s="119"/>
      <c r="I8" s="119"/>
      <c r="J8" s="121"/>
      <c r="L8" s="121" t="s">
        <v>1</v>
      </c>
    </row>
    <row r="9" spans="1:19" ht="24" customHeight="1" thickTop="1" x14ac:dyDescent="0.2">
      <c r="A9" s="122"/>
      <c r="B9" s="123"/>
      <c r="C9" s="124" t="s">
        <v>2</v>
      </c>
      <c r="D9" s="125"/>
      <c r="E9" s="125"/>
      <c r="F9" s="126"/>
      <c r="G9" s="126"/>
      <c r="H9" s="126"/>
      <c r="I9" s="126"/>
      <c r="J9" s="126"/>
      <c r="K9" s="127"/>
      <c r="L9" s="127"/>
      <c r="M9" s="128"/>
    </row>
    <row r="10" spans="1:19" ht="8.25" customHeight="1" x14ac:dyDescent="0.2">
      <c r="A10" s="129"/>
      <c r="B10" s="130"/>
      <c r="C10" s="131"/>
      <c r="D10" s="131"/>
      <c r="E10" s="131"/>
      <c r="F10" s="130"/>
      <c r="G10" s="130"/>
      <c r="H10" s="130"/>
      <c r="I10" s="130"/>
      <c r="J10" s="130"/>
      <c r="K10" s="130"/>
      <c r="L10" s="130"/>
      <c r="M10" s="132"/>
    </row>
    <row r="11" spans="1:19" x14ac:dyDescent="0.2">
      <c r="A11" s="129"/>
      <c r="B11" s="133" t="s">
        <v>3</v>
      </c>
      <c r="C11" s="134">
        <v>41883</v>
      </c>
      <c r="D11" s="135" t="s">
        <v>4</v>
      </c>
      <c r="E11" s="136">
        <v>41912</v>
      </c>
      <c r="F11" s="130"/>
      <c r="G11" s="133" t="s">
        <v>3</v>
      </c>
      <c r="H11" s="134">
        <v>41852</v>
      </c>
      <c r="I11" s="135" t="s">
        <v>4</v>
      </c>
      <c r="J11" s="136">
        <v>41882</v>
      </c>
      <c r="K11" s="130"/>
      <c r="L11" s="137" t="s">
        <v>110</v>
      </c>
      <c r="M11" s="132"/>
    </row>
    <row r="12" spans="1:19" s="146" customFormat="1" ht="11.25" customHeight="1" x14ac:dyDescent="0.25">
      <c r="A12" s="138"/>
      <c r="B12" s="139"/>
      <c r="C12" s="140" t="s">
        <v>5</v>
      </c>
      <c r="D12" s="141"/>
      <c r="E12" s="142" t="s">
        <v>5</v>
      </c>
      <c r="F12" s="139"/>
      <c r="G12" s="139"/>
      <c r="H12" s="143" t="s">
        <v>5</v>
      </c>
      <c r="I12" s="139"/>
      <c r="J12" s="144" t="s">
        <v>5</v>
      </c>
      <c r="K12" s="139"/>
      <c r="L12" s="139"/>
      <c r="M12" s="145"/>
      <c r="O12" s="147"/>
      <c r="P12" s="147"/>
      <c r="Q12" s="147"/>
      <c r="R12" s="147"/>
      <c r="S12" s="147"/>
    </row>
    <row r="13" spans="1:19" x14ac:dyDescent="0.2">
      <c r="A13" s="129"/>
      <c r="B13" s="130"/>
      <c r="C13" s="131"/>
      <c r="D13" s="131"/>
      <c r="E13" s="131"/>
      <c r="F13" s="130"/>
      <c r="G13" s="130"/>
      <c r="H13" s="130"/>
      <c r="I13" s="130"/>
      <c r="J13" s="130"/>
      <c r="K13" s="130"/>
      <c r="L13" s="130"/>
      <c r="M13" s="132"/>
    </row>
    <row r="14" spans="1:19" x14ac:dyDescent="0.2">
      <c r="A14" s="148" t="s">
        <v>6</v>
      </c>
      <c r="B14" s="149"/>
      <c r="C14" s="1"/>
      <c r="D14" s="1"/>
      <c r="E14" s="150">
        <v>34830.399999999994</v>
      </c>
      <c r="F14" s="1"/>
      <c r="G14" s="1"/>
      <c r="H14" s="1"/>
      <c r="I14" s="1"/>
      <c r="J14" s="150">
        <v>36187.299999999996</v>
      </c>
      <c r="K14" s="130"/>
      <c r="L14" s="150">
        <v>-1356.9000000000015</v>
      </c>
      <c r="M14" s="151"/>
      <c r="O14" s="1"/>
      <c r="P14" s="2"/>
      <c r="Q14" s="1"/>
      <c r="R14" s="2"/>
      <c r="S14" s="2"/>
    </row>
    <row r="15" spans="1:19" x14ac:dyDescent="0.2">
      <c r="A15" s="148" t="s">
        <v>7</v>
      </c>
      <c r="B15" s="149"/>
      <c r="C15" s="2">
        <v>32677.599999999999</v>
      </c>
      <c r="D15" s="1"/>
      <c r="E15" s="1"/>
      <c r="F15" s="1"/>
      <c r="G15" s="1"/>
      <c r="H15" s="2">
        <v>34132.699999999997</v>
      </c>
      <c r="I15" s="1"/>
      <c r="J15" s="1"/>
      <c r="K15" s="130"/>
      <c r="L15" s="2">
        <v>-1455.0999999999985</v>
      </c>
      <c r="M15" s="151"/>
      <c r="O15" s="2"/>
      <c r="P15" s="1"/>
      <c r="Q15" s="2"/>
      <c r="R15" s="1"/>
      <c r="S15" s="2"/>
    </row>
    <row r="16" spans="1:19" x14ac:dyDescent="0.2">
      <c r="A16" s="148" t="s">
        <v>111</v>
      </c>
      <c r="B16" s="149"/>
      <c r="C16" s="2">
        <v>369.2</v>
      </c>
      <c r="D16" s="1"/>
      <c r="E16" s="1"/>
      <c r="F16" s="1"/>
      <c r="G16" s="1"/>
      <c r="H16" s="2">
        <v>384.1</v>
      </c>
      <c r="I16" s="1"/>
      <c r="J16" s="1"/>
      <c r="K16" s="130"/>
      <c r="L16" s="2">
        <v>-14.900000000000034</v>
      </c>
      <c r="M16" s="151"/>
      <c r="O16" s="2"/>
      <c r="P16" s="1"/>
      <c r="Q16" s="2"/>
      <c r="R16" s="1"/>
      <c r="S16" s="2"/>
    </row>
    <row r="17" spans="1:19" x14ac:dyDescent="0.2">
      <c r="A17" s="148" t="s">
        <v>10</v>
      </c>
      <c r="B17" s="149"/>
      <c r="C17" s="2">
        <v>1739</v>
      </c>
      <c r="D17" s="1"/>
      <c r="E17" s="1"/>
      <c r="F17" s="1"/>
      <c r="G17" s="1"/>
      <c r="H17" s="2">
        <v>1658.7</v>
      </c>
      <c r="I17" s="1"/>
      <c r="J17" s="1"/>
      <c r="K17" s="130"/>
      <c r="L17" s="2">
        <v>80.299999999999955</v>
      </c>
      <c r="M17" s="151"/>
      <c r="O17" s="2"/>
      <c r="P17" s="1"/>
      <c r="Q17" s="2"/>
      <c r="R17" s="1"/>
      <c r="S17" s="2"/>
    </row>
    <row r="18" spans="1:19" x14ac:dyDescent="0.2">
      <c r="A18" s="148" t="s">
        <v>8</v>
      </c>
      <c r="B18" s="149"/>
      <c r="C18" s="2">
        <v>44.6</v>
      </c>
      <c r="D18" s="1"/>
      <c r="E18" s="1"/>
      <c r="F18" s="1"/>
      <c r="G18" s="1"/>
      <c r="H18" s="1">
        <v>11.8</v>
      </c>
      <c r="I18" s="1"/>
      <c r="J18" s="1"/>
      <c r="K18" s="130"/>
      <c r="L18" s="2">
        <v>32.799999999999997</v>
      </c>
      <c r="M18" s="151"/>
      <c r="O18" s="2"/>
      <c r="P18" s="1"/>
      <c r="Q18" s="2"/>
      <c r="R18" s="1"/>
      <c r="S18" s="2"/>
    </row>
    <row r="19" spans="1:19" x14ac:dyDescent="0.2">
      <c r="A19" s="129"/>
      <c r="B19" s="130"/>
      <c r="C19" s="1"/>
      <c r="D19" s="1"/>
      <c r="E19" s="1"/>
      <c r="F19" s="1"/>
      <c r="G19" s="1"/>
      <c r="I19" s="1"/>
      <c r="J19" s="1"/>
      <c r="K19" s="130"/>
      <c r="L19" s="2"/>
      <c r="M19" s="151"/>
      <c r="O19" s="1"/>
      <c r="P19" s="1"/>
      <c r="Q19" s="1"/>
      <c r="R19" s="1"/>
      <c r="S19" s="2"/>
    </row>
    <row r="20" spans="1:19" x14ac:dyDescent="0.2">
      <c r="A20" s="148" t="s">
        <v>9</v>
      </c>
      <c r="B20" s="149"/>
      <c r="C20" s="1"/>
      <c r="D20" s="1"/>
      <c r="E20" s="150">
        <v>3822.3999999999996</v>
      </c>
      <c r="F20" s="1"/>
      <c r="G20" s="1"/>
      <c r="H20" s="1"/>
      <c r="I20" s="1"/>
      <c r="J20" s="150">
        <v>3943.2</v>
      </c>
      <c r="K20" s="130"/>
      <c r="L20" s="150">
        <v>-120.80000000000018</v>
      </c>
      <c r="M20" s="151"/>
      <c r="O20" s="1"/>
      <c r="P20" s="2"/>
      <c r="Q20" s="1"/>
      <c r="R20" s="2"/>
      <c r="S20" s="2"/>
    </row>
    <row r="21" spans="1:19" x14ac:dyDescent="0.2">
      <c r="A21" s="148" t="s">
        <v>112</v>
      </c>
      <c r="B21" s="149"/>
      <c r="C21" s="2">
        <v>3792.3999999999996</v>
      </c>
      <c r="D21" s="1"/>
      <c r="E21" s="1"/>
      <c r="F21" s="1"/>
      <c r="G21" s="1"/>
      <c r="H21" s="2">
        <v>3918.7999999999997</v>
      </c>
      <c r="I21" s="1"/>
      <c r="J21" s="1"/>
      <c r="K21" s="130"/>
      <c r="L21" s="2">
        <v>-126.40000000000009</v>
      </c>
      <c r="M21" s="151"/>
      <c r="O21" s="2"/>
      <c r="P21" s="1"/>
      <c r="Q21" s="2"/>
      <c r="R21" s="1"/>
      <c r="S21" s="2"/>
    </row>
    <row r="22" spans="1:19" x14ac:dyDescent="0.2">
      <c r="A22" s="148" t="s">
        <v>10</v>
      </c>
      <c r="B22" s="149"/>
      <c r="C22" s="2">
        <v>30</v>
      </c>
      <c r="D22" s="1"/>
      <c r="E22" s="1"/>
      <c r="F22" s="1"/>
      <c r="G22" s="1"/>
      <c r="H22" s="2">
        <v>24.4</v>
      </c>
      <c r="I22" s="1"/>
      <c r="J22" s="1"/>
      <c r="K22" s="130"/>
      <c r="L22" s="2">
        <v>5.6000000000000014</v>
      </c>
      <c r="M22" s="151"/>
      <c r="O22" s="2"/>
      <c r="P22" s="1"/>
      <c r="Q22" s="2"/>
      <c r="R22" s="1"/>
      <c r="S22" s="2"/>
    </row>
    <row r="23" spans="1:19" x14ac:dyDescent="0.2">
      <c r="A23" s="148" t="s">
        <v>8</v>
      </c>
      <c r="B23" s="149"/>
      <c r="C23" s="2">
        <v>0</v>
      </c>
      <c r="D23" s="1"/>
      <c r="E23" s="1"/>
      <c r="F23" s="1"/>
      <c r="G23" s="1"/>
      <c r="H23" s="1">
        <v>0</v>
      </c>
      <c r="I23" s="1"/>
      <c r="J23" s="1"/>
      <c r="K23" s="130"/>
      <c r="L23" s="2">
        <v>0</v>
      </c>
      <c r="M23" s="151"/>
      <c r="O23" s="2"/>
      <c r="P23" s="1"/>
      <c r="Q23" s="2"/>
      <c r="R23" s="1"/>
      <c r="S23" s="2"/>
    </row>
    <row r="24" spans="1:19" x14ac:dyDescent="0.2">
      <c r="A24" s="129"/>
      <c r="B24" s="130"/>
      <c r="C24" s="1"/>
      <c r="D24" s="1"/>
      <c r="E24" s="1"/>
      <c r="F24" s="1"/>
      <c r="G24" s="1"/>
      <c r="I24" s="1"/>
      <c r="J24" s="1"/>
      <c r="K24" s="130"/>
      <c r="L24" s="2"/>
      <c r="M24" s="151"/>
      <c r="O24" s="1"/>
      <c r="P24" s="1"/>
      <c r="Q24" s="1"/>
      <c r="R24" s="1"/>
      <c r="S24" s="2"/>
    </row>
    <row r="25" spans="1:19" s="155" customFormat="1" ht="15.75" x14ac:dyDescent="0.25">
      <c r="A25" s="152" t="s">
        <v>11</v>
      </c>
      <c r="B25" s="153"/>
      <c r="C25" s="3"/>
      <c r="D25" s="3"/>
      <c r="E25" s="154">
        <v>31007.999999999993</v>
      </c>
      <c r="F25" s="3"/>
      <c r="G25" s="3"/>
      <c r="H25" s="3"/>
      <c r="I25" s="3"/>
      <c r="J25" s="154">
        <v>32244.099999999995</v>
      </c>
      <c r="K25" s="137"/>
      <c r="L25" s="154">
        <v>-1236.1000000000022</v>
      </c>
      <c r="M25" s="151"/>
      <c r="O25" s="3"/>
      <c r="P25" s="4"/>
      <c r="Q25" s="3"/>
      <c r="R25" s="4"/>
      <c r="S25" s="4"/>
    </row>
    <row r="26" spans="1:19" x14ac:dyDescent="0.2">
      <c r="A26" s="129"/>
      <c r="B26" s="130"/>
      <c r="C26" s="1"/>
      <c r="D26" s="1"/>
      <c r="E26" s="1"/>
      <c r="F26" s="1"/>
      <c r="G26" s="1"/>
      <c r="H26" s="1"/>
      <c r="I26" s="1"/>
      <c r="J26" s="1"/>
      <c r="K26" s="130"/>
      <c r="L26" s="2"/>
      <c r="M26" s="151"/>
      <c r="O26" s="1"/>
      <c r="P26" s="1"/>
      <c r="Q26" s="1"/>
      <c r="R26" s="1"/>
      <c r="S26" s="2"/>
    </row>
    <row r="27" spans="1:19" x14ac:dyDescent="0.2">
      <c r="A27" s="148" t="s">
        <v>12</v>
      </c>
      <c r="B27" s="149"/>
      <c r="C27" s="1"/>
      <c r="D27" s="1"/>
      <c r="E27" s="150">
        <v>-6062.2</v>
      </c>
      <c r="F27" s="1"/>
      <c r="G27" s="1"/>
      <c r="H27" s="1"/>
      <c r="I27" s="1"/>
      <c r="J27" s="150">
        <v>-4745.7</v>
      </c>
      <c r="K27" s="130"/>
      <c r="L27" s="150">
        <v>-1316.5</v>
      </c>
      <c r="M27" s="151"/>
      <c r="O27" s="1"/>
      <c r="P27" s="2"/>
      <c r="Q27" s="1"/>
      <c r="R27" s="2"/>
      <c r="S27" s="2"/>
    </row>
    <row r="28" spans="1:19" x14ac:dyDescent="0.2">
      <c r="A28" s="129"/>
      <c r="B28" s="130"/>
      <c r="C28" s="1"/>
      <c r="D28" s="1"/>
      <c r="E28" s="1"/>
      <c r="F28" s="1"/>
      <c r="G28" s="1"/>
      <c r="H28" s="1"/>
      <c r="I28" s="1"/>
      <c r="J28" s="1"/>
      <c r="K28" s="130"/>
      <c r="L28" s="2"/>
      <c r="M28" s="151"/>
      <c r="O28" s="1"/>
      <c r="P28" s="1"/>
      <c r="Q28" s="1"/>
      <c r="R28" s="1"/>
      <c r="S28" s="2"/>
    </row>
    <row r="29" spans="1:19" x14ac:dyDescent="0.2">
      <c r="A29" s="148" t="s">
        <v>13</v>
      </c>
      <c r="B29" s="149"/>
      <c r="C29" s="1"/>
      <c r="D29" s="1"/>
      <c r="E29" s="150">
        <v>53.6</v>
      </c>
      <c r="F29" s="1"/>
      <c r="G29" s="1"/>
      <c r="H29" s="1"/>
      <c r="I29" s="1"/>
      <c r="J29" s="150">
        <v>0</v>
      </c>
      <c r="K29" s="130"/>
      <c r="L29" s="150">
        <v>53.6</v>
      </c>
      <c r="M29" s="151"/>
      <c r="O29" s="1"/>
      <c r="P29" s="2"/>
      <c r="Q29" s="1"/>
      <c r="R29" s="2"/>
      <c r="S29" s="2"/>
    </row>
    <row r="30" spans="1:19" x14ac:dyDescent="0.2">
      <c r="A30" s="172" t="s">
        <v>114</v>
      </c>
      <c r="B30" s="149"/>
      <c r="C30" s="2">
        <v>53.6</v>
      </c>
      <c r="D30" s="1"/>
      <c r="E30" s="1"/>
      <c r="F30" s="1"/>
      <c r="G30" s="1"/>
      <c r="H30" s="1">
        <v>21</v>
      </c>
      <c r="I30" s="1"/>
      <c r="J30" s="1"/>
      <c r="K30" s="130"/>
      <c r="L30" s="2">
        <v>32.6</v>
      </c>
      <c r="M30" s="151"/>
      <c r="O30" s="2"/>
      <c r="P30" s="1"/>
      <c r="Q30" s="2"/>
      <c r="R30" s="1"/>
      <c r="S30" s="2"/>
    </row>
    <row r="31" spans="1:19" x14ac:dyDescent="0.2">
      <c r="A31" s="148" t="s">
        <v>14</v>
      </c>
      <c r="B31" s="149"/>
      <c r="C31" s="2">
        <v>0</v>
      </c>
      <c r="D31" s="1"/>
      <c r="E31" s="1"/>
      <c r="F31" s="1"/>
      <c r="G31" s="1"/>
      <c r="H31" s="1">
        <v>0</v>
      </c>
      <c r="I31" s="1"/>
      <c r="J31" s="1"/>
      <c r="K31" s="130"/>
      <c r="L31" s="2">
        <v>0</v>
      </c>
      <c r="M31" s="151"/>
      <c r="O31" s="2"/>
      <c r="P31" s="1"/>
      <c r="Q31" s="2"/>
      <c r="R31" s="1"/>
      <c r="S31" s="2"/>
    </row>
    <row r="32" spans="1:19" x14ac:dyDescent="0.2">
      <c r="A32" s="129"/>
      <c r="B32" s="130"/>
      <c r="C32" s="1"/>
      <c r="D32" s="1"/>
      <c r="E32" s="1"/>
      <c r="F32" s="1"/>
      <c r="G32" s="1"/>
      <c r="I32" s="1"/>
      <c r="J32" s="1"/>
      <c r="K32" s="130"/>
      <c r="L32" s="2"/>
      <c r="M32" s="151"/>
      <c r="O32" s="1"/>
      <c r="P32" s="1"/>
      <c r="Q32" s="1"/>
      <c r="R32" s="1"/>
      <c r="S32" s="2"/>
    </row>
    <row r="33" spans="1:19" x14ac:dyDescent="0.2">
      <c r="A33" s="148" t="s">
        <v>15</v>
      </c>
      <c r="B33" s="149"/>
      <c r="C33" s="1"/>
      <c r="D33" s="1"/>
      <c r="E33" s="150">
        <v>6115.8</v>
      </c>
      <c r="F33" s="1"/>
      <c r="G33" s="1"/>
      <c r="H33" s="1"/>
      <c r="I33" s="1"/>
      <c r="J33" s="150">
        <v>4766.7</v>
      </c>
      <c r="K33" s="130"/>
      <c r="L33" s="150">
        <v>1349.1000000000004</v>
      </c>
      <c r="M33" s="151"/>
      <c r="O33" s="1"/>
      <c r="P33" s="2"/>
      <c r="Q33" s="1"/>
      <c r="R33" s="2"/>
      <c r="S33" s="2"/>
    </row>
    <row r="34" spans="1:19" x14ac:dyDescent="0.2">
      <c r="A34" s="148" t="s">
        <v>16</v>
      </c>
      <c r="B34" s="149"/>
      <c r="C34" s="2">
        <v>1260.8</v>
      </c>
      <c r="D34" s="1"/>
      <c r="E34" s="1"/>
      <c r="F34" s="1"/>
      <c r="G34" s="1"/>
      <c r="H34" s="2">
        <v>1237.8</v>
      </c>
      <c r="I34" s="1"/>
      <c r="J34" s="1"/>
      <c r="K34" s="130"/>
      <c r="L34" s="2">
        <v>23</v>
      </c>
      <c r="M34" s="151"/>
      <c r="O34" s="2"/>
      <c r="P34" s="1"/>
      <c r="Q34" s="2"/>
      <c r="R34" s="1"/>
      <c r="S34" s="2"/>
    </row>
    <row r="35" spans="1:19" x14ac:dyDescent="0.2">
      <c r="A35" s="148" t="s">
        <v>14</v>
      </c>
      <c r="B35" s="149"/>
      <c r="C35" s="2">
        <v>4855</v>
      </c>
      <c r="D35" s="1"/>
      <c r="E35" s="1"/>
      <c r="F35" s="1"/>
      <c r="G35" s="1"/>
      <c r="H35" s="1">
        <v>3528.8999999999996</v>
      </c>
      <c r="I35" s="1"/>
      <c r="J35" s="1"/>
      <c r="K35" s="130"/>
      <c r="L35" s="2">
        <v>1326.1000000000004</v>
      </c>
      <c r="M35" s="151"/>
      <c r="O35" s="2"/>
      <c r="P35" s="1"/>
      <c r="Q35" s="2"/>
      <c r="R35" s="1"/>
      <c r="S35" s="2"/>
    </row>
    <row r="36" spans="1:19" ht="14.25" customHeight="1" x14ac:dyDescent="0.2">
      <c r="A36" s="129"/>
      <c r="B36" s="130"/>
      <c r="C36" s="1"/>
      <c r="D36" s="1"/>
      <c r="E36" s="1"/>
      <c r="F36" s="1"/>
      <c r="G36" s="1"/>
      <c r="I36" s="1"/>
      <c r="J36" s="1"/>
      <c r="K36" s="130"/>
      <c r="L36" s="2"/>
      <c r="M36" s="151"/>
      <c r="O36" s="1"/>
      <c r="P36" s="1"/>
      <c r="Q36" s="1"/>
      <c r="R36" s="1"/>
      <c r="S36" s="2"/>
    </row>
    <row r="37" spans="1:19" ht="13.5" customHeight="1" x14ac:dyDescent="0.2">
      <c r="A37" s="148" t="s">
        <v>17</v>
      </c>
      <c r="B37" s="149"/>
      <c r="C37" s="1"/>
      <c r="D37" s="1"/>
      <c r="E37" s="1"/>
      <c r="F37" s="1"/>
      <c r="G37" s="1"/>
      <c r="H37" s="1"/>
      <c r="I37" s="1"/>
      <c r="J37" s="1"/>
      <c r="K37" s="130"/>
      <c r="L37" s="2"/>
      <c r="M37" s="151"/>
      <c r="O37" s="1"/>
      <c r="P37" s="1"/>
      <c r="Q37" s="1"/>
      <c r="R37" s="1"/>
      <c r="S37" s="2"/>
    </row>
    <row r="38" spans="1:19" x14ac:dyDescent="0.2">
      <c r="A38" s="148" t="s">
        <v>18</v>
      </c>
      <c r="B38" s="149"/>
      <c r="C38" s="1"/>
      <c r="D38" s="1"/>
      <c r="E38" s="150">
        <v>24945.799999999992</v>
      </c>
      <c r="F38" s="1"/>
      <c r="G38" s="1"/>
      <c r="H38" s="1"/>
      <c r="I38" s="1"/>
      <c r="J38" s="150">
        <v>27498.399999999994</v>
      </c>
      <c r="K38" s="130"/>
      <c r="L38" s="150">
        <v>-2552.6000000000022</v>
      </c>
      <c r="M38" s="151"/>
      <c r="O38" s="1"/>
      <c r="P38" s="2"/>
      <c r="Q38" s="1"/>
      <c r="R38" s="2"/>
      <c r="S38" s="2"/>
    </row>
    <row r="39" spans="1:19" ht="6" customHeight="1" x14ac:dyDescent="0.2">
      <c r="A39" s="129"/>
      <c r="B39" s="130"/>
      <c r="C39" s="1"/>
      <c r="D39" s="1"/>
      <c r="E39" s="1"/>
      <c r="F39" s="1"/>
      <c r="G39" s="1"/>
      <c r="H39" s="1"/>
      <c r="I39" s="1"/>
      <c r="J39" s="1"/>
      <c r="K39" s="130"/>
      <c r="L39" s="2"/>
      <c r="M39" s="151"/>
      <c r="O39" s="1"/>
      <c r="P39" s="1"/>
      <c r="Q39" s="1"/>
      <c r="R39" s="1"/>
      <c r="S39" s="2"/>
    </row>
    <row r="40" spans="1:19" x14ac:dyDescent="0.2">
      <c r="A40" s="148" t="s">
        <v>19</v>
      </c>
      <c r="B40" s="149"/>
      <c r="C40" s="1"/>
      <c r="D40" s="1"/>
      <c r="E40" s="2">
        <v>2736.4</v>
      </c>
      <c r="F40" s="1"/>
      <c r="G40" s="1"/>
      <c r="H40" s="1"/>
      <c r="I40" s="1"/>
      <c r="J40" s="2">
        <v>11959.000000000002</v>
      </c>
      <c r="K40" s="130"/>
      <c r="L40" s="2">
        <v>-9222.6000000000022</v>
      </c>
      <c r="M40" s="151"/>
      <c r="O40" s="1"/>
      <c r="P40" s="2"/>
      <c r="Q40" s="1"/>
      <c r="R40" s="2"/>
      <c r="S40" s="2"/>
    </row>
    <row r="41" spans="1:19" x14ac:dyDescent="0.2">
      <c r="A41" s="148" t="s">
        <v>20</v>
      </c>
      <c r="B41" s="149"/>
      <c r="C41" s="2">
        <v>2756.3</v>
      </c>
      <c r="D41" s="1"/>
      <c r="E41" s="1"/>
      <c r="F41" s="1"/>
      <c r="G41" s="1"/>
      <c r="H41" s="2">
        <v>11740.2</v>
      </c>
      <c r="I41" s="1"/>
      <c r="J41" s="1"/>
      <c r="K41" s="130"/>
      <c r="L41" s="2">
        <v>-8983.9000000000015</v>
      </c>
      <c r="M41" s="151"/>
      <c r="O41" s="2"/>
      <c r="P41" s="1"/>
      <c r="Q41" s="2"/>
      <c r="R41" s="1"/>
      <c r="S41" s="2"/>
    </row>
    <row r="42" spans="1:19" x14ac:dyDescent="0.2">
      <c r="A42" s="156" t="s">
        <v>21</v>
      </c>
      <c r="B42" s="157"/>
      <c r="C42" s="2">
        <v>43.6</v>
      </c>
      <c r="D42" s="1"/>
      <c r="E42" s="1"/>
      <c r="F42" s="1"/>
      <c r="G42" s="1"/>
      <c r="H42" s="2">
        <v>221.7</v>
      </c>
      <c r="I42" s="1"/>
      <c r="J42" s="1"/>
      <c r="K42" s="130"/>
      <c r="L42" s="2">
        <v>-178.1</v>
      </c>
      <c r="M42" s="151"/>
      <c r="O42" s="2"/>
      <c r="P42" s="1"/>
      <c r="Q42" s="2"/>
      <c r="R42" s="1"/>
      <c r="S42" s="2"/>
    </row>
    <row r="43" spans="1:19" x14ac:dyDescent="0.2">
      <c r="A43" s="148" t="s">
        <v>23</v>
      </c>
      <c r="B43" s="149"/>
      <c r="C43" s="2">
        <v>-63.5</v>
      </c>
      <c r="D43" s="1"/>
      <c r="E43" s="1"/>
      <c r="F43" s="1"/>
      <c r="G43" s="1"/>
      <c r="H43" s="1">
        <v>-2.9</v>
      </c>
      <c r="I43" s="1"/>
      <c r="J43" s="1"/>
      <c r="K43" s="130"/>
      <c r="L43" s="2">
        <v>-60.6</v>
      </c>
      <c r="M43" s="151"/>
      <c r="O43" s="2"/>
      <c r="P43" s="1"/>
      <c r="Q43" s="2"/>
      <c r="R43" s="1"/>
      <c r="S43" s="2"/>
    </row>
    <row r="44" spans="1:19" ht="15" customHeight="1" x14ac:dyDescent="0.2">
      <c r="A44" s="129"/>
      <c r="B44" s="130"/>
      <c r="C44" s="1"/>
      <c r="D44" s="1"/>
      <c r="E44" s="1"/>
      <c r="F44" s="1"/>
      <c r="G44" s="1"/>
      <c r="I44" s="1"/>
      <c r="J44" s="1"/>
      <c r="K44" s="130"/>
      <c r="L44" s="2"/>
      <c r="M44" s="151"/>
      <c r="O44" s="1"/>
      <c r="P44" s="1"/>
      <c r="Q44" s="1"/>
      <c r="R44" s="1"/>
      <c r="S44" s="2"/>
    </row>
    <row r="45" spans="1:19" x14ac:dyDescent="0.2">
      <c r="A45" s="148" t="s">
        <v>24</v>
      </c>
      <c r="B45" s="149"/>
      <c r="C45" s="1"/>
      <c r="D45" s="1"/>
      <c r="E45" s="150">
        <v>71.2</v>
      </c>
      <c r="F45" s="1"/>
      <c r="G45" s="1"/>
      <c r="H45" s="1"/>
      <c r="I45" s="1"/>
      <c r="J45" s="150">
        <v>72</v>
      </c>
      <c r="K45" s="130"/>
      <c r="L45" s="150">
        <v>-0.79999999999999716</v>
      </c>
      <c r="M45" s="151"/>
      <c r="O45" s="1"/>
      <c r="P45" s="2"/>
      <c r="Q45" s="1"/>
      <c r="R45" s="2"/>
      <c r="S45" s="2"/>
    </row>
    <row r="46" spans="1:19" ht="7.5" customHeight="1" x14ac:dyDescent="0.2">
      <c r="A46" s="148" t="s">
        <v>25</v>
      </c>
      <c r="B46" s="149"/>
      <c r="C46" s="1"/>
      <c r="D46" s="1"/>
      <c r="E46" s="1"/>
      <c r="F46" s="1"/>
      <c r="G46" s="1"/>
      <c r="H46" s="1"/>
      <c r="I46" s="1"/>
      <c r="J46" s="1"/>
      <c r="K46" s="130"/>
      <c r="L46" s="2"/>
      <c r="M46" s="151"/>
      <c r="O46" s="1"/>
      <c r="P46" s="1"/>
      <c r="Q46" s="1"/>
      <c r="R46" s="1"/>
      <c r="S46" s="2"/>
    </row>
    <row r="47" spans="1:19" x14ac:dyDescent="0.2">
      <c r="A47" s="148" t="s">
        <v>26</v>
      </c>
      <c r="B47" s="149"/>
      <c r="C47" s="1"/>
      <c r="D47" s="1"/>
      <c r="E47" s="150">
        <v>76</v>
      </c>
      <c r="F47" s="1"/>
      <c r="G47" s="1"/>
      <c r="H47" s="1"/>
      <c r="I47" s="1"/>
      <c r="J47" s="150">
        <v>75.7</v>
      </c>
      <c r="K47" s="130"/>
      <c r="L47" s="150">
        <v>0.29999999999999716</v>
      </c>
      <c r="M47" s="151"/>
      <c r="O47" s="1"/>
      <c r="P47" s="2"/>
      <c r="Q47" s="1"/>
      <c r="R47" s="2"/>
      <c r="S47" s="2"/>
    </row>
    <row r="48" spans="1:19" ht="6" customHeight="1" x14ac:dyDescent="0.2">
      <c r="A48" s="129"/>
      <c r="B48" s="130"/>
      <c r="C48" s="1"/>
      <c r="D48" s="1"/>
      <c r="E48" s="1"/>
      <c r="F48" s="1"/>
      <c r="G48" s="1"/>
      <c r="H48" s="1"/>
      <c r="I48" s="1"/>
      <c r="J48" s="1"/>
      <c r="K48" s="130"/>
      <c r="L48" s="2"/>
      <c r="M48" s="151"/>
      <c r="O48" s="1"/>
      <c r="P48" s="1"/>
      <c r="Q48" s="1"/>
      <c r="R48" s="1"/>
      <c r="S48" s="2"/>
    </row>
    <row r="49" spans="1:19" s="155" customFormat="1" ht="15.75" x14ac:dyDescent="0.25">
      <c r="A49" s="152" t="s">
        <v>27</v>
      </c>
      <c r="B49" s="153"/>
      <c r="C49" s="3"/>
      <c r="D49" s="3"/>
      <c r="E49" s="154">
        <v>22062.19999999999</v>
      </c>
      <c r="F49" s="3"/>
      <c r="G49" s="3"/>
      <c r="H49" s="3"/>
      <c r="I49" s="3"/>
      <c r="J49" s="154">
        <v>15391.699999999992</v>
      </c>
      <c r="K49" s="137"/>
      <c r="L49" s="154">
        <v>6670.4999999999982</v>
      </c>
      <c r="M49" s="151"/>
      <c r="O49" s="3"/>
      <c r="P49" s="4"/>
      <c r="Q49" s="3"/>
      <c r="R49" s="4"/>
      <c r="S49" s="4"/>
    </row>
    <row r="50" spans="1:19" ht="9.75" customHeight="1" x14ac:dyDescent="0.2">
      <c r="A50" s="129"/>
      <c r="B50" s="130"/>
      <c r="C50" s="1"/>
      <c r="D50" s="1"/>
      <c r="E50" s="1"/>
      <c r="F50" s="1"/>
      <c r="G50" s="1"/>
      <c r="H50" s="1"/>
      <c r="I50" s="1"/>
      <c r="J50" s="1"/>
      <c r="K50" s="130"/>
      <c r="L50" s="2"/>
      <c r="M50" s="151"/>
      <c r="O50" s="1"/>
      <c r="P50" s="1"/>
      <c r="Q50" s="1"/>
      <c r="R50" s="1"/>
      <c r="S50" s="2"/>
    </row>
    <row r="51" spans="1:19" x14ac:dyDescent="0.2">
      <c r="A51" s="148" t="s">
        <v>28</v>
      </c>
      <c r="B51" s="149"/>
      <c r="C51" s="1"/>
      <c r="D51" s="1"/>
      <c r="E51" s="150">
        <v>1823</v>
      </c>
      <c r="F51" s="1"/>
      <c r="G51" s="1"/>
      <c r="H51" s="1"/>
      <c r="I51" s="1"/>
      <c r="J51" s="150">
        <v>10320.299999999999</v>
      </c>
      <c r="K51" s="130"/>
      <c r="L51" s="150">
        <v>-8497.2999999999993</v>
      </c>
      <c r="M51" s="151"/>
      <c r="O51" s="1"/>
      <c r="P51" s="2"/>
      <c r="Q51" s="1"/>
      <c r="R51" s="2"/>
      <c r="S51" s="2"/>
    </row>
    <row r="52" spans="1:19" x14ac:dyDescent="0.2">
      <c r="A52" s="148" t="s">
        <v>29</v>
      </c>
      <c r="B52" s="149"/>
      <c r="C52" s="2">
        <v>1823</v>
      </c>
      <c r="D52" s="1"/>
      <c r="E52" s="1"/>
      <c r="F52" s="1"/>
      <c r="G52" s="1"/>
      <c r="H52" s="1">
        <v>10320.299999999999</v>
      </c>
      <c r="I52" s="1"/>
      <c r="J52" s="1"/>
      <c r="K52" s="130"/>
      <c r="L52" s="2">
        <v>-8497.2999999999993</v>
      </c>
      <c r="M52" s="151"/>
      <c r="O52" s="2"/>
      <c r="P52" s="1"/>
      <c r="Q52" s="2"/>
      <c r="R52" s="1"/>
      <c r="S52" s="2"/>
    </row>
    <row r="53" spans="1:19" ht="9.75" customHeight="1" x14ac:dyDescent="0.2">
      <c r="A53" s="129"/>
      <c r="B53" s="130"/>
      <c r="C53" s="1"/>
      <c r="D53" s="1"/>
      <c r="E53" s="1"/>
      <c r="F53" s="1"/>
      <c r="G53" s="1"/>
      <c r="I53" s="1"/>
      <c r="J53" s="1"/>
      <c r="K53" s="130"/>
      <c r="L53" s="2"/>
      <c r="M53" s="151"/>
      <c r="O53" s="1"/>
      <c r="P53" s="1"/>
      <c r="Q53" s="1"/>
      <c r="R53" s="1"/>
      <c r="S53" s="2"/>
    </row>
    <row r="54" spans="1:19" x14ac:dyDescent="0.2">
      <c r="A54" s="148" t="s">
        <v>30</v>
      </c>
      <c r="B54" s="149"/>
      <c r="C54" s="1"/>
      <c r="D54" s="1"/>
      <c r="E54" s="150">
        <v>1221</v>
      </c>
      <c r="F54" s="1"/>
      <c r="G54" s="1"/>
      <c r="H54" s="1"/>
      <c r="I54" s="1"/>
      <c r="J54" s="150">
        <v>5808.6</v>
      </c>
      <c r="K54" s="130"/>
      <c r="L54" s="150">
        <v>-4587.6000000000004</v>
      </c>
      <c r="M54" s="151"/>
      <c r="O54" s="1"/>
      <c r="P54" s="2"/>
      <c r="Q54" s="1"/>
      <c r="R54" s="2"/>
      <c r="S54" s="2"/>
    </row>
    <row r="55" spans="1:19" x14ac:dyDescent="0.2">
      <c r="A55" s="148" t="s">
        <v>31</v>
      </c>
      <c r="B55" s="149"/>
      <c r="C55" s="2">
        <v>1221</v>
      </c>
      <c r="D55" s="1"/>
      <c r="E55" s="1"/>
      <c r="F55" s="1"/>
      <c r="G55" s="1"/>
      <c r="H55" s="1">
        <v>5808.6</v>
      </c>
      <c r="I55" s="1"/>
      <c r="J55" s="1"/>
      <c r="K55" s="130"/>
      <c r="L55" s="2">
        <v>-4587.6000000000004</v>
      </c>
      <c r="M55" s="151"/>
      <c r="O55" s="2"/>
      <c r="P55" s="1"/>
      <c r="Q55" s="2"/>
      <c r="R55" s="1"/>
      <c r="S55" s="2"/>
    </row>
    <row r="56" spans="1:19" x14ac:dyDescent="0.2">
      <c r="A56" s="129"/>
      <c r="B56" s="130"/>
      <c r="C56" s="1"/>
      <c r="D56" s="1"/>
      <c r="E56" s="1"/>
      <c r="F56" s="1"/>
      <c r="G56" s="1"/>
      <c r="I56" s="1"/>
      <c r="J56" s="1"/>
      <c r="K56" s="130"/>
      <c r="L56" s="2"/>
      <c r="M56" s="151"/>
      <c r="O56" s="1"/>
      <c r="P56" s="1"/>
      <c r="Q56" s="1"/>
      <c r="R56" s="1"/>
      <c r="S56" s="2"/>
    </row>
    <row r="57" spans="1:19" s="155" customFormat="1" ht="15.75" x14ac:dyDescent="0.25">
      <c r="A57" s="152" t="s">
        <v>32</v>
      </c>
      <c r="B57" s="153"/>
      <c r="C57" s="1"/>
      <c r="D57" s="1"/>
      <c r="E57" s="154">
        <v>602</v>
      </c>
      <c r="F57" s="3"/>
      <c r="G57" s="3"/>
      <c r="H57" s="1"/>
      <c r="I57" s="1"/>
      <c r="J57" s="154">
        <v>4511.6999999999989</v>
      </c>
      <c r="K57" s="137"/>
      <c r="L57" s="154">
        <v>-3909.6999999999989</v>
      </c>
      <c r="M57" s="151"/>
      <c r="O57" s="1"/>
      <c r="P57" s="4"/>
      <c r="Q57" s="3"/>
      <c r="R57" s="4"/>
      <c r="S57" s="4"/>
    </row>
    <row r="58" spans="1:19" hidden="1" x14ac:dyDescent="0.2">
      <c r="A58" s="129"/>
      <c r="B58" s="130"/>
      <c r="C58" s="1"/>
      <c r="D58" s="1"/>
      <c r="E58" s="3"/>
      <c r="F58" s="1"/>
      <c r="G58" s="1"/>
      <c r="H58" s="1"/>
      <c r="I58" s="1"/>
      <c r="J58" s="3"/>
      <c r="K58" s="130"/>
      <c r="L58" s="2"/>
      <c r="M58" s="151"/>
      <c r="O58" s="1"/>
      <c r="P58" s="3"/>
      <c r="Q58" s="1"/>
      <c r="R58" s="1"/>
      <c r="S58" s="2"/>
    </row>
    <row r="59" spans="1:19" hidden="1" x14ac:dyDescent="0.2">
      <c r="A59" s="152" t="s">
        <v>108</v>
      </c>
      <c r="B59" s="149"/>
      <c r="C59" s="1"/>
      <c r="D59" s="1"/>
      <c r="E59" s="154">
        <v>1691.8999999999996</v>
      </c>
      <c r="F59" s="3"/>
      <c r="G59" s="3"/>
      <c r="H59" s="1"/>
      <c r="I59" s="1"/>
      <c r="J59" s="154">
        <v>1691.8999999999996</v>
      </c>
      <c r="K59" s="130"/>
      <c r="L59" s="154">
        <v>0</v>
      </c>
      <c r="M59" s="151"/>
      <c r="O59" s="1"/>
      <c r="P59" s="4"/>
      <c r="Q59" s="3"/>
      <c r="R59" s="4"/>
      <c r="S59" s="4"/>
    </row>
    <row r="60" spans="1:19" x14ac:dyDescent="0.2">
      <c r="A60" s="129"/>
      <c r="B60" s="130"/>
      <c r="C60" s="1"/>
      <c r="D60" s="1"/>
      <c r="E60" s="3"/>
      <c r="F60" s="1"/>
      <c r="G60" s="1"/>
      <c r="H60" s="1"/>
      <c r="I60" s="1"/>
      <c r="J60" s="3"/>
      <c r="K60" s="130"/>
      <c r="L60" s="2"/>
      <c r="M60" s="151"/>
      <c r="O60" s="1"/>
      <c r="P60" s="3"/>
      <c r="Q60" s="1"/>
      <c r="R60" s="1"/>
      <c r="S60" s="2"/>
    </row>
    <row r="61" spans="1:19" x14ac:dyDescent="0.2">
      <c r="A61" s="152" t="s">
        <v>109</v>
      </c>
      <c r="B61" s="149"/>
      <c r="C61" s="1"/>
      <c r="D61" s="1"/>
      <c r="E61" s="154">
        <v>22664.19999999999</v>
      </c>
      <c r="F61" s="3"/>
      <c r="G61" s="3"/>
      <c r="H61" s="1"/>
      <c r="I61" s="1"/>
      <c r="J61" s="154">
        <v>19903.399999999991</v>
      </c>
      <c r="K61" s="137"/>
      <c r="L61" s="154">
        <v>2760.7999999999993</v>
      </c>
      <c r="M61" s="151"/>
      <c r="O61" s="1"/>
      <c r="P61" s="4"/>
      <c r="Q61" s="3"/>
      <c r="R61" s="4"/>
      <c r="S61" s="4"/>
    </row>
    <row r="62" spans="1:19" ht="15.75" thickBot="1" x14ac:dyDescent="0.25">
      <c r="A62" s="158"/>
      <c r="B62" s="159"/>
      <c r="C62" s="160"/>
      <c r="D62" s="160"/>
      <c r="E62" s="160"/>
      <c r="F62" s="160"/>
      <c r="G62" s="160"/>
      <c r="H62" s="160"/>
      <c r="I62" s="160"/>
      <c r="J62" s="161"/>
      <c r="K62" s="162"/>
      <c r="L62" s="163"/>
      <c r="M62" s="164"/>
      <c r="N62" s="170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4"/>
      <c r="D65" s="104"/>
      <c r="E65" s="104"/>
      <c r="L65" s="2"/>
      <c r="M65" s="2"/>
      <c r="O65" s="104"/>
      <c r="P65" s="104"/>
      <c r="Q65" s="104"/>
      <c r="R65" s="104"/>
      <c r="S65" s="104"/>
    </row>
    <row r="66" spans="3:19" x14ac:dyDescent="0.2">
      <c r="C66" s="104"/>
      <c r="D66" s="104"/>
      <c r="E66" s="104"/>
      <c r="L66" s="2"/>
      <c r="M66" s="2"/>
      <c r="O66" s="104"/>
      <c r="P66" s="104"/>
      <c r="Q66" s="104"/>
      <c r="R66" s="104"/>
      <c r="S66" s="104"/>
    </row>
    <row r="67" spans="3:19" x14ac:dyDescent="0.2">
      <c r="C67" s="104"/>
      <c r="D67" s="104"/>
      <c r="E67" s="104"/>
      <c r="L67" s="2"/>
      <c r="M67" s="2"/>
      <c r="O67" s="104"/>
      <c r="P67" s="104"/>
      <c r="Q67" s="104"/>
      <c r="R67" s="104"/>
      <c r="S67" s="104"/>
    </row>
    <row r="68" spans="3:19" x14ac:dyDescent="0.2">
      <c r="C68" s="104"/>
      <c r="D68" s="104"/>
      <c r="E68" s="104"/>
      <c r="L68" s="2"/>
      <c r="M68" s="2"/>
      <c r="O68" s="104"/>
      <c r="P68" s="104"/>
      <c r="Q68" s="104"/>
      <c r="R68" s="104"/>
      <c r="S68" s="104"/>
    </row>
    <row r="69" spans="3:19" x14ac:dyDescent="0.2">
      <c r="C69" s="104"/>
      <c r="D69" s="104"/>
      <c r="E69" s="104"/>
      <c r="L69" s="2"/>
      <c r="M69" s="2"/>
      <c r="O69" s="104"/>
      <c r="P69" s="104"/>
      <c r="Q69" s="104"/>
      <c r="R69" s="104"/>
      <c r="S69" s="104"/>
    </row>
    <row r="70" spans="3:19" x14ac:dyDescent="0.2">
      <c r="C70" s="104"/>
      <c r="D70" s="104"/>
      <c r="E70" s="104"/>
      <c r="L70" s="2"/>
      <c r="M70" s="2"/>
      <c r="O70" s="104"/>
      <c r="P70" s="104"/>
      <c r="Q70" s="104"/>
      <c r="R70" s="104"/>
      <c r="S70" s="104"/>
    </row>
    <row r="71" spans="3:19" x14ac:dyDescent="0.2">
      <c r="C71" s="104"/>
      <c r="D71" s="104"/>
      <c r="E71" s="104"/>
      <c r="L71" s="2"/>
      <c r="M71" s="2"/>
      <c r="O71" s="104"/>
      <c r="P71" s="104"/>
      <c r="Q71" s="104"/>
      <c r="R71" s="104"/>
      <c r="S71" s="104"/>
    </row>
    <row r="72" spans="3:19" x14ac:dyDescent="0.2">
      <c r="C72" s="104"/>
      <c r="D72" s="104"/>
      <c r="E72" s="104"/>
      <c r="L72" s="2"/>
      <c r="M72" s="2"/>
      <c r="O72" s="104"/>
      <c r="P72" s="104"/>
      <c r="Q72" s="104"/>
      <c r="R72" s="104"/>
      <c r="S72" s="104"/>
    </row>
    <row r="73" spans="3:19" x14ac:dyDescent="0.2">
      <c r="C73" s="104"/>
      <c r="D73" s="104"/>
      <c r="E73" s="104"/>
      <c r="L73" s="2"/>
      <c r="M73" s="2"/>
      <c r="O73" s="104"/>
      <c r="P73" s="104"/>
      <c r="Q73" s="104"/>
      <c r="R73" s="104"/>
      <c r="S73" s="104"/>
    </row>
    <row r="74" spans="3:19" x14ac:dyDescent="0.2">
      <c r="C74" s="104"/>
      <c r="D74" s="104"/>
      <c r="E74" s="104"/>
      <c r="L74" s="2"/>
      <c r="M74" s="2"/>
      <c r="O74" s="104"/>
      <c r="P74" s="104"/>
      <c r="Q74" s="104"/>
      <c r="R74" s="104"/>
      <c r="S74" s="104"/>
    </row>
    <row r="75" spans="3:19" x14ac:dyDescent="0.2">
      <c r="C75" s="104"/>
      <c r="D75" s="104"/>
      <c r="E75" s="104"/>
      <c r="L75" s="2"/>
      <c r="M75" s="2"/>
      <c r="O75" s="104"/>
      <c r="P75" s="104"/>
      <c r="Q75" s="104"/>
      <c r="R75" s="104"/>
      <c r="S75" s="104"/>
    </row>
    <row r="76" spans="3:19" x14ac:dyDescent="0.2">
      <c r="C76" s="104"/>
      <c r="D76" s="104"/>
      <c r="E76" s="104"/>
      <c r="L76" s="2"/>
      <c r="M76" s="2"/>
      <c r="O76" s="104"/>
      <c r="P76" s="104"/>
      <c r="Q76" s="104"/>
      <c r="R76" s="104"/>
      <c r="S76" s="104"/>
    </row>
    <row r="77" spans="3:19" x14ac:dyDescent="0.2">
      <c r="C77" s="104"/>
      <c r="D77" s="104"/>
      <c r="E77" s="104"/>
      <c r="L77" s="2"/>
      <c r="M77" s="2"/>
      <c r="O77" s="104"/>
      <c r="P77" s="104"/>
      <c r="Q77" s="104"/>
      <c r="R77" s="104"/>
      <c r="S77" s="104"/>
    </row>
    <row r="78" spans="3:19" x14ac:dyDescent="0.2">
      <c r="C78" s="104"/>
      <c r="D78" s="104"/>
      <c r="E78" s="104"/>
      <c r="L78" s="2"/>
      <c r="M78" s="2"/>
      <c r="O78" s="104"/>
      <c r="P78" s="104"/>
      <c r="Q78" s="104"/>
      <c r="R78" s="104"/>
      <c r="S78" s="104"/>
    </row>
    <row r="79" spans="3:19" x14ac:dyDescent="0.2">
      <c r="C79" s="104"/>
      <c r="D79" s="104"/>
      <c r="E79" s="104"/>
      <c r="L79" s="2"/>
      <c r="M79" s="2"/>
      <c r="O79" s="104"/>
      <c r="P79" s="104"/>
      <c r="Q79" s="104"/>
      <c r="R79" s="104"/>
      <c r="S79" s="104"/>
    </row>
    <row r="80" spans="3:19" x14ac:dyDescent="0.2">
      <c r="C80" s="104"/>
      <c r="D80" s="104"/>
      <c r="E80" s="104"/>
      <c r="L80" s="2"/>
      <c r="M80" s="2"/>
      <c r="O80" s="104"/>
      <c r="P80" s="104"/>
      <c r="Q80" s="104"/>
      <c r="R80" s="104"/>
      <c r="S80" s="104"/>
    </row>
    <row r="81" spans="3:19" x14ac:dyDescent="0.2">
      <c r="C81" s="104"/>
      <c r="D81" s="104"/>
      <c r="E81" s="104"/>
      <c r="L81" s="2"/>
      <c r="M81" s="2"/>
      <c r="O81" s="104"/>
      <c r="P81" s="104"/>
      <c r="Q81" s="104"/>
      <c r="R81" s="104"/>
      <c r="S81" s="104"/>
    </row>
    <row r="82" spans="3:19" x14ac:dyDescent="0.2">
      <c r="C82" s="104"/>
      <c r="D82" s="104"/>
      <c r="E82" s="104"/>
      <c r="L82" s="2"/>
      <c r="M82" s="2"/>
      <c r="O82" s="104"/>
      <c r="P82" s="104"/>
      <c r="Q82" s="104"/>
      <c r="R82" s="104"/>
      <c r="S82" s="104"/>
    </row>
    <row r="83" spans="3:19" x14ac:dyDescent="0.2">
      <c r="C83" s="104"/>
      <c r="D83" s="104"/>
      <c r="E83" s="104"/>
      <c r="L83" s="2"/>
      <c r="M83" s="2"/>
      <c r="O83" s="104"/>
      <c r="P83" s="104"/>
      <c r="Q83" s="104"/>
      <c r="R83" s="104"/>
      <c r="S83" s="104"/>
    </row>
    <row r="84" spans="3:19" x14ac:dyDescent="0.2">
      <c r="C84" s="104"/>
      <c r="D84" s="104"/>
      <c r="E84" s="104"/>
      <c r="L84" s="2"/>
      <c r="M84" s="2"/>
      <c r="O84" s="104"/>
      <c r="P84" s="104"/>
      <c r="Q84" s="104"/>
      <c r="R84" s="104"/>
      <c r="S84" s="104"/>
    </row>
    <row r="85" spans="3:19" x14ac:dyDescent="0.2">
      <c r="C85" s="104"/>
      <c r="D85" s="104"/>
      <c r="E85" s="104"/>
      <c r="L85" s="2"/>
      <c r="M85" s="2"/>
      <c r="O85" s="104"/>
      <c r="P85" s="104"/>
      <c r="Q85" s="104"/>
      <c r="R85" s="104"/>
      <c r="S85" s="104"/>
    </row>
    <row r="86" spans="3:19" x14ac:dyDescent="0.2">
      <c r="C86" s="104"/>
      <c r="D86" s="104"/>
      <c r="E86" s="104"/>
      <c r="L86" s="2"/>
      <c r="M86" s="2"/>
      <c r="O86" s="104"/>
      <c r="P86" s="104"/>
      <c r="Q86" s="104"/>
      <c r="R86" s="104"/>
      <c r="S86" s="104"/>
    </row>
    <row r="87" spans="3:19" x14ac:dyDescent="0.2">
      <c r="C87" s="104"/>
      <c r="D87" s="104"/>
      <c r="E87" s="104"/>
      <c r="L87" s="2"/>
      <c r="M87" s="2"/>
      <c r="O87" s="104"/>
      <c r="P87" s="104"/>
      <c r="Q87" s="104"/>
      <c r="R87" s="104"/>
      <c r="S87" s="104"/>
    </row>
    <row r="88" spans="3:19" x14ac:dyDescent="0.2">
      <c r="C88" s="104"/>
      <c r="D88" s="104"/>
      <c r="E88" s="104"/>
      <c r="L88" s="2"/>
      <c r="M88" s="2"/>
      <c r="O88" s="104"/>
      <c r="P88" s="104"/>
      <c r="Q88" s="104"/>
      <c r="R88" s="104"/>
      <c r="S88" s="104"/>
    </row>
    <row r="89" spans="3:19" x14ac:dyDescent="0.2">
      <c r="C89" s="104"/>
      <c r="D89" s="104"/>
      <c r="E89" s="104"/>
      <c r="L89" s="2"/>
      <c r="M89" s="2"/>
      <c r="O89" s="104"/>
      <c r="P89" s="104"/>
      <c r="Q89" s="104"/>
      <c r="R89" s="104"/>
      <c r="S89" s="104"/>
    </row>
    <row r="90" spans="3:19" x14ac:dyDescent="0.2">
      <c r="C90" s="104"/>
      <c r="D90" s="104"/>
      <c r="E90" s="104"/>
      <c r="L90" s="2"/>
      <c r="M90" s="2"/>
      <c r="O90" s="104"/>
      <c r="P90" s="104"/>
      <c r="Q90" s="104"/>
      <c r="R90" s="104"/>
      <c r="S90" s="104"/>
    </row>
    <row r="91" spans="3:19" x14ac:dyDescent="0.2">
      <c r="C91" s="104"/>
      <c r="D91" s="104"/>
      <c r="E91" s="104"/>
      <c r="L91" s="2"/>
      <c r="M91" s="2"/>
      <c r="O91" s="104"/>
      <c r="P91" s="104"/>
      <c r="Q91" s="104"/>
      <c r="R91" s="104"/>
      <c r="S91" s="104"/>
    </row>
    <row r="92" spans="3:19" x14ac:dyDescent="0.2">
      <c r="C92" s="104"/>
      <c r="D92" s="104"/>
      <c r="E92" s="104"/>
      <c r="L92" s="2"/>
      <c r="M92" s="2"/>
      <c r="O92" s="104"/>
      <c r="P92" s="104"/>
      <c r="Q92" s="104"/>
      <c r="R92" s="104"/>
      <c r="S92" s="104"/>
    </row>
    <row r="93" spans="3:19" x14ac:dyDescent="0.2">
      <c r="C93" s="104"/>
      <c r="D93" s="104"/>
      <c r="E93" s="104"/>
      <c r="L93" s="2"/>
      <c r="M93" s="2"/>
      <c r="O93" s="104"/>
      <c r="P93" s="104"/>
      <c r="Q93" s="104"/>
      <c r="R93" s="104"/>
      <c r="S93" s="104"/>
    </row>
    <row r="94" spans="3:19" x14ac:dyDescent="0.2">
      <c r="C94" s="104"/>
      <c r="D94" s="104"/>
      <c r="E94" s="104"/>
      <c r="L94" s="2"/>
      <c r="M94" s="2"/>
      <c r="O94" s="104"/>
      <c r="P94" s="104"/>
      <c r="Q94" s="104"/>
      <c r="R94" s="104"/>
      <c r="S94" s="104"/>
    </row>
    <row r="95" spans="3:19" x14ac:dyDescent="0.2">
      <c r="C95" s="104"/>
      <c r="D95" s="104"/>
      <c r="E95" s="104"/>
      <c r="L95" s="2"/>
      <c r="M95" s="2"/>
      <c r="O95" s="104"/>
      <c r="P95" s="104"/>
      <c r="Q95" s="104"/>
      <c r="R95" s="104"/>
      <c r="S95" s="104"/>
    </row>
    <row r="96" spans="3:19" x14ac:dyDescent="0.2">
      <c r="C96" s="104"/>
      <c r="D96" s="104"/>
      <c r="E96" s="104"/>
      <c r="L96" s="2"/>
      <c r="M96" s="2"/>
      <c r="O96" s="104"/>
      <c r="P96" s="104"/>
      <c r="Q96" s="104"/>
      <c r="R96" s="104"/>
      <c r="S96" s="104"/>
    </row>
    <row r="97" spans="3:19" x14ac:dyDescent="0.2">
      <c r="C97" s="104"/>
      <c r="D97" s="104"/>
      <c r="E97" s="104"/>
      <c r="L97" s="2"/>
      <c r="M97" s="2"/>
      <c r="O97" s="104"/>
      <c r="P97" s="104"/>
      <c r="Q97" s="104"/>
      <c r="R97" s="104"/>
      <c r="S97" s="104"/>
    </row>
    <row r="98" spans="3:19" x14ac:dyDescent="0.2">
      <c r="C98" s="104"/>
      <c r="D98" s="104"/>
      <c r="E98" s="104"/>
      <c r="L98" s="2"/>
      <c r="M98" s="2"/>
      <c r="O98" s="104"/>
      <c r="P98" s="104"/>
      <c r="Q98" s="104"/>
      <c r="R98" s="104"/>
      <c r="S98" s="104"/>
    </row>
    <row r="99" spans="3:19" x14ac:dyDescent="0.2">
      <c r="C99" s="104"/>
      <c r="D99" s="104"/>
      <c r="E99" s="104"/>
      <c r="L99" s="2"/>
      <c r="M99" s="2"/>
      <c r="O99" s="104"/>
      <c r="P99" s="104"/>
      <c r="Q99" s="104"/>
      <c r="R99" s="104"/>
      <c r="S99" s="104"/>
    </row>
    <row r="100" spans="3:19" x14ac:dyDescent="0.2">
      <c r="C100" s="104"/>
      <c r="D100" s="104"/>
      <c r="E100" s="104"/>
      <c r="L100" s="2"/>
      <c r="M100" s="2"/>
      <c r="O100" s="104"/>
      <c r="P100" s="104"/>
      <c r="Q100" s="104"/>
      <c r="R100" s="104"/>
      <c r="S100" s="104"/>
    </row>
    <row r="101" spans="3:19" x14ac:dyDescent="0.2">
      <c r="C101" s="104"/>
      <c r="D101" s="104"/>
      <c r="E101" s="104"/>
      <c r="L101" s="2"/>
      <c r="M101" s="2"/>
      <c r="O101" s="104"/>
      <c r="P101" s="104"/>
      <c r="Q101" s="104"/>
      <c r="R101" s="104"/>
      <c r="S101" s="104"/>
    </row>
    <row r="102" spans="3:19" x14ac:dyDescent="0.2">
      <c r="C102" s="104"/>
      <c r="D102" s="104"/>
      <c r="E102" s="104"/>
      <c r="L102" s="2"/>
      <c r="M102" s="2"/>
      <c r="O102" s="104"/>
      <c r="P102" s="104"/>
      <c r="Q102" s="104"/>
      <c r="R102" s="104"/>
      <c r="S102" s="104"/>
    </row>
    <row r="103" spans="3:19" x14ac:dyDescent="0.2">
      <c r="C103" s="104"/>
      <c r="D103" s="104"/>
      <c r="E103" s="104"/>
      <c r="L103" s="2"/>
      <c r="M103" s="2"/>
      <c r="O103" s="104"/>
      <c r="P103" s="104"/>
      <c r="Q103" s="104"/>
      <c r="R103" s="104"/>
      <c r="S103" s="104"/>
    </row>
    <row r="104" spans="3:19" x14ac:dyDescent="0.2">
      <c r="C104" s="104"/>
      <c r="D104" s="104"/>
      <c r="E104" s="104"/>
      <c r="L104" s="2"/>
      <c r="M104" s="2"/>
      <c r="O104" s="104"/>
      <c r="P104" s="104"/>
      <c r="Q104" s="104"/>
      <c r="R104" s="104"/>
      <c r="S104" s="104"/>
    </row>
    <row r="105" spans="3:19" x14ac:dyDescent="0.2">
      <c r="C105" s="104"/>
      <c r="D105" s="104"/>
      <c r="E105" s="104"/>
      <c r="L105" s="2"/>
      <c r="M105" s="2"/>
      <c r="O105" s="104"/>
      <c r="P105" s="104"/>
      <c r="Q105" s="104"/>
      <c r="R105" s="104"/>
      <c r="S105" s="104"/>
    </row>
    <row r="106" spans="3:19" x14ac:dyDescent="0.2">
      <c r="C106" s="104"/>
      <c r="D106" s="104"/>
      <c r="E106" s="104"/>
      <c r="L106" s="2"/>
      <c r="M106" s="2"/>
      <c r="O106" s="104"/>
      <c r="P106" s="104"/>
      <c r="Q106" s="104"/>
      <c r="R106" s="104"/>
      <c r="S106" s="104"/>
    </row>
    <row r="107" spans="3:19" x14ac:dyDescent="0.2">
      <c r="C107" s="104"/>
      <c r="D107" s="104"/>
      <c r="E107" s="104"/>
      <c r="L107" s="2"/>
      <c r="M107" s="2"/>
      <c r="O107" s="104"/>
      <c r="P107" s="104"/>
      <c r="Q107" s="104"/>
      <c r="R107" s="104"/>
      <c r="S107" s="104"/>
    </row>
    <row r="108" spans="3:19" x14ac:dyDescent="0.2">
      <c r="C108" s="104"/>
      <c r="D108" s="104"/>
      <c r="E108" s="104"/>
      <c r="L108" s="2"/>
      <c r="M108" s="2"/>
      <c r="O108" s="104"/>
      <c r="P108" s="104"/>
      <c r="Q108" s="104"/>
      <c r="R108" s="104"/>
      <c r="S108" s="104"/>
    </row>
    <row r="109" spans="3:19" x14ac:dyDescent="0.2">
      <c r="C109" s="104"/>
      <c r="D109" s="104"/>
      <c r="E109" s="104"/>
      <c r="L109" s="2"/>
      <c r="M109" s="2"/>
      <c r="O109" s="104"/>
      <c r="P109" s="104"/>
      <c r="Q109" s="104"/>
      <c r="R109" s="104"/>
      <c r="S109" s="104"/>
    </row>
    <row r="110" spans="3:19" x14ac:dyDescent="0.2">
      <c r="C110" s="104"/>
      <c r="D110" s="104"/>
      <c r="E110" s="104"/>
      <c r="L110" s="2"/>
      <c r="M110" s="2"/>
      <c r="O110" s="104"/>
      <c r="P110" s="104"/>
      <c r="Q110" s="104"/>
      <c r="R110" s="104"/>
      <c r="S110" s="104"/>
    </row>
    <row r="111" spans="3:19" x14ac:dyDescent="0.2">
      <c r="C111" s="104"/>
      <c r="D111" s="104"/>
      <c r="E111" s="104"/>
      <c r="L111" s="2"/>
      <c r="M111" s="2"/>
      <c r="O111" s="104"/>
      <c r="P111" s="104"/>
      <c r="Q111" s="104"/>
      <c r="R111" s="104"/>
      <c r="S111" s="104"/>
    </row>
    <row r="112" spans="3:19" x14ac:dyDescent="0.2">
      <c r="C112" s="104"/>
      <c r="D112" s="104"/>
      <c r="E112" s="104"/>
      <c r="L112" s="2"/>
      <c r="M112" s="2"/>
      <c r="O112" s="104"/>
      <c r="P112" s="104"/>
      <c r="Q112" s="104"/>
      <c r="R112" s="104"/>
      <c r="S112" s="104"/>
    </row>
    <row r="113" spans="3:19" x14ac:dyDescent="0.2">
      <c r="C113" s="104"/>
      <c r="D113" s="104"/>
      <c r="E113" s="104"/>
      <c r="L113" s="2"/>
      <c r="M113" s="2"/>
      <c r="O113" s="104"/>
      <c r="P113" s="104"/>
      <c r="Q113" s="104"/>
      <c r="R113" s="104"/>
      <c r="S113" s="104"/>
    </row>
    <row r="114" spans="3:19" x14ac:dyDescent="0.2">
      <c r="C114" s="104"/>
      <c r="D114" s="104"/>
      <c r="E114" s="104"/>
      <c r="L114" s="2"/>
      <c r="M114" s="2"/>
      <c r="O114" s="104"/>
      <c r="P114" s="104"/>
      <c r="Q114" s="104"/>
      <c r="R114" s="104"/>
      <c r="S114" s="104"/>
    </row>
    <row r="115" spans="3:19" x14ac:dyDescent="0.2">
      <c r="C115" s="104"/>
      <c r="D115" s="104"/>
      <c r="E115" s="104"/>
      <c r="L115" s="2"/>
      <c r="M115" s="2"/>
      <c r="O115" s="104"/>
      <c r="P115" s="104"/>
      <c r="Q115" s="104"/>
      <c r="R115" s="104"/>
      <c r="S115" s="104"/>
    </row>
    <row r="116" spans="3:19" x14ac:dyDescent="0.2">
      <c r="C116" s="104"/>
      <c r="D116" s="104"/>
      <c r="E116" s="104"/>
      <c r="L116" s="2"/>
      <c r="M116" s="2"/>
      <c r="O116" s="104"/>
      <c r="P116" s="104"/>
      <c r="Q116" s="104"/>
      <c r="R116" s="104"/>
      <c r="S116" s="104"/>
    </row>
    <row r="117" spans="3:19" x14ac:dyDescent="0.2">
      <c r="C117" s="104"/>
      <c r="D117" s="104"/>
      <c r="E117" s="104"/>
      <c r="L117" s="2"/>
      <c r="M117" s="2"/>
      <c r="O117" s="104"/>
      <c r="P117" s="104"/>
      <c r="Q117" s="104"/>
      <c r="R117" s="104"/>
      <c r="S117" s="104"/>
    </row>
    <row r="118" spans="3:19" x14ac:dyDescent="0.2">
      <c r="C118" s="104"/>
      <c r="D118" s="104"/>
      <c r="E118" s="104"/>
      <c r="L118" s="2"/>
      <c r="M118" s="2"/>
      <c r="O118" s="104"/>
      <c r="P118" s="104"/>
      <c r="Q118" s="104"/>
      <c r="R118" s="104"/>
      <c r="S118" s="104"/>
    </row>
    <row r="119" spans="3:19" x14ac:dyDescent="0.2">
      <c r="C119" s="104"/>
      <c r="D119" s="104"/>
      <c r="E119" s="104"/>
      <c r="L119" s="2"/>
      <c r="M119" s="2"/>
      <c r="O119" s="104"/>
      <c r="P119" s="104"/>
      <c r="Q119" s="104"/>
      <c r="R119" s="104"/>
      <c r="S119" s="104"/>
    </row>
    <row r="120" spans="3:19" x14ac:dyDescent="0.2">
      <c r="C120" s="104"/>
      <c r="D120" s="104"/>
      <c r="E120" s="104"/>
      <c r="L120" s="2"/>
      <c r="M120" s="2"/>
      <c r="O120" s="104"/>
      <c r="P120" s="104"/>
      <c r="Q120" s="104"/>
      <c r="R120" s="104"/>
      <c r="S120" s="104"/>
    </row>
    <row r="121" spans="3:19" x14ac:dyDescent="0.2">
      <c r="C121" s="104"/>
      <c r="D121" s="104"/>
      <c r="E121" s="104"/>
      <c r="L121" s="2"/>
      <c r="M121" s="2"/>
      <c r="O121" s="104"/>
      <c r="P121" s="104"/>
      <c r="Q121" s="104"/>
      <c r="R121" s="104"/>
      <c r="S121" s="104"/>
    </row>
    <row r="122" spans="3:19" x14ac:dyDescent="0.2">
      <c r="C122" s="104"/>
      <c r="D122" s="104"/>
      <c r="E122" s="104"/>
      <c r="L122" s="2"/>
      <c r="M122" s="2"/>
      <c r="O122" s="104"/>
      <c r="P122" s="104"/>
      <c r="Q122" s="104"/>
      <c r="R122" s="104"/>
      <c r="S122" s="104"/>
    </row>
    <row r="123" spans="3:19" x14ac:dyDescent="0.2">
      <c r="C123" s="104"/>
      <c r="D123" s="104"/>
      <c r="E123" s="104"/>
      <c r="L123" s="2"/>
      <c r="M123" s="2"/>
      <c r="O123" s="104"/>
      <c r="P123" s="104"/>
      <c r="Q123" s="104"/>
      <c r="R123" s="104"/>
      <c r="S123" s="104"/>
    </row>
    <row r="124" spans="3:19" x14ac:dyDescent="0.2">
      <c r="C124" s="104"/>
      <c r="D124" s="104"/>
      <c r="E124" s="104"/>
      <c r="L124" s="2"/>
      <c r="M124" s="2"/>
      <c r="O124" s="104"/>
      <c r="P124" s="104"/>
      <c r="Q124" s="104"/>
      <c r="R124" s="104"/>
      <c r="S124" s="104"/>
    </row>
    <row r="125" spans="3:19" x14ac:dyDescent="0.2">
      <c r="C125" s="104"/>
      <c r="D125" s="104"/>
      <c r="E125" s="104"/>
      <c r="L125" s="2"/>
      <c r="M125" s="2"/>
      <c r="O125" s="104"/>
      <c r="P125" s="104"/>
      <c r="Q125" s="104"/>
      <c r="R125" s="104"/>
      <c r="S125" s="104"/>
    </row>
    <row r="126" spans="3:19" x14ac:dyDescent="0.2">
      <c r="C126" s="104"/>
      <c r="D126" s="104"/>
      <c r="E126" s="104"/>
      <c r="L126" s="2"/>
      <c r="M126" s="2"/>
      <c r="O126" s="104"/>
      <c r="P126" s="104"/>
      <c r="Q126" s="104"/>
      <c r="R126" s="104"/>
      <c r="S126" s="104"/>
    </row>
    <row r="127" spans="3:19" x14ac:dyDescent="0.2">
      <c r="C127" s="104"/>
      <c r="D127" s="104"/>
      <c r="E127" s="104"/>
      <c r="L127" s="2"/>
      <c r="M127" s="2"/>
      <c r="O127" s="104"/>
      <c r="P127" s="104"/>
      <c r="Q127" s="104"/>
      <c r="R127" s="104"/>
      <c r="S127" s="104"/>
    </row>
    <row r="128" spans="3:19" x14ac:dyDescent="0.2">
      <c r="C128" s="104"/>
      <c r="D128" s="104"/>
      <c r="E128" s="104"/>
      <c r="L128" s="2"/>
      <c r="M128" s="2"/>
      <c r="O128" s="104"/>
      <c r="P128" s="104"/>
      <c r="Q128" s="104"/>
      <c r="R128" s="104"/>
      <c r="S128" s="104"/>
    </row>
    <row r="129" spans="3:19" x14ac:dyDescent="0.2">
      <c r="C129" s="104"/>
      <c r="D129" s="104"/>
      <c r="E129" s="104"/>
      <c r="L129" s="2"/>
      <c r="M129" s="2"/>
      <c r="O129" s="104"/>
      <c r="P129" s="104"/>
      <c r="Q129" s="104"/>
      <c r="R129" s="104"/>
      <c r="S129" s="104"/>
    </row>
    <row r="130" spans="3:19" x14ac:dyDescent="0.2">
      <c r="C130" s="104"/>
      <c r="D130" s="104"/>
      <c r="E130" s="104"/>
      <c r="L130" s="2"/>
      <c r="M130" s="2"/>
      <c r="O130" s="104"/>
      <c r="P130" s="104"/>
      <c r="Q130" s="104"/>
      <c r="R130" s="104"/>
      <c r="S130" s="104"/>
    </row>
    <row r="131" spans="3:19" x14ac:dyDescent="0.2">
      <c r="C131" s="104"/>
      <c r="D131" s="104"/>
      <c r="E131" s="104"/>
      <c r="L131" s="2"/>
      <c r="M131" s="2"/>
      <c r="O131" s="104"/>
      <c r="P131" s="104"/>
      <c r="Q131" s="104"/>
      <c r="R131" s="104"/>
      <c r="S131" s="104"/>
    </row>
    <row r="132" spans="3:19" x14ac:dyDescent="0.2">
      <c r="C132" s="104"/>
      <c r="D132" s="104"/>
      <c r="E132" s="104"/>
      <c r="L132" s="2"/>
      <c r="M132" s="2"/>
      <c r="O132" s="104"/>
      <c r="P132" s="104"/>
      <c r="Q132" s="104"/>
      <c r="R132" s="104"/>
      <c r="S132" s="104"/>
    </row>
    <row r="133" spans="3:19" x14ac:dyDescent="0.2">
      <c r="C133" s="104"/>
      <c r="D133" s="104"/>
      <c r="E133" s="104"/>
      <c r="L133" s="2"/>
      <c r="M133" s="2"/>
      <c r="O133" s="104"/>
      <c r="P133" s="104"/>
      <c r="Q133" s="104"/>
      <c r="R133" s="104"/>
      <c r="S133" s="104"/>
    </row>
    <row r="134" spans="3:19" x14ac:dyDescent="0.2">
      <c r="C134" s="104"/>
      <c r="D134" s="104"/>
      <c r="E134" s="104"/>
      <c r="L134" s="2"/>
      <c r="M134" s="2"/>
      <c r="O134" s="104"/>
      <c r="P134" s="104"/>
      <c r="Q134" s="104"/>
      <c r="R134" s="104"/>
      <c r="S134" s="104"/>
    </row>
    <row r="135" spans="3:19" x14ac:dyDescent="0.2">
      <c r="C135" s="104"/>
      <c r="D135" s="104"/>
      <c r="E135" s="104"/>
      <c r="L135" s="2"/>
      <c r="M135" s="2"/>
      <c r="O135" s="104"/>
      <c r="P135" s="104"/>
      <c r="Q135" s="104"/>
      <c r="R135" s="104"/>
      <c r="S135" s="104"/>
    </row>
    <row r="136" spans="3:19" x14ac:dyDescent="0.2">
      <c r="C136" s="104"/>
      <c r="D136" s="104"/>
      <c r="E136" s="104"/>
      <c r="L136" s="2"/>
      <c r="M136" s="2"/>
      <c r="O136" s="104"/>
      <c r="P136" s="104"/>
      <c r="Q136" s="104"/>
      <c r="R136" s="104"/>
      <c r="S136" s="104"/>
    </row>
    <row r="137" spans="3:19" x14ac:dyDescent="0.2">
      <c r="C137" s="104"/>
      <c r="D137" s="104"/>
      <c r="E137" s="104"/>
      <c r="L137" s="2"/>
      <c r="M137" s="2"/>
      <c r="O137" s="104"/>
      <c r="P137" s="104"/>
      <c r="Q137" s="104"/>
      <c r="R137" s="104"/>
      <c r="S137" s="104"/>
    </row>
    <row r="138" spans="3:19" x14ac:dyDescent="0.2">
      <c r="C138" s="104"/>
      <c r="D138" s="104"/>
      <c r="E138" s="104"/>
      <c r="L138" s="2"/>
      <c r="M138" s="2"/>
      <c r="O138" s="104"/>
      <c r="P138" s="104"/>
      <c r="Q138" s="104"/>
      <c r="R138" s="104"/>
      <c r="S138" s="104"/>
    </row>
    <row r="139" spans="3:19" x14ac:dyDescent="0.2">
      <c r="C139" s="104"/>
      <c r="D139" s="104"/>
      <c r="E139" s="104"/>
      <c r="L139" s="2"/>
      <c r="M139" s="2"/>
      <c r="O139" s="104"/>
      <c r="P139" s="104"/>
      <c r="Q139" s="104"/>
      <c r="R139" s="104"/>
      <c r="S139" s="104"/>
    </row>
    <row r="140" spans="3:19" x14ac:dyDescent="0.2">
      <c r="C140" s="104"/>
      <c r="D140" s="104"/>
      <c r="E140" s="104"/>
      <c r="L140" s="2"/>
      <c r="M140" s="2"/>
      <c r="O140" s="104"/>
      <c r="P140" s="104"/>
      <c r="Q140" s="104"/>
      <c r="R140" s="104"/>
      <c r="S140" s="104"/>
    </row>
    <row r="141" spans="3:19" x14ac:dyDescent="0.2">
      <c r="C141" s="104"/>
      <c r="D141" s="104"/>
      <c r="E141" s="104"/>
      <c r="L141" s="2"/>
      <c r="M141" s="2"/>
      <c r="O141" s="104"/>
      <c r="P141" s="104"/>
      <c r="Q141" s="104"/>
      <c r="R141" s="104"/>
      <c r="S141" s="104"/>
    </row>
    <row r="142" spans="3:19" x14ac:dyDescent="0.2">
      <c r="C142" s="104"/>
      <c r="D142" s="104"/>
      <c r="E142" s="104"/>
      <c r="L142" s="2"/>
      <c r="M142" s="2"/>
      <c r="O142" s="104"/>
      <c r="P142" s="104"/>
      <c r="Q142" s="104"/>
      <c r="R142" s="104"/>
      <c r="S142" s="104"/>
    </row>
    <row r="143" spans="3:19" x14ac:dyDescent="0.2">
      <c r="C143" s="104"/>
      <c r="D143" s="104"/>
      <c r="E143" s="104"/>
      <c r="L143" s="2"/>
      <c r="M143" s="2"/>
      <c r="O143" s="104"/>
      <c r="P143" s="104"/>
      <c r="Q143" s="104"/>
      <c r="R143" s="104"/>
      <c r="S143" s="104"/>
    </row>
    <row r="144" spans="3:19" x14ac:dyDescent="0.2">
      <c r="C144" s="104"/>
      <c r="D144" s="104"/>
      <c r="E144" s="104"/>
      <c r="L144" s="2"/>
      <c r="M144" s="2"/>
      <c r="O144" s="104"/>
      <c r="P144" s="104"/>
      <c r="Q144" s="104"/>
      <c r="R144" s="104"/>
      <c r="S144" s="104"/>
    </row>
    <row r="145" spans="3:19" x14ac:dyDescent="0.2">
      <c r="C145" s="104"/>
      <c r="D145" s="104"/>
      <c r="E145" s="104"/>
      <c r="L145" s="2"/>
      <c r="M145" s="2"/>
      <c r="O145" s="104"/>
      <c r="P145" s="104"/>
      <c r="Q145" s="104"/>
      <c r="R145" s="104"/>
      <c r="S145" s="104"/>
    </row>
    <row r="146" spans="3:19" x14ac:dyDescent="0.2">
      <c r="C146" s="104"/>
      <c r="D146" s="104"/>
      <c r="E146" s="104"/>
      <c r="L146" s="2"/>
      <c r="M146" s="2"/>
      <c r="O146" s="104"/>
      <c r="P146" s="104"/>
      <c r="Q146" s="104"/>
      <c r="R146" s="104"/>
      <c r="S146" s="104"/>
    </row>
    <row r="147" spans="3:19" x14ac:dyDescent="0.2">
      <c r="C147" s="104"/>
      <c r="D147" s="104"/>
      <c r="E147" s="104"/>
      <c r="L147" s="2"/>
      <c r="M147" s="2"/>
      <c r="O147" s="104"/>
      <c r="P147" s="104"/>
      <c r="Q147" s="104"/>
      <c r="R147" s="104"/>
      <c r="S147" s="104"/>
    </row>
    <row r="148" spans="3:19" x14ac:dyDescent="0.2">
      <c r="C148" s="104"/>
      <c r="D148" s="104"/>
      <c r="E148" s="104"/>
      <c r="L148" s="2"/>
      <c r="M148" s="2"/>
      <c r="O148" s="104"/>
      <c r="P148" s="104"/>
      <c r="Q148" s="104"/>
      <c r="R148" s="104"/>
      <c r="S148" s="104"/>
    </row>
    <row r="149" spans="3:19" x14ac:dyDescent="0.2">
      <c r="C149" s="104"/>
      <c r="D149" s="104"/>
      <c r="E149" s="104"/>
      <c r="L149" s="2"/>
      <c r="M149" s="2"/>
      <c r="O149" s="104"/>
      <c r="P149" s="104"/>
      <c r="Q149" s="104"/>
      <c r="R149" s="104"/>
      <c r="S149" s="104"/>
    </row>
    <row r="150" spans="3:19" x14ac:dyDescent="0.2">
      <c r="C150" s="104"/>
      <c r="D150" s="104"/>
      <c r="E150" s="104"/>
      <c r="L150" s="2"/>
      <c r="M150" s="2"/>
      <c r="O150" s="104"/>
      <c r="P150" s="104"/>
      <c r="Q150" s="104"/>
      <c r="R150" s="104"/>
      <c r="S150" s="104"/>
    </row>
    <row r="151" spans="3:19" x14ac:dyDescent="0.2">
      <c r="C151" s="104"/>
      <c r="D151" s="104"/>
      <c r="E151" s="104"/>
      <c r="L151" s="2"/>
      <c r="M151" s="2"/>
      <c r="O151" s="104"/>
      <c r="P151" s="104"/>
      <c r="Q151" s="104"/>
      <c r="R151" s="104"/>
      <c r="S151" s="104"/>
    </row>
    <row r="152" spans="3:19" x14ac:dyDescent="0.2">
      <c r="C152" s="104"/>
      <c r="D152" s="104"/>
      <c r="E152" s="104"/>
      <c r="L152" s="2"/>
      <c r="M152" s="2"/>
      <c r="O152" s="104"/>
      <c r="P152" s="104"/>
      <c r="Q152" s="104"/>
      <c r="R152" s="104"/>
      <c r="S152" s="104"/>
    </row>
    <row r="153" spans="3:19" x14ac:dyDescent="0.2">
      <c r="C153" s="104"/>
      <c r="D153" s="104"/>
      <c r="E153" s="104"/>
      <c r="L153" s="2"/>
      <c r="M153" s="2"/>
      <c r="O153" s="104"/>
      <c r="P153" s="104"/>
      <c r="Q153" s="104"/>
      <c r="R153" s="104"/>
      <c r="S153" s="104"/>
    </row>
    <row r="154" spans="3:19" x14ac:dyDescent="0.2">
      <c r="C154" s="104"/>
      <c r="D154" s="104"/>
      <c r="E154" s="104"/>
      <c r="L154" s="2"/>
      <c r="M154" s="2"/>
      <c r="O154" s="104"/>
      <c r="P154" s="104"/>
      <c r="Q154" s="104"/>
      <c r="R154" s="104"/>
      <c r="S154" s="104"/>
    </row>
    <row r="155" spans="3:19" x14ac:dyDescent="0.2">
      <c r="C155" s="104"/>
      <c r="D155" s="104"/>
      <c r="E155" s="104"/>
      <c r="L155" s="2"/>
      <c r="M155" s="2"/>
      <c r="O155" s="104"/>
      <c r="P155" s="104"/>
      <c r="Q155" s="104"/>
      <c r="R155" s="104"/>
      <c r="S155" s="104"/>
    </row>
    <row r="156" spans="3:19" x14ac:dyDescent="0.2">
      <c r="C156" s="104"/>
      <c r="D156" s="104"/>
      <c r="E156" s="104"/>
      <c r="L156" s="2"/>
      <c r="M156" s="2"/>
      <c r="O156" s="104"/>
      <c r="P156" s="104"/>
      <c r="Q156" s="104"/>
      <c r="R156" s="104"/>
      <c r="S156" s="104"/>
    </row>
    <row r="157" spans="3:19" x14ac:dyDescent="0.2">
      <c r="C157" s="104"/>
      <c r="D157" s="104"/>
      <c r="E157" s="104"/>
      <c r="L157" s="2"/>
      <c r="M157" s="2"/>
      <c r="O157" s="104"/>
      <c r="P157" s="104"/>
      <c r="Q157" s="104"/>
      <c r="R157" s="104"/>
      <c r="S157" s="104"/>
    </row>
    <row r="158" spans="3:19" x14ac:dyDescent="0.2">
      <c r="C158" s="104"/>
      <c r="D158" s="104"/>
      <c r="E158" s="104"/>
      <c r="L158" s="2"/>
      <c r="M158" s="2"/>
      <c r="O158" s="104"/>
      <c r="P158" s="104"/>
      <c r="Q158" s="104"/>
      <c r="R158" s="104"/>
      <c r="S158" s="104"/>
    </row>
    <row r="159" spans="3:19" x14ac:dyDescent="0.2">
      <c r="C159" s="104"/>
      <c r="D159" s="104"/>
      <c r="E159" s="104"/>
      <c r="L159" s="2"/>
      <c r="M159" s="2"/>
      <c r="O159" s="104"/>
      <c r="P159" s="104"/>
      <c r="Q159" s="104"/>
      <c r="R159" s="104"/>
      <c r="S159" s="104"/>
    </row>
    <row r="160" spans="3:19" x14ac:dyDescent="0.2">
      <c r="C160" s="104"/>
      <c r="D160" s="104"/>
      <c r="E160" s="104"/>
      <c r="L160" s="2"/>
      <c r="M160" s="2"/>
      <c r="O160" s="104"/>
      <c r="P160" s="104"/>
      <c r="Q160" s="104"/>
      <c r="R160" s="104"/>
      <c r="S160" s="104"/>
    </row>
    <row r="161" spans="3:19" x14ac:dyDescent="0.2">
      <c r="C161" s="104"/>
      <c r="D161" s="104"/>
      <c r="E161" s="104"/>
      <c r="L161" s="2"/>
      <c r="M161" s="2"/>
      <c r="O161" s="104"/>
      <c r="P161" s="104"/>
      <c r="Q161" s="104"/>
      <c r="R161" s="104"/>
      <c r="S161" s="104"/>
    </row>
    <row r="162" spans="3:19" x14ac:dyDescent="0.2">
      <c r="C162" s="104"/>
      <c r="D162" s="104"/>
      <c r="E162" s="104"/>
      <c r="L162" s="2"/>
      <c r="M162" s="2"/>
      <c r="O162" s="104"/>
      <c r="P162" s="104"/>
      <c r="Q162" s="104"/>
      <c r="R162" s="104"/>
      <c r="S162" s="104"/>
    </row>
    <row r="163" spans="3:19" x14ac:dyDescent="0.2">
      <c r="C163" s="104"/>
      <c r="D163" s="104"/>
      <c r="E163" s="104"/>
      <c r="L163" s="2"/>
      <c r="M163" s="2"/>
      <c r="O163" s="104"/>
      <c r="P163" s="104"/>
      <c r="Q163" s="104"/>
      <c r="R163" s="104"/>
      <c r="S163" s="104"/>
    </row>
    <row r="164" spans="3:19" x14ac:dyDescent="0.2">
      <c r="C164" s="104"/>
      <c r="D164" s="104"/>
      <c r="E164" s="104"/>
      <c r="L164" s="2"/>
      <c r="M164" s="2"/>
      <c r="O164" s="104"/>
      <c r="P164" s="104"/>
      <c r="Q164" s="104"/>
      <c r="R164" s="104"/>
      <c r="S164" s="104"/>
    </row>
    <row r="165" spans="3:19" x14ac:dyDescent="0.2">
      <c r="C165" s="104"/>
      <c r="D165" s="104"/>
      <c r="E165" s="104"/>
      <c r="L165" s="2"/>
      <c r="M165" s="2"/>
      <c r="O165" s="104"/>
      <c r="P165" s="104"/>
      <c r="Q165" s="104"/>
      <c r="R165" s="104"/>
      <c r="S165" s="104"/>
    </row>
    <row r="166" spans="3:19" x14ac:dyDescent="0.2">
      <c r="C166" s="104"/>
      <c r="D166" s="104"/>
      <c r="E166" s="104"/>
      <c r="L166" s="2"/>
      <c r="M166" s="2"/>
      <c r="O166" s="104"/>
      <c r="P166" s="104"/>
      <c r="Q166" s="104"/>
      <c r="R166" s="104"/>
      <c r="S166" s="104"/>
    </row>
    <row r="167" spans="3:19" x14ac:dyDescent="0.2">
      <c r="C167" s="104"/>
      <c r="D167" s="104"/>
      <c r="E167" s="104"/>
      <c r="L167" s="2"/>
      <c r="M167" s="2"/>
      <c r="O167" s="104"/>
      <c r="P167" s="104"/>
      <c r="Q167" s="104"/>
      <c r="R167" s="104"/>
      <c r="S167" s="104"/>
    </row>
    <row r="168" spans="3:19" x14ac:dyDescent="0.2">
      <c r="C168" s="104"/>
      <c r="D168" s="104"/>
      <c r="E168" s="104"/>
      <c r="L168" s="2"/>
      <c r="M168" s="2"/>
      <c r="O168" s="104"/>
      <c r="P168" s="104"/>
      <c r="Q168" s="104"/>
      <c r="R168" s="104"/>
      <c r="S168" s="104"/>
    </row>
    <row r="169" spans="3:19" x14ac:dyDescent="0.2">
      <c r="C169" s="104"/>
      <c r="D169" s="104"/>
      <c r="E169" s="104"/>
      <c r="L169" s="2"/>
      <c r="M169" s="2"/>
      <c r="O169" s="104"/>
      <c r="P169" s="104"/>
      <c r="Q169" s="104"/>
      <c r="R169" s="104"/>
      <c r="S169" s="104"/>
    </row>
    <row r="170" spans="3:19" x14ac:dyDescent="0.2">
      <c r="C170" s="104"/>
      <c r="D170" s="104"/>
      <c r="E170" s="104"/>
      <c r="L170" s="2"/>
      <c r="M170" s="2"/>
      <c r="O170" s="104"/>
      <c r="P170" s="104"/>
      <c r="Q170" s="104"/>
      <c r="R170" s="104"/>
      <c r="S170" s="104"/>
    </row>
    <row r="171" spans="3:19" x14ac:dyDescent="0.2">
      <c r="C171" s="104"/>
      <c r="D171" s="104"/>
      <c r="E171" s="104"/>
      <c r="L171" s="2"/>
      <c r="M171" s="2"/>
      <c r="O171" s="104"/>
      <c r="P171" s="104"/>
      <c r="Q171" s="104"/>
      <c r="R171" s="104"/>
      <c r="S171" s="104"/>
    </row>
    <row r="172" spans="3:19" x14ac:dyDescent="0.2">
      <c r="C172" s="104"/>
      <c r="D172" s="104"/>
      <c r="E172" s="104"/>
      <c r="L172" s="2"/>
      <c r="M172" s="2"/>
      <c r="O172" s="104"/>
      <c r="P172" s="104"/>
      <c r="Q172" s="104"/>
      <c r="R172" s="104"/>
      <c r="S172" s="104"/>
    </row>
    <row r="173" spans="3:19" x14ac:dyDescent="0.2">
      <c r="C173" s="104"/>
      <c r="D173" s="104"/>
      <c r="E173" s="104"/>
      <c r="L173" s="2"/>
      <c r="M173" s="2"/>
      <c r="O173" s="104"/>
      <c r="P173" s="104"/>
      <c r="Q173" s="104"/>
      <c r="R173" s="104"/>
      <c r="S173" s="104"/>
    </row>
    <row r="174" spans="3:19" x14ac:dyDescent="0.2">
      <c r="C174" s="104"/>
      <c r="D174" s="104"/>
      <c r="E174" s="104"/>
      <c r="L174" s="2"/>
      <c r="M174" s="2"/>
      <c r="O174" s="104"/>
      <c r="P174" s="104"/>
      <c r="Q174" s="104"/>
      <c r="R174" s="104"/>
      <c r="S174" s="104"/>
    </row>
    <row r="175" spans="3:19" x14ac:dyDescent="0.2">
      <c r="C175" s="104"/>
      <c r="D175" s="104"/>
      <c r="E175" s="104"/>
      <c r="L175" s="2"/>
      <c r="M175" s="2"/>
      <c r="O175" s="104"/>
      <c r="P175" s="104"/>
      <c r="Q175" s="104"/>
      <c r="R175" s="104"/>
      <c r="S175" s="104"/>
    </row>
    <row r="176" spans="3:19" x14ac:dyDescent="0.2">
      <c r="C176" s="104"/>
      <c r="D176" s="104"/>
      <c r="E176" s="104"/>
      <c r="L176" s="2"/>
      <c r="M176" s="2"/>
      <c r="O176" s="104"/>
      <c r="P176" s="104"/>
      <c r="Q176" s="104"/>
      <c r="R176" s="104"/>
      <c r="S176" s="104"/>
    </row>
    <row r="177" spans="3:19" x14ac:dyDescent="0.2">
      <c r="C177" s="104"/>
      <c r="D177" s="104"/>
      <c r="E177" s="104"/>
      <c r="L177" s="2"/>
      <c r="M177" s="2"/>
      <c r="O177" s="104"/>
      <c r="P177" s="104"/>
      <c r="Q177" s="104"/>
      <c r="R177" s="104"/>
      <c r="S177" s="104"/>
    </row>
    <row r="178" spans="3:19" x14ac:dyDescent="0.2">
      <c r="C178" s="104"/>
      <c r="D178" s="104"/>
      <c r="E178" s="104"/>
      <c r="L178" s="2"/>
      <c r="M178" s="2"/>
      <c r="O178" s="104"/>
      <c r="P178" s="104"/>
      <c r="Q178" s="104"/>
      <c r="R178" s="104"/>
      <c r="S178" s="104"/>
    </row>
    <row r="179" spans="3:19" x14ac:dyDescent="0.2">
      <c r="C179" s="104"/>
      <c r="D179" s="104"/>
      <c r="E179" s="104"/>
      <c r="L179" s="2"/>
      <c r="M179" s="2"/>
      <c r="O179" s="104"/>
      <c r="P179" s="104"/>
      <c r="Q179" s="104"/>
      <c r="R179" s="104"/>
      <c r="S179" s="104"/>
    </row>
    <row r="180" spans="3:19" x14ac:dyDescent="0.2">
      <c r="C180" s="104"/>
      <c r="D180" s="104"/>
      <c r="E180" s="104"/>
      <c r="L180" s="2"/>
      <c r="M180" s="2"/>
      <c r="O180" s="104"/>
      <c r="P180" s="104"/>
      <c r="Q180" s="104"/>
      <c r="R180" s="104"/>
      <c r="S180" s="104"/>
    </row>
    <row r="181" spans="3:19" x14ac:dyDescent="0.2">
      <c r="C181" s="104"/>
      <c r="D181" s="104"/>
      <c r="E181" s="104"/>
      <c r="L181" s="2"/>
      <c r="M181" s="2"/>
      <c r="O181" s="104"/>
      <c r="P181" s="104"/>
      <c r="Q181" s="104"/>
      <c r="R181" s="104"/>
      <c r="S181" s="104"/>
    </row>
    <row r="182" spans="3:19" x14ac:dyDescent="0.2">
      <c r="C182" s="104"/>
      <c r="D182" s="104"/>
      <c r="E182" s="104"/>
      <c r="L182" s="2"/>
      <c r="M182" s="2"/>
      <c r="O182" s="104"/>
      <c r="P182" s="104"/>
      <c r="Q182" s="104"/>
      <c r="R182" s="104"/>
      <c r="S182" s="104"/>
    </row>
    <row r="183" spans="3:19" x14ac:dyDescent="0.2">
      <c r="C183" s="104"/>
      <c r="D183" s="104"/>
      <c r="E183" s="104"/>
      <c r="L183" s="2"/>
      <c r="M183" s="2"/>
      <c r="O183" s="104"/>
      <c r="P183" s="104"/>
      <c r="Q183" s="104"/>
      <c r="R183" s="104"/>
      <c r="S183" s="104"/>
    </row>
    <row r="184" spans="3:19" x14ac:dyDescent="0.2">
      <c r="C184" s="104"/>
      <c r="D184" s="104"/>
      <c r="E184" s="104"/>
      <c r="L184" s="2"/>
      <c r="M184" s="2"/>
      <c r="O184" s="104"/>
      <c r="P184" s="104"/>
      <c r="Q184" s="104"/>
      <c r="R184" s="104"/>
      <c r="S184" s="104"/>
    </row>
  </sheetData>
  <sheetProtection password="CF7A" sheet="1" objects="1" scenarios="1"/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>
    <oddFooter>&amp;LDirección de Contabilidad&amp;RPágina 1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59"/>
  <sheetViews>
    <sheetView showGridLines="0" zoomScale="75" workbookViewId="0">
      <selection sqref="A1:XFD1048576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" style="27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370"/>
      <c r="H1" s="370"/>
      <c r="I1" s="370"/>
      <c r="J1" s="370"/>
      <c r="K1" s="187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10" t="s">
        <v>102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3.25" x14ac:dyDescent="0.35">
      <c r="A3" s="10" t="s">
        <v>133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371"/>
      <c r="N4" s="371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34</v>
      </c>
    </row>
    <row r="8" spans="1:19" ht="15.75" thickTop="1" x14ac:dyDescent="0.2">
      <c r="A8" s="28" t="s">
        <v>35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36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134</v>
      </c>
      <c r="D9" s="37"/>
      <c r="E9" s="35"/>
      <c r="F9" s="36" t="s">
        <v>132</v>
      </c>
      <c r="G9" s="37"/>
      <c r="H9" s="35"/>
      <c r="I9" s="38" t="s">
        <v>103</v>
      </c>
      <c r="J9" s="39"/>
      <c r="K9" s="35"/>
      <c r="L9" s="35"/>
      <c r="M9" s="36" t="s">
        <v>134</v>
      </c>
      <c r="N9" s="35"/>
      <c r="O9" s="35"/>
      <c r="P9" s="36" t="s">
        <v>132</v>
      </c>
      <c r="Q9" s="35"/>
      <c r="R9" s="40"/>
      <c r="S9" s="41" t="s">
        <v>103</v>
      </c>
    </row>
    <row r="10" spans="1:19" s="51" customFormat="1" ht="15.75" thickBot="1" x14ac:dyDescent="0.3">
      <c r="A10" s="42"/>
      <c r="B10" s="43"/>
      <c r="C10" s="372" t="s">
        <v>5</v>
      </c>
      <c r="D10" s="372"/>
      <c r="E10" s="44"/>
      <c r="F10" s="188" t="s">
        <v>5</v>
      </c>
      <c r="G10" s="46"/>
      <c r="H10" s="46"/>
      <c r="I10" s="46"/>
      <c r="J10" s="47"/>
      <c r="K10" s="43"/>
      <c r="L10" s="43"/>
      <c r="M10" s="372" t="s">
        <v>5</v>
      </c>
      <c r="N10" s="372"/>
      <c r="O10" s="44"/>
      <c r="P10" s="48" t="s">
        <v>5</v>
      </c>
      <c r="Q10" s="44"/>
      <c r="R10" s="49"/>
      <c r="S10" s="50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2"/>
      <c r="J11" s="53"/>
      <c r="K11" s="35"/>
      <c r="L11" s="35"/>
      <c r="M11" s="35"/>
      <c r="N11" s="35"/>
      <c r="O11" s="35"/>
      <c r="P11" s="35"/>
      <c r="Q11" s="54"/>
      <c r="R11" s="40"/>
      <c r="S11" s="55"/>
    </row>
    <row r="12" spans="1:19" x14ac:dyDescent="0.2">
      <c r="A12" s="56" t="s">
        <v>37</v>
      </c>
      <c r="B12" s="57"/>
      <c r="C12" s="58"/>
      <c r="D12" s="59">
        <v>31948.3</v>
      </c>
      <c r="E12" s="60"/>
      <c r="F12" s="58"/>
      <c r="G12" s="59">
        <v>35319</v>
      </c>
      <c r="H12" s="61"/>
      <c r="I12" s="62">
        <v>-3370.7000000000007</v>
      </c>
      <c r="J12" s="63"/>
      <c r="K12" s="57" t="s">
        <v>38</v>
      </c>
      <c r="L12" s="57"/>
      <c r="M12" s="64"/>
      <c r="N12" s="62">
        <v>107112.9</v>
      </c>
      <c r="O12" s="57"/>
      <c r="P12" s="64"/>
      <c r="Q12" s="62">
        <v>105255.3</v>
      </c>
      <c r="R12" s="40"/>
      <c r="S12" s="65">
        <v>1857.5999999999913</v>
      </c>
    </row>
    <row r="13" spans="1:19" x14ac:dyDescent="0.2">
      <c r="A13" s="66" t="s">
        <v>39</v>
      </c>
      <c r="B13" s="67"/>
      <c r="C13" s="58"/>
      <c r="D13" s="169">
        <v>-35.299999999999997</v>
      </c>
      <c r="E13" s="68"/>
      <c r="F13" s="58"/>
      <c r="G13" s="166">
        <v>-34.1</v>
      </c>
      <c r="H13" s="69"/>
      <c r="I13" s="62">
        <v>-1.1999999999999957</v>
      </c>
      <c r="J13" s="63"/>
      <c r="K13" s="57" t="s">
        <v>43</v>
      </c>
      <c r="L13" s="57"/>
      <c r="M13" s="61">
        <v>107112.9</v>
      </c>
      <c r="N13" s="64"/>
      <c r="O13" s="70"/>
      <c r="P13" s="61">
        <v>105255.3</v>
      </c>
      <c r="Q13" s="64"/>
      <c r="R13" s="40"/>
      <c r="S13" s="71">
        <v>1857.5999999999913</v>
      </c>
    </row>
    <row r="14" spans="1:19" x14ac:dyDescent="0.2">
      <c r="A14" s="72"/>
      <c r="B14" s="70"/>
      <c r="C14" s="58"/>
      <c r="D14" s="58"/>
      <c r="E14" s="58"/>
      <c r="F14" s="58"/>
      <c r="G14" s="58"/>
      <c r="H14" s="70"/>
      <c r="I14" s="73"/>
      <c r="J14" s="63"/>
      <c r="K14" s="57"/>
      <c r="L14" s="57"/>
      <c r="M14" s="74"/>
      <c r="N14" s="64"/>
      <c r="O14" s="70"/>
      <c r="P14" s="74"/>
      <c r="Q14" s="64"/>
      <c r="R14" s="40"/>
      <c r="S14" s="71"/>
    </row>
    <row r="15" spans="1:19" x14ac:dyDescent="0.2">
      <c r="A15" s="75" t="s">
        <v>40</v>
      </c>
      <c r="B15" s="76"/>
      <c r="C15" s="77"/>
      <c r="D15" s="78">
        <v>0</v>
      </c>
      <c r="E15" s="60"/>
      <c r="F15" s="77"/>
      <c r="G15" s="78">
        <v>0</v>
      </c>
      <c r="H15" s="79"/>
      <c r="I15" s="79">
        <v>0</v>
      </c>
      <c r="J15" s="80"/>
      <c r="K15" s="57" t="s">
        <v>46</v>
      </c>
      <c r="L15" s="57"/>
      <c r="M15" s="64"/>
      <c r="N15" s="62">
        <v>606841</v>
      </c>
      <c r="O15" s="57"/>
      <c r="P15" s="64"/>
      <c r="Q15" s="62">
        <v>606841</v>
      </c>
      <c r="R15" s="40"/>
      <c r="S15" s="65">
        <v>0</v>
      </c>
    </row>
    <row r="16" spans="1:19" x14ac:dyDescent="0.2">
      <c r="A16" s="72"/>
      <c r="B16" s="70"/>
      <c r="C16" s="58"/>
      <c r="D16" s="58"/>
      <c r="E16" s="58"/>
      <c r="F16" s="58"/>
      <c r="G16" s="58"/>
      <c r="H16" s="70"/>
      <c r="I16" s="73"/>
      <c r="J16" s="63"/>
      <c r="K16" s="57" t="s">
        <v>47</v>
      </c>
      <c r="L16" s="57"/>
      <c r="M16" s="61">
        <v>606841</v>
      </c>
      <c r="N16" s="64"/>
      <c r="O16" s="70"/>
      <c r="P16" s="61">
        <v>606841</v>
      </c>
      <c r="Q16" s="64"/>
      <c r="R16" s="40"/>
      <c r="S16" s="71">
        <v>0</v>
      </c>
    </row>
    <row r="17" spans="1:19" x14ac:dyDescent="0.2">
      <c r="A17" s="56" t="s">
        <v>41</v>
      </c>
      <c r="B17" s="57"/>
      <c r="C17" s="58"/>
      <c r="D17" s="81">
        <v>98156.5</v>
      </c>
      <c r="E17" s="60"/>
      <c r="F17" s="58"/>
      <c r="G17" s="81">
        <v>99560.5</v>
      </c>
      <c r="H17" s="61"/>
      <c r="I17" s="62">
        <v>-1404</v>
      </c>
      <c r="J17" s="63"/>
      <c r="K17" s="70"/>
      <c r="L17" s="70"/>
      <c r="M17" s="64"/>
      <c r="N17" s="64"/>
      <c r="O17" s="70"/>
      <c r="P17" s="64"/>
      <c r="Q17" s="64"/>
      <c r="R17" s="40"/>
      <c r="S17" s="71"/>
    </row>
    <row r="18" spans="1:19" x14ac:dyDescent="0.2">
      <c r="A18" s="56" t="s">
        <v>42</v>
      </c>
      <c r="B18" s="57"/>
      <c r="C18" s="82">
        <v>98156.5</v>
      </c>
      <c r="D18" s="58"/>
      <c r="E18" s="58"/>
      <c r="F18" s="82">
        <v>99560.5</v>
      </c>
      <c r="G18" s="58"/>
      <c r="H18" s="70"/>
      <c r="I18" s="73">
        <v>-1404</v>
      </c>
      <c r="J18" s="63"/>
      <c r="K18" s="57" t="s">
        <v>50</v>
      </c>
      <c r="L18" s="57"/>
      <c r="M18" s="64"/>
      <c r="N18" s="62">
        <v>36656.6</v>
      </c>
      <c r="O18" s="57"/>
      <c r="P18" s="64"/>
      <c r="Q18" s="62">
        <v>36685.800000000003</v>
      </c>
      <c r="R18" s="40"/>
      <c r="S18" s="65">
        <v>-29.200000000004366</v>
      </c>
    </row>
    <row r="19" spans="1:19" x14ac:dyDescent="0.2">
      <c r="A19" s="72"/>
      <c r="B19" s="70"/>
      <c r="C19" s="58"/>
      <c r="D19" s="58"/>
      <c r="E19" s="58"/>
      <c r="F19" s="58"/>
      <c r="G19" s="58"/>
      <c r="H19" s="70"/>
      <c r="I19" s="73"/>
      <c r="J19" s="63"/>
      <c r="K19" s="57" t="s">
        <v>52</v>
      </c>
      <c r="L19" s="57"/>
      <c r="M19" s="61">
        <v>21357.3</v>
      </c>
      <c r="N19" s="64"/>
      <c r="O19" s="70"/>
      <c r="P19" s="61">
        <v>17566.099999999999</v>
      </c>
      <c r="Q19" s="64"/>
      <c r="R19" s="40"/>
      <c r="S19" s="71">
        <v>3791.2000000000007</v>
      </c>
    </row>
    <row r="20" spans="1:19" x14ac:dyDescent="0.2">
      <c r="A20" s="56" t="s">
        <v>107</v>
      </c>
      <c r="B20" s="57"/>
      <c r="C20" s="58"/>
      <c r="D20" s="81">
        <v>2811460.8000000003</v>
      </c>
      <c r="E20" s="60"/>
      <c r="F20" s="58"/>
      <c r="G20" s="81">
        <v>2811128</v>
      </c>
      <c r="H20" s="61"/>
      <c r="I20" s="62">
        <v>332.8000000002794</v>
      </c>
      <c r="J20" s="63"/>
      <c r="K20" s="57" t="s">
        <v>54</v>
      </c>
      <c r="L20" s="57"/>
      <c r="M20" s="61">
        <v>0</v>
      </c>
      <c r="N20" s="64"/>
      <c r="O20" s="70"/>
      <c r="P20" s="61">
        <v>0</v>
      </c>
      <c r="Q20" s="64"/>
      <c r="R20" s="40"/>
      <c r="S20" s="71">
        <v>0</v>
      </c>
    </row>
    <row r="21" spans="1:19" x14ac:dyDescent="0.2">
      <c r="A21" s="56"/>
      <c r="B21" s="57"/>
      <c r="C21" s="58"/>
      <c r="D21" s="58"/>
      <c r="E21" s="58"/>
      <c r="F21" s="58"/>
      <c r="G21" s="58"/>
      <c r="H21" s="70"/>
      <c r="I21" s="73"/>
      <c r="J21" s="63"/>
      <c r="K21" s="57" t="s">
        <v>56</v>
      </c>
      <c r="L21" s="57"/>
      <c r="M21" s="61">
        <v>15299.3</v>
      </c>
      <c r="N21" s="64"/>
      <c r="O21" s="70"/>
      <c r="P21" s="61">
        <v>19119.700000000004</v>
      </c>
      <c r="Q21" s="64"/>
      <c r="R21" s="40"/>
      <c r="S21" s="71">
        <v>-3820.4000000000051</v>
      </c>
    </row>
    <row r="22" spans="1:19" x14ac:dyDescent="0.2">
      <c r="A22" s="56" t="s">
        <v>106</v>
      </c>
      <c r="B22" s="57"/>
      <c r="C22" s="82">
        <v>2811460.8000000003</v>
      </c>
      <c r="D22" s="58"/>
      <c r="E22" s="58"/>
      <c r="F22" s="82">
        <v>2811128</v>
      </c>
      <c r="G22" s="58"/>
      <c r="H22" s="70"/>
      <c r="I22" s="73">
        <v>332.8000000002794</v>
      </c>
      <c r="J22" s="63"/>
      <c r="K22" s="70"/>
      <c r="L22" s="70"/>
      <c r="M22" s="64"/>
      <c r="N22" s="64"/>
      <c r="O22" s="70"/>
      <c r="P22" s="64"/>
      <c r="Q22" s="64"/>
      <c r="R22" s="40"/>
      <c r="S22" s="71"/>
    </row>
    <row r="23" spans="1:19" x14ac:dyDescent="0.2">
      <c r="A23" s="56" t="s">
        <v>48</v>
      </c>
      <c r="B23" s="57"/>
      <c r="C23" s="82">
        <v>2784739.7</v>
      </c>
      <c r="D23" s="58"/>
      <c r="E23" s="58"/>
      <c r="F23" s="82">
        <v>2768800</v>
      </c>
      <c r="G23" s="58"/>
      <c r="H23" s="70"/>
      <c r="I23" s="73">
        <v>15939.700000000186</v>
      </c>
      <c r="J23" s="63"/>
      <c r="K23" s="57" t="s">
        <v>57</v>
      </c>
      <c r="L23" s="57"/>
      <c r="M23" s="64"/>
      <c r="N23" s="62">
        <v>3029</v>
      </c>
      <c r="O23" s="57"/>
      <c r="P23" s="64"/>
      <c r="Q23" s="62">
        <v>3075.1</v>
      </c>
      <c r="R23" s="40"/>
      <c r="S23" s="65">
        <v>-46.099999999999909</v>
      </c>
    </row>
    <row r="24" spans="1:19" x14ac:dyDescent="0.2">
      <c r="A24" s="56" t="s">
        <v>49</v>
      </c>
      <c r="B24" s="57"/>
      <c r="C24" s="82">
        <v>84578.7</v>
      </c>
      <c r="D24" s="58"/>
      <c r="E24" s="58"/>
      <c r="F24" s="82">
        <v>81865</v>
      </c>
      <c r="G24" s="58"/>
      <c r="H24" s="70"/>
      <c r="I24" s="73">
        <v>2713.6999999999971</v>
      </c>
      <c r="J24" s="63"/>
      <c r="K24" s="70"/>
      <c r="L24" s="70"/>
      <c r="M24" s="64"/>
      <c r="N24" s="64"/>
      <c r="O24" s="70"/>
      <c r="P24" s="64"/>
      <c r="Q24" s="64"/>
      <c r="R24" s="40"/>
      <c r="S24" s="71"/>
    </row>
    <row r="25" spans="1:19" x14ac:dyDescent="0.2">
      <c r="A25" s="56" t="s">
        <v>51</v>
      </c>
      <c r="B25" s="57"/>
      <c r="C25" s="82">
        <v>35102</v>
      </c>
      <c r="D25" s="58"/>
      <c r="E25" s="58"/>
      <c r="F25" s="82">
        <v>42465.7</v>
      </c>
      <c r="G25" s="58"/>
      <c r="H25" s="70"/>
      <c r="I25" s="73">
        <v>-7363.6999999999971</v>
      </c>
      <c r="J25" s="63"/>
      <c r="K25" s="57" t="s">
        <v>58</v>
      </c>
      <c r="L25" s="57"/>
      <c r="M25" s="64"/>
      <c r="N25" s="62">
        <v>336486.9</v>
      </c>
      <c r="O25" s="57"/>
      <c r="P25" s="64"/>
      <c r="Q25" s="62">
        <v>372403.5</v>
      </c>
      <c r="R25" s="40"/>
      <c r="S25" s="65">
        <v>-35916.599999999977</v>
      </c>
    </row>
    <row r="26" spans="1:19" x14ac:dyDescent="0.2">
      <c r="A26" s="56" t="s">
        <v>53</v>
      </c>
      <c r="B26" s="57"/>
      <c r="C26" s="82">
        <v>91949.8</v>
      </c>
      <c r="D26" s="58"/>
      <c r="E26" s="58"/>
      <c r="F26" s="82">
        <v>94319.8</v>
      </c>
      <c r="G26" s="58"/>
      <c r="H26" s="70"/>
      <c r="I26" s="73">
        <v>-2370</v>
      </c>
      <c r="J26" s="63"/>
      <c r="K26" s="57" t="s">
        <v>59</v>
      </c>
      <c r="L26" s="57"/>
      <c r="M26" s="61">
        <v>329.4</v>
      </c>
      <c r="N26" s="64"/>
      <c r="O26" s="70"/>
      <c r="P26" s="61">
        <v>357.4</v>
      </c>
      <c r="Q26" s="64"/>
      <c r="R26" s="40"/>
      <c r="S26" s="71">
        <v>-28</v>
      </c>
    </row>
    <row r="27" spans="1:19" x14ac:dyDescent="0.2">
      <c r="A27" s="56" t="s">
        <v>55</v>
      </c>
      <c r="B27" s="57"/>
      <c r="C27" s="82">
        <v>112056.2</v>
      </c>
      <c r="D27" s="58"/>
      <c r="E27" s="58"/>
      <c r="F27" s="82">
        <v>162718.39999999999</v>
      </c>
      <c r="G27" s="58"/>
      <c r="H27" s="70"/>
      <c r="I27" s="73">
        <v>-50662.2</v>
      </c>
      <c r="J27" s="63"/>
      <c r="K27" s="57" t="s">
        <v>60</v>
      </c>
      <c r="L27" s="57"/>
      <c r="M27" s="61">
        <v>130513.5</v>
      </c>
      <c r="N27" s="64"/>
      <c r="O27" s="70"/>
      <c r="P27" s="61">
        <v>154757.4</v>
      </c>
      <c r="Q27" s="64"/>
      <c r="R27" s="40"/>
      <c r="S27" s="71">
        <v>-24243.899999999994</v>
      </c>
    </row>
    <row r="28" spans="1:19" x14ac:dyDescent="0.2">
      <c r="A28" s="56" t="s">
        <v>45</v>
      </c>
      <c r="B28" s="57"/>
      <c r="C28" s="168">
        <v>-296965.59999999998</v>
      </c>
      <c r="D28" s="58"/>
      <c r="E28" s="58"/>
      <c r="F28" s="167">
        <v>-339040.9</v>
      </c>
      <c r="G28" s="58"/>
      <c r="H28" s="70"/>
      <c r="I28" s="73">
        <v>42075.300000000047</v>
      </c>
      <c r="J28" s="63"/>
      <c r="K28" s="57" t="s">
        <v>43</v>
      </c>
      <c r="L28" s="57"/>
      <c r="M28" s="61">
        <v>205644</v>
      </c>
      <c r="N28" s="64"/>
      <c r="O28" s="70"/>
      <c r="P28" s="61">
        <v>217288.69999999998</v>
      </c>
      <c r="Q28" s="64"/>
      <c r="R28" s="40"/>
      <c r="S28" s="71">
        <v>-11644.699999999983</v>
      </c>
    </row>
    <row r="29" spans="1:19" x14ac:dyDescent="0.2">
      <c r="A29" s="56"/>
      <c r="B29" s="57"/>
      <c r="C29" s="58"/>
      <c r="D29" s="58"/>
      <c r="E29" s="58"/>
      <c r="F29" s="58"/>
      <c r="G29" s="58"/>
      <c r="H29" s="70"/>
      <c r="I29" s="73"/>
      <c r="J29" s="63"/>
      <c r="K29" s="70"/>
      <c r="L29" s="70"/>
      <c r="M29" s="64"/>
      <c r="N29" s="64"/>
      <c r="O29" s="70"/>
      <c r="P29" s="64"/>
      <c r="Q29" s="64"/>
      <c r="R29" s="40"/>
      <c r="S29" s="71"/>
    </row>
    <row r="30" spans="1:19" x14ac:dyDescent="0.2">
      <c r="A30" s="83" t="s">
        <v>105</v>
      </c>
      <c r="B30" s="84"/>
      <c r="C30" s="82">
        <v>0</v>
      </c>
      <c r="D30" s="58"/>
      <c r="E30" s="58"/>
      <c r="F30" s="82">
        <v>0</v>
      </c>
      <c r="G30" s="58"/>
      <c r="H30" s="70"/>
      <c r="I30" s="73">
        <v>0</v>
      </c>
      <c r="J30" s="63"/>
      <c r="K30" s="57" t="s">
        <v>62</v>
      </c>
      <c r="L30" s="57"/>
      <c r="M30" s="64"/>
      <c r="N30" s="62">
        <v>8811</v>
      </c>
      <c r="O30" s="57"/>
      <c r="P30" s="64"/>
      <c r="Q30" s="62">
        <v>8048.1999999999989</v>
      </c>
      <c r="R30" s="40"/>
      <c r="S30" s="65">
        <v>762.80000000000109</v>
      </c>
    </row>
    <row r="31" spans="1:19" x14ac:dyDescent="0.2">
      <c r="A31" s="83" t="s">
        <v>48</v>
      </c>
      <c r="B31" s="84"/>
      <c r="C31" s="82">
        <v>0</v>
      </c>
      <c r="D31" s="58"/>
      <c r="E31" s="58"/>
      <c r="F31" s="82">
        <v>0</v>
      </c>
      <c r="G31" s="58"/>
      <c r="H31" s="70"/>
      <c r="I31" s="73">
        <v>0</v>
      </c>
      <c r="J31" s="63"/>
      <c r="K31" s="57" t="s">
        <v>64</v>
      </c>
      <c r="L31" s="57"/>
      <c r="M31" s="61">
        <v>1431.7</v>
      </c>
      <c r="N31" s="64"/>
      <c r="O31" s="70"/>
      <c r="P31" s="61">
        <v>1216.9000000000001</v>
      </c>
      <c r="Q31" s="64"/>
      <c r="R31" s="40"/>
      <c r="S31" s="71">
        <v>214.79999999999995</v>
      </c>
    </row>
    <row r="32" spans="1:19" x14ac:dyDescent="0.2">
      <c r="A32" s="83" t="s">
        <v>45</v>
      </c>
      <c r="B32" s="84"/>
      <c r="C32" s="167">
        <v>0</v>
      </c>
      <c r="D32" s="58"/>
      <c r="E32" s="85"/>
      <c r="F32" s="167">
        <v>0</v>
      </c>
      <c r="G32" s="58"/>
      <c r="H32" s="70"/>
      <c r="I32" s="73">
        <v>0</v>
      </c>
      <c r="J32" s="63"/>
      <c r="K32" s="57" t="s">
        <v>66</v>
      </c>
      <c r="L32" s="57"/>
      <c r="M32" s="61">
        <v>758.2</v>
      </c>
      <c r="N32" s="64"/>
      <c r="O32" s="70"/>
      <c r="P32" s="61">
        <v>1015.5</v>
      </c>
      <c r="Q32" s="64"/>
      <c r="R32" s="40"/>
      <c r="S32" s="71">
        <v>-257.29999999999995</v>
      </c>
    </row>
    <row r="33" spans="1:19" x14ac:dyDescent="0.2">
      <c r="A33" s="56"/>
      <c r="B33" s="57"/>
      <c r="C33" s="58"/>
      <c r="D33" s="58"/>
      <c r="E33" s="58"/>
      <c r="F33" s="58"/>
      <c r="G33" s="58"/>
      <c r="H33" s="70"/>
      <c r="I33" s="73"/>
      <c r="J33" s="63"/>
      <c r="K33" s="57" t="s">
        <v>43</v>
      </c>
      <c r="L33" s="57"/>
      <c r="M33" s="61">
        <v>6621.1</v>
      </c>
      <c r="N33" s="64"/>
      <c r="O33" s="70"/>
      <c r="P33" s="61">
        <v>5815.7999999999993</v>
      </c>
      <c r="Q33" s="64"/>
      <c r="R33" s="40"/>
      <c r="S33" s="71">
        <v>805.30000000000109</v>
      </c>
    </row>
    <row r="34" spans="1:19" x14ac:dyDescent="0.2">
      <c r="A34" s="56" t="s">
        <v>61</v>
      </c>
      <c r="B34" s="57"/>
      <c r="C34" s="58"/>
      <c r="D34" s="166">
        <v>-119801.4</v>
      </c>
      <c r="E34" s="68"/>
      <c r="F34" s="58"/>
      <c r="G34" s="166">
        <v>-120218.8</v>
      </c>
      <c r="H34" s="69"/>
      <c r="I34" s="62">
        <v>417.40000000000873</v>
      </c>
      <c r="J34" s="63"/>
      <c r="K34" s="86"/>
      <c r="L34" s="57"/>
      <c r="M34" s="64"/>
      <c r="N34" s="64"/>
      <c r="O34" s="57"/>
      <c r="P34" s="64"/>
      <c r="Q34" s="64"/>
      <c r="R34" s="40"/>
      <c r="S34" s="71"/>
    </row>
    <row r="35" spans="1:19" x14ac:dyDescent="0.2">
      <c r="A35" s="56"/>
      <c r="B35" s="57"/>
      <c r="C35" s="58"/>
      <c r="D35" s="58"/>
      <c r="E35" s="58"/>
      <c r="F35" s="58"/>
      <c r="G35" s="58"/>
      <c r="H35" s="70"/>
      <c r="I35" s="73"/>
      <c r="J35" s="63"/>
      <c r="K35" s="57" t="s">
        <v>67</v>
      </c>
      <c r="L35" s="57"/>
      <c r="M35" s="64"/>
      <c r="N35" s="62">
        <v>1098937.3999999999</v>
      </c>
      <c r="O35" s="57"/>
      <c r="P35" s="64"/>
      <c r="Q35" s="62">
        <v>1132308.9000000001</v>
      </c>
      <c r="R35" s="40"/>
      <c r="S35" s="65">
        <v>-33371.500000000233</v>
      </c>
    </row>
    <row r="36" spans="1:19" ht="13.5" customHeight="1" x14ac:dyDescent="0.2">
      <c r="A36" s="56" t="s">
        <v>63</v>
      </c>
      <c r="B36" s="57"/>
      <c r="C36" s="58"/>
      <c r="D36" s="81">
        <v>8433.0999999999985</v>
      </c>
      <c r="E36" s="60"/>
      <c r="F36" s="58"/>
      <c r="G36" s="81">
        <v>16425</v>
      </c>
      <c r="H36" s="61"/>
      <c r="I36" s="62">
        <v>-7991.9000000000015</v>
      </c>
      <c r="J36" s="63"/>
      <c r="K36" s="70"/>
      <c r="L36" s="70"/>
      <c r="M36" s="64"/>
      <c r="N36" s="64"/>
      <c r="O36" s="70"/>
      <c r="P36" s="64"/>
      <c r="Q36" s="64"/>
      <c r="R36" s="40"/>
      <c r="S36" s="71"/>
    </row>
    <row r="37" spans="1:19" x14ac:dyDescent="0.2">
      <c r="A37" s="56" t="s">
        <v>65</v>
      </c>
      <c r="B37" s="57"/>
      <c r="C37" s="82">
        <v>3894.7</v>
      </c>
      <c r="D37" s="58"/>
      <c r="E37" s="58"/>
      <c r="F37" s="82">
        <v>5193.7</v>
      </c>
      <c r="G37" s="58"/>
      <c r="H37" s="70"/>
      <c r="I37" s="73">
        <v>-1299</v>
      </c>
      <c r="J37" s="63"/>
      <c r="K37" s="70"/>
      <c r="L37" s="70"/>
      <c r="M37" s="64"/>
      <c r="N37" s="64"/>
      <c r="O37" s="70"/>
      <c r="P37" s="64"/>
      <c r="Q37" s="64"/>
      <c r="R37" s="40"/>
      <c r="S37" s="71"/>
    </row>
    <row r="38" spans="1:19" x14ac:dyDescent="0.2">
      <c r="A38" s="83" t="s">
        <v>68</v>
      </c>
      <c r="B38" s="84"/>
      <c r="C38" s="82">
        <v>5846.9</v>
      </c>
      <c r="D38" s="58"/>
      <c r="E38" s="58"/>
      <c r="F38" s="82">
        <v>6813.9</v>
      </c>
      <c r="G38" s="58"/>
      <c r="H38" s="70"/>
      <c r="I38" s="73">
        <v>-967</v>
      </c>
      <c r="J38" s="63"/>
      <c r="K38" s="57" t="s">
        <v>69</v>
      </c>
      <c r="L38" s="57"/>
      <c r="M38" s="64"/>
      <c r="N38" s="62">
        <v>1098937.3999999999</v>
      </c>
      <c r="O38" s="57"/>
      <c r="P38" s="64"/>
      <c r="Q38" s="62">
        <v>1132308.9000000001</v>
      </c>
      <c r="R38" s="40"/>
      <c r="S38" s="65">
        <v>-33371.500000000233</v>
      </c>
    </row>
    <row r="39" spans="1:19" x14ac:dyDescent="0.2">
      <c r="A39" s="171" t="s">
        <v>113</v>
      </c>
      <c r="B39" s="84"/>
      <c r="C39" s="82">
        <v>0</v>
      </c>
      <c r="D39" s="58"/>
      <c r="E39" s="58"/>
      <c r="F39" s="82">
        <v>0</v>
      </c>
      <c r="G39" s="58"/>
      <c r="H39" s="70"/>
      <c r="I39" s="73">
        <v>0</v>
      </c>
      <c r="J39" s="63"/>
      <c r="K39" s="57"/>
      <c r="L39" s="57"/>
      <c r="M39" s="64"/>
      <c r="N39" s="61"/>
      <c r="O39" s="57"/>
      <c r="P39" s="64"/>
      <c r="Q39" s="61"/>
      <c r="R39" s="40"/>
      <c r="S39" s="71"/>
    </row>
    <row r="40" spans="1:19" x14ac:dyDescent="0.2">
      <c r="A40" s="56" t="s">
        <v>23</v>
      </c>
      <c r="B40" s="57"/>
      <c r="C40" s="82">
        <v>7921.8</v>
      </c>
      <c r="D40" s="58"/>
      <c r="E40" s="58"/>
      <c r="F40" s="82">
        <v>14218.4</v>
      </c>
      <c r="G40" s="58"/>
      <c r="H40" s="70"/>
      <c r="I40" s="73">
        <v>-6296.5999999999995</v>
      </c>
      <c r="J40" s="63"/>
      <c r="K40" s="70"/>
      <c r="L40" s="70"/>
      <c r="M40" s="64"/>
      <c r="N40" s="64"/>
      <c r="O40" s="70"/>
      <c r="P40" s="64"/>
      <c r="Q40" s="64"/>
      <c r="R40" s="40"/>
      <c r="S40" s="71"/>
    </row>
    <row r="41" spans="1:19" x14ac:dyDescent="0.2">
      <c r="A41" s="56" t="s">
        <v>45</v>
      </c>
      <c r="B41" s="57"/>
      <c r="C41" s="168">
        <v>-9230.2999999999993</v>
      </c>
      <c r="D41" s="58"/>
      <c r="E41" s="87"/>
      <c r="F41" s="167">
        <v>-9801</v>
      </c>
      <c r="G41" s="58"/>
      <c r="H41" s="70"/>
      <c r="I41" s="73">
        <v>570.70000000000073</v>
      </c>
      <c r="J41" s="63"/>
      <c r="K41" s="70"/>
      <c r="L41" s="70"/>
      <c r="M41" s="64"/>
      <c r="N41" s="64"/>
      <c r="O41" s="70"/>
      <c r="P41" s="64"/>
      <c r="Q41" s="64"/>
      <c r="R41" s="40"/>
      <c r="S41" s="71"/>
    </row>
    <row r="42" spans="1:19" x14ac:dyDescent="0.2">
      <c r="A42" s="72"/>
      <c r="B42" s="70"/>
      <c r="C42" s="58"/>
      <c r="D42" s="58"/>
      <c r="E42" s="58"/>
      <c r="F42" s="58"/>
      <c r="G42" s="58"/>
      <c r="H42" s="70"/>
      <c r="I42" s="73"/>
      <c r="J42" s="63"/>
      <c r="K42" s="57" t="s">
        <v>70</v>
      </c>
      <c r="L42" s="57"/>
      <c r="M42" s="64"/>
      <c r="N42" s="62">
        <v>1788152</v>
      </c>
      <c r="O42" s="57"/>
      <c r="P42" s="64"/>
      <c r="Q42" s="62">
        <v>1763612.9</v>
      </c>
      <c r="R42" s="40"/>
      <c r="S42" s="65">
        <v>24539.100000000093</v>
      </c>
    </row>
    <row r="43" spans="1:19" x14ac:dyDescent="0.2">
      <c r="A43" s="56" t="s">
        <v>104</v>
      </c>
      <c r="B43" s="57"/>
      <c r="C43" s="58"/>
      <c r="D43" s="81">
        <v>402.19999999999982</v>
      </c>
      <c r="E43" s="60"/>
      <c r="F43" s="58"/>
      <c r="G43" s="81">
        <v>337.39999999999986</v>
      </c>
      <c r="H43" s="61"/>
      <c r="I43" s="62">
        <v>64.799999999999955</v>
      </c>
      <c r="J43" s="63"/>
      <c r="K43" s="70"/>
      <c r="L43" s="70"/>
      <c r="M43" s="64"/>
      <c r="N43" s="64"/>
      <c r="O43" s="70"/>
      <c r="P43" s="64"/>
      <c r="Q43" s="64"/>
      <c r="R43" s="40"/>
      <c r="S43" s="71"/>
    </row>
    <row r="44" spans="1:19" x14ac:dyDescent="0.2">
      <c r="A44" s="83" t="s">
        <v>72</v>
      </c>
      <c r="B44" s="84"/>
      <c r="C44" s="82">
        <v>2135.1999999999998</v>
      </c>
      <c r="D44" s="58"/>
      <c r="E44" s="58"/>
      <c r="F44" s="82">
        <v>2135.1999999999998</v>
      </c>
      <c r="G44" s="58"/>
      <c r="H44" s="70"/>
      <c r="I44" s="73">
        <v>0</v>
      </c>
      <c r="J44" s="63"/>
      <c r="K44" s="57" t="s">
        <v>71</v>
      </c>
      <c r="L44" s="57"/>
      <c r="M44" s="64"/>
      <c r="N44" s="62">
        <v>646370.1</v>
      </c>
      <c r="O44" s="57"/>
      <c r="P44" s="64"/>
      <c r="Q44" s="62">
        <v>644495.19999999995</v>
      </c>
      <c r="R44" s="40"/>
      <c r="S44" s="65">
        <v>1874.9000000000233</v>
      </c>
    </row>
    <row r="45" spans="1:19" x14ac:dyDescent="0.2">
      <c r="A45" s="56" t="s">
        <v>45</v>
      </c>
      <c r="B45" s="88"/>
      <c r="C45" s="168">
        <v>-1733</v>
      </c>
      <c r="D45" s="58"/>
      <c r="E45" s="87"/>
      <c r="F45" s="167">
        <v>-1797.8</v>
      </c>
      <c r="G45" s="58"/>
      <c r="H45" s="70"/>
      <c r="I45" s="73">
        <v>64.799999999999955</v>
      </c>
      <c r="J45" s="63"/>
      <c r="K45" s="57" t="s">
        <v>73</v>
      </c>
      <c r="L45" s="57"/>
      <c r="M45" s="61">
        <v>646370.1</v>
      </c>
      <c r="N45" s="64"/>
      <c r="O45" s="70"/>
      <c r="P45" s="61">
        <v>644495.19999999995</v>
      </c>
      <c r="Q45" s="64"/>
      <c r="R45" s="40"/>
      <c r="S45" s="71">
        <v>1874.9000000000233</v>
      </c>
    </row>
    <row r="46" spans="1:19" x14ac:dyDescent="0.2">
      <c r="A46" s="72"/>
      <c r="B46" s="70"/>
      <c r="C46" s="58"/>
      <c r="D46" s="58"/>
      <c r="E46" s="58"/>
      <c r="F46" s="58"/>
      <c r="G46" s="58"/>
      <c r="H46" s="70"/>
      <c r="I46" s="73"/>
      <c r="J46" s="63"/>
      <c r="K46" s="70"/>
      <c r="L46" s="70"/>
      <c r="M46" s="64"/>
      <c r="N46" s="64"/>
      <c r="O46" s="70"/>
      <c r="P46" s="64"/>
      <c r="Q46" s="64"/>
      <c r="R46" s="40"/>
      <c r="S46" s="71"/>
    </row>
    <row r="47" spans="1:19" x14ac:dyDescent="0.2">
      <c r="A47" s="56" t="s">
        <v>74</v>
      </c>
      <c r="B47" s="57"/>
      <c r="C47" s="58"/>
      <c r="D47" s="81">
        <v>12542.300000000001</v>
      </c>
      <c r="E47" s="60"/>
      <c r="F47" s="58"/>
      <c r="G47" s="81">
        <v>12619.399999999998</v>
      </c>
      <c r="H47" s="61"/>
      <c r="I47" s="62">
        <v>-77.099999999996726</v>
      </c>
      <c r="J47" s="63"/>
      <c r="K47" s="70"/>
      <c r="L47" s="70"/>
      <c r="M47" s="64"/>
      <c r="N47" s="64"/>
      <c r="O47" s="70"/>
      <c r="P47" s="64"/>
      <c r="Q47" s="64"/>
      <c r="R47" s="40"/>
      <c r="S47" s="71"/>
    </row>
    <row r="48" spans="1:19" x14ac:dyDescent="0.2">
      <c r="A48" s="56" t="s">
        <v>75</v>
      </c>
      <c r="B48" s="57"/>
      <c r="C48" s="82">
        <v>11116</v>
      </c>
      <c r="D48" s="58"/>
      <c r="E48" s="58"/>
      <c r="F48" s="82">
        <v>11116</v>
      </c>
      <c r="G48" s="58"/>
      <c r="H48" s="70"/>
      <c r="I48" s="73">
        <v>0</v>
      </c>
      <c r="J48" s="63"/>
      <c r="K48" s="57" t="s">
        <v>77</v>
      </c>
      <c r="L48" s="57"/>
      <c r="M48" s="64"/>
      <c r="N48" s="62">
        <v>283798.3</v>
      </c>
      <c r="O48" s="57"/>
      <c r="P48" s="64"/>
      <c r="Q48" s="62">
        <v>283798.3</v>
      </c>
      <c r="R48" s="40"/>
      <c r="S48" s="65">
        <v>0</v>
      </c>
    </row>
    <row r="49" spans="1:19" x14ac:dyDescent="0.2">
      <c r="A49" s="56" t="s">
        <v>76</v>
      </c>
      <c r="B49" s="57"/>
      <c r="C49" s="82">
        <v>3294.8</v>
      </c>
      <c r="D49" s="58"/>
      <c r="E49" s="58"/>
      <c r="F49" s="82">
        <v>3307</v>
      </c>
      <c r="G49" s="58"/>
      <c r="H49" s="70"/>
      <c r="I49" s="73">
        <v>-12.199999999999818</v>
      </c>
      <c r="J49" s="63"/>
      <c r="K49" s="57" t="s">
        <v>79</v>
      </c>
      <c r="L49" s="57"/>
      <c r="M49" s="61">
        <v>283798.3</v>
      </c>
      <c r="N49" s="64"/>
      <c r="O49" s="70"/>
      <c r="P49" s="61">
        <v>283798.3</v>
      </c>
      <c r="Q49" s="64"/>
      <c r="R49" s="40"/>
      <c r="S49" s="71">
        <v>0</v>
      </c>
    </row>
    <row r="50" spans="1:19" x14ac:dyDescent="0.2">
      <c r="A50" s="56" t="s">
        <v>78</v>
      </c>
      <c r="B50" s="57"/>
      <c r="C50" s="82">
        <v>4941.6000000000004</v>
      </c>
      <c r="D50" s="58"/>
      <c r="E50" s="58"/>
      <c r="F50" s="82">
        <v>4984.5</v>
      </c>
      <c r="G50" s="58"/>
      <c r="H50" s="70"/>
      <c r="I50" s="73">
        <v>-42.899999999999636</v>
      </c>
      <c r="J50" s="63"/>
      <c r="K50" s="70"/>
      <c r="L50" s="70"/>
      <c r="M50" s="64"/>
      <c r="N50" s="64"/>
      <c r="O50" s="70"/>
      <c r="P50" s="64"/>
      <c r="Q50" s="64"/>
      <c r="R50" s="40"/>
      <c r="S50" s="71"/>
    </row>
    <row r="51" spans="1:19" x14ac:dyDescent="0.2">
      <c r="A51" s="56" t="s">
        <v>23</v>
      </c>
      <c r="B51" s="57"/>
      <c r="C51" s="82">
        <v>447.6</v>
      </c>
      <c r="D51" s="58"/>
      <c r="E51" s="58"/>
      <c r="F51" s="82">
        <v>447.6</v>
      </c>
      <c r="G51" s="58"/>
      <c r="H51" s="70"/>
      <c r="I51" s="73">
        <v>0</v>
      </c>
      <c r="J51" s="63"/>
      <c r="K51" s="70"/>
      <c r="L51" s="70"/>
      <c r="M51" s="64"/>
      <c r="N51" s="64"/>
      <c r="O51" s="70"/>
      <c r="P51" s="64"/>
      <c r="Q51" s="64"/>
      <c r="R51" s="40"/>
      <c r="S51" s="71"/>
    </row>
    <row r="52" spans="1:19" x14ac:dyDescent="0.2">
      <c r="A52" s="56" t="s">
        <v>80</v>
      </c>
      <c r="B52" s="57"/>
      <c r="C52" s="168">
        <v>-7224.4</v>
      </c>
      <c r="D52" s="58"/>
      <c r="E52" s="87"/>
      <c r="F52" s="167">
        <v>-7202.5</v>
      </c>
      <c r="G52" s="58"/>
      <c r="H52" s="70"/>
      <c r="I52" s="73">
        <v>-21.899999999999636</v>
      </c>
      <c r="J52" s="63"/>
      <c r="K52" s="57" t="s">
        <v>82</v>
      </c>
      <c r="L52" s="57"/>
      <c r="M52" s="64"/>
      <c r="N52" s="62">
        <v>109551</v>
      </c>
      <c r="O52" s="57"/>
      <c r="P52" s="64"/>
      <c r="Q52" s="62">
        <v>109551</v>
      </c>
      <c r="R52" s="40"/>
      <c r="S52" s="65">
        <v>0</v>
      </c>
    </row>
    <row r="53" spans="1:19" x14ac:dyDescent="0.2">
      <c r="A53" s="56" t="s">
        <v>81</v>
      </c>
      <c r="B53" s="57"/>
      <c r="C53" s="168">
        <v>-33.299999999999997</v>
      </c>
      <c r="D53" s="58"/>
      <c r="E53" s="87"/>
      <c r="F53" s="167">
        <v>-33.200000000000003</v>
      </c>
      <c r="G53" s="58"/>
      <c r="H53" s="70"/>
      <c r="I53" s="73">
        <v>-9.9999999999994316E-2</v>
      </c>
      <c r="J53" s="63"/>
      <c r="K53" s="70"/>
      <c r="L53" s="70"/>
      <c r="M53" s="64"/>
      <c r="N53" s="64"/>
      <c r="O53" s="70"/>
      <c r="P53" s="64"/>
      <c r="Q53" s="64"/>
      <c r="R53" s="40"/>
      <c r="S53" s="71"/>
    </row>
    <row r="54" spans="1:19" x14ac:dyDescent="0.2">
      <c r="A54" s="72" t="s">
        <v>25</v>
      </c>
      <c r="B54" s="70"/>
      <c r="C54" s="58"/>
      <c r="D54" s="58"/>
      <c r="E54" s="58"/>
      <c r="F54" s="58"/>
      <c r="G54" s="58"/>
      <c r="H54" s="70"/>
      <c r="I54" s="73"/>
      <c r="J54" s="63"/>
      <c r="K54" s="57" t="s">
        <v>84</v>
      </c>
      <c r="L54" s="57"/>
      <c r="M54" s="61">
        <v>7805.7</v>
      </c>
      <c r="N54" s="64"/>
      <c r="O54" s="70"/>
      <c r="P54" s="61">
        <v>7805.7</v>
      </c>
      <c r="Q54" s="64"/>
      <c r="R54" s="40"/>
      <c r="S54" s="71">
        <v>0</v>
      </c>
    </row>
    <row r="55" spans="1:19" x14ac:dyDescent="0.2">
      <c r="A55" s="56" t="s">
        <v>83</v>
      </c>
      <c r="B55" s="57"/>
      <c r="C55" s="58"/>
      <c r="D55" s="81">
        <v>36177.200000000012</v>
      </c>
      <c r="E55" s="60"/>
      <c r="F55" s="58"/>
      <c r="G55" s="81">
        <v>32979.700000000004</v>
      </c>
      <c r="H55" s="61"/>
      <c r="I55" s="62">
        <v>3197.5000000000073</v>
      </c>
      <c r="J55" s="63"/>
      <c r="K55" s="57" t="s">
        <v>86</v>
      </c>
      <c r="L55" s="57"/>
      <c r="M55" s="61">
        <v>100635.2</v>
      </c>
      <c r="N55" s="64"/>
      <c r="O55" s="70"/>
      <c r="P55" s="61">
        <v>100635.2</v>
      </c>
      <c r="Q55" s="64"/>
      <c r="R55" s="40"/>
      <c r="S55" s="71">
        <v>0</v>
      </c>
    </row>
    <row r="56" spans="1:19" x14ac:dyDescent="0.2">
      <c r="A56" s="56" t="s">
        <v>85</v>
      </c>
      <c r="B56" s="70"/>
      <c r="C56" s="82">
        <v>499.79999999999995</v>
      </c>
      <c r="D56" s="58"/>
      <c r="E56" s="58"/>
      <c r="F56" s="82">
        <v>618.40000000000009</v>
      </c>
      <c r="G56" s="58"/>
      <c r="H56" s="70"/>
      <c r="I56" s="73">
        <v>-118.60000000000014</v>
      </c>
      <c r="J56" s="63"/>
      <c r="K56" s="57" t="s">
        <v>43</v>
      </c>
      <c r="L56" s="57"/>
      <c r="M56" s="61">
        <v>1110.0999999999999</v>
      </c>
      <c r="N56" s="64"/>
      <c r="O56" s="70"/>
      <c r="P56" s="61">
        <v>1110.0999999999999</v>
      </c>
      <c r="Q56" s="64"/>
      <c r="R56" s="40"/>
      <c r="S56" s="71">
        <v>0</v>
      </c>
    </row>
    <row r="57" spans="1:19" x14ac:dyDescent="0.2">
      <c r="A57" s="56" t="s">
        <v>14</v>
      </c>
      <c r="B57" s="57"/>
      <c r="C57" s="82">
        <v>35680.100000000006</v>
      </c>
      <c r="D57" s="58"/>
      <c r="E57" s="58"/>
      <c r="F57" s="82">
        <v>32364</v>
      </c>
      <c r="G57" s="58"/>
      <c r="H57" s="70"/>
      <c r="I57" s="73">
        <v>3316.1000000000058</v>
      </c>
      <c r="J57" s="63"/>
      <c r="K57" s="57"/>
      <c r="L57" s="57"/>
      <c r="M57" s="61"/>
      <c r="N57" s="64"/>
      <c r="O57" s="70"/>
      <c r="P57" s="61"/>
      <c r="Q57" s="64"/>
      <c r="R57" s="40"/>
      <c r="S57" s="71"/>
    </row>
    <row r="58" spans="1:19" x14ac:dyDescent="0.2">
      <c r="A58" s="56" t="s">
        <v>45</v>
      </c>
      <c r="B58" s="57"/>
      <c r="C58" s="168">
        <v>-2.7</v>
      </c>
      <c r="D58" s="58"/>
      <c r="E58" s="87"/>
      <c r="F58" s="168">
        <v>-2.7</v>
      </c>
      <c r="G58" s="58"/>
      <c r="H58" s="70"/>
      <c r="I58" s="73">
        <v>0</v>
      </c>
      <c r="J58" s="63"/>
      <c r="K58" s="57"/>
      <c r="L58" s="57"/>
      <c r="M58" s="61"/>
      <c r="N58" s="64"/>
      <c r="O58" s="70"/>
      <c r="P58" s="61"/>
      <c r="Q58" s="64"/>
      <c r="R58" s="40"/>
      <c r="S58" s="71"/>
    </row>
    <row r="59" spans="1:19" x14ac:dyDescent="0.2">
      <c r="A59" s="72"/>
      <c r="B59" s="70"/>
      <c r="C59" s="58"/>
      <c r="D59" s="58"/>
      <c r="E59" s="58"/>
      <c r="F59" s="58"/>
      <c r="G59" s="58"/>
      <c r="H59" s="70"/>
      <c r="I59" s="73"/>
      <c r="J59" s="63"/>
      <c r="K59" s="70"/>
      <c r="L59" s="70"/>
      <c r="M59" s="64"/>
      <c r="N59" s="64"/>
      <c r="O59" s="70"/>
      <c r="P59" s="64"/>
      <c r="Q59" s="64"/>
      <c r="R59" s="40"/>
      <c r="S59" s="71"/>
    </row>
    <row r="60" spans="1:19" x14ac:dyDescent="0.2">
      <c r="A60" s="56" t="s">
        <v>87</v>
      </c>
      <c r="B60" s="57"/>
      <c r="C60" s="58"/>
      <c r="D60" s="81">
        <v>7805.7</v>
      </c>
      <c r="E60" s="60"/>
      <c r="F60" s="58"/>
      <c r="G60" s="81">
        <v>7805.7</v>
      </c>
      <c r="H60" s="61"/>
      <c r="I60" s="62">
        <v>0</v>
      </c>
      <c r="J60" s="63"/>
      <c r="K60" s="57" t="s">
        <v>88</v>
      </c>
      <c r="L60" s="57"/>
      <c r="M60" s="64"/>
      <c r="N60" s="62">
        <v>610953</v>
      </c>
      <c r="O60" s="57"/>
      <c r="P60" s="64"/>
      <c r="Q60" s="62">
        <v>610953</v>
      </c>
      <c r="R60" s="40"/>
      <c r="S60" s="65">
        <v>0</v>
      </c>
    </row>
    <row r="61" spans="1:19" x14ac:dyDescent="0.2">
      <c r="A61" s="56" t="s">
        <v>44</v>
      </c>
      <c r="B61" s="57"/>
      <c r="C61" s="58"/>
      <c r="D61" s="58"/>
      <c r="E61" s="58"/>
      <c r="F61" s="58"/>
      <c r="G61" s="58"/>
      <c r="H61" s="70"/>
      <c r="I61" s="73"/>
      <c r="J61" s="63"/>
      <c r="K61" s="57"/>
      <c r="L61" s="57"/>
      <c r="M61" s="64"/>
      <c r="N61" s="74"/>
      <c r="O61" s="57"/>
      <c r="P61" s="64"/>
      <c r="Q61" s="74"/>
      <c r="R61" s="40"/>
      <c r="S61" s="71"/>
    </row>
    <row r="62" spans="1:19" x14ac:dyDescent="0.2">
      <c r="A62" s="56" t="s">
        <v>22</v>
      </c>
      <c r="B62" s="57"/>
      <c r="C62" s="82">
        <v>7805.7</v>
      </c>
      <c r="D62" s="58"/>
      <c r="E62" s="58"/>
      <c r="F62" s="82">
        <v>7805.7</v>
      </c>
      <c r="G62" s="58"/>
      <c r="H62" s="70"/>
      <c r="I62" s="73">
        <v>0</v>
      </c>
      <c r="J62" s="63"/>
      <c r="K62" s="57" t="s">
        <v>33</v>
      </c>
      <c r="L62" s="57"/>
      <c r="M62" s="64"/>
      <c r="N62" s="81">
        <v>137479.6</v>
      </c>
      <c r="O62" s="57"/>
      <c r="P62" s="64"/>
      <c r="Q62" s="81">
        <v>114815.4</v>
      </c>
      <c r="R62" s="40"/>
      <c r="S62" s="65">
        <v>22664.200000000012</v>
      </c>
    </row>
    <row r="63" spans="1:19" x14ac:dyDescent="0.2">
      <c r="A63" s="56" t="s">
        <v>25</v>
      </c>
      <c r="B63" s="57"/>
      <c r="C63" s="82"/>
      <c r="D63" s="58"/>
      <c r="E63" s="58"/>
      <c r="F63" s="82"/>
      <c r="G63" s="58"/>
      <c r="H63" s="70"/>
      <c r="I63" s="73"/>
      <c r="J63" s="63"/>
      <c r="K63" s="70"/>
      <c r="L63" s="70"/>
      <c r="M63" s="64"/>
      <c r="N63" s="64"/>
      <c r="O63" s="70"/>
      <c r="P63" s="64"/>
      <c r="Q63" s="64"/>
      <c r="R63" s="40"/>
      <c r="S63" s="71"/>
    </row>
    <row r="64" spans="1:19" x14ac:dyDescent="0.2">
      <c r="A64" s="72"/>
      <c r="B64" s="70"/>
      <c r="C64" s="58"/>
      <c r="D64" s="58"/>
      <c r="E64" s="58"/>
      <c r="F64" s="58"/>
      <c r="G64" s="58"/>
      <c r="H64" s="70"/>
      <c r="I64" s="73"/>
      <c r="J64" s="63"/>
      <c r="K64" s="57"/>
      <c r="L64" s="57"/>
      <c r="M64" s="64"/>
      <c r="N64" s="61"/>
      <c r="O64" s="57"/>
      <c r="P64" s="64"/>
      <c r="Q64" s="61"/>
      <c r="R64" s="40"/>
      <c r="S64" s="71"/>
    </row>
    <row r="65" spans="1:19" x14ac:dyDescent="0.2">
      <c r="A65" s="72"/>
      <c r="B65" s="70"/>
      <c r="C65" s="58"/>
      <c r="D65" s="58"/>
      <c r="E65" s="58"/>
      <c r="F65" s="58"/>
      <c r="G65" s="58"/>
      <c r="H65" s="70"/>
      <c r="I65" s="73"/>
      <c r="J65" s="63"/>
      <c r="K65" s="70"/>
      <c r="L65" s="70"/>
      <c r="M65" s="64"/>
      <c r="N65" s="64"/>
      <c r="O65" s="70"/>
      <c r="P65" s="64"/>
      <c r="Q65" s="64"/>
      <c r="R65" s="40"/>
      <c r="S65" s="71"/>
    </row>
    <row r="66" spans="1:19" x14ac:dyDescent="0.2">
      <c r="A66" s="56" t="s">
        <v>89</v>
      </c>
      <c r="B66" s="57"/>
      <c r="C66" s="58"/>
      <c r="D66" s="81">
        <v>2887089.4000000008</v>
      </c>
      <c r="E66" s="60"/>
      <c r="F66" s="58"/>
      <c r="G66" s="81">
        <v>2895921.8000000003</v>
      </c>
      <c r="H66" s="61"/>
      <c r="I66" s="62">
        <v>-8832.3999999994412</v>
      </c>
      <c r="J66" s="63"/>
      <c r="K66" s="57" t="s">
        <v>90</v>
      </c>
      <c r="L66" s="57"/>
      <c r="M66" s="64"/>
      <c r="N66" s="62">
        <v>2887089.4</v>
      </c>
      <c r="O66" s="57"/>
      <c r="P66" s="64"/>
      <c r="Q66" s="62">
        <v>2895921.8</v>
      </c>
      <c r="R66" s="40"/>
      <c r="S66" s="65">
        <v>-8832.3999999999069</v>
      </c>
    </row>
    <row r="67" spans="1:19" ht="15.75" thickBot="1" x14ac:dyDescent="0.25">
      <c r="A67" s="89"/>
      <c r="B67" s="90"/>
      <c r="C67" s="90"/>
      <c r="D67" s="90"/>
      <c r="E67" s="90"/>
      <c r="F67" s="90"/>
      <c r="G67" s="90"/>
      <c r="H67" s="90"/>
      <c r="I67" s="91"/>
      <c r="J67" s="92"/>
      <c r="K67" s="90"/>
      <c r="L67" s="90"/>
      <c r="M67" s="93"/>
      <c r="N67" s="93"/>
      <c r="O67" s="90"/>
      <c r="P67" s="93"/>
      <c r="Q67" s="93"/>
      <c r="R67" s="94"/>
      <c r="S67" s="95"/>
    </row>
    <row r="68" spans="1:19" ht="16.5" thickTop="1" x14ac:dyDescent="0.25">
      <c r="A68" s="367" t="s">
        <v>91</v>
      </c>
      <c r="B68" s="368"/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9"/>
    </row>
    <row r="69" spans="1:19" x14ac:dyDescent="0.2">
      <c r="A69" s="56" t="s">
        <v>92</v>
      </c>
      <c r="B69" s="57"/>
      <c r="C69" s="70"/>
      <c r="D69" s="62">
        <v>10764</v>
      </c>
      <c r="E69" s="57"/>
      <c r="F69" s="70"/>
      <c r="G69" s="62">
        <v>10384.799999999999</v>
      </c>
      <c r="H69" s="61"/>
      <c r="I69" s="62">
        <v>379.20000000000073</v>
      </c>
      <c r="J69" s="96"/>
      <c r="K69" s="57" t="s">
        <v>93</v>
      </c>
      <c r="L69" s="57"/>
      <c r="M69" s="64"/>
      <c r="N69" s="62">
        <v>10764</v>
      </c>
      <c r="O69" s="57"/>
      <c r="P69" s="64"/>
      <c r="Q69" s="62">
        <v>10384.799999999999</v>
      </c>
      <c r="R69" s="40"/>
      <c r="S69" s="65">
        <v>379.20000000000073</v>
      </c>
    </row>
    <row r="70" spans="1:19" x14ac:dyDescent="0.2">
      <c r="A70" s="72"/>
      <c r="B70" s="70"/>
      <c r="C70" s="70"/>
      <c r="D70" s="70"/>
      <c r="E70" s="70"/>
      <c r="F70" s="70"/>
      <c r="G70" s="64"/>
      <c r="H70" s="70"/>
      <c r="I70" s="73"/>
      <c r="J70" s="96"/>
      <c r="K70" s="57" t="s">
        <v>94</v>
      </c>
      <c r="L70" s="57"/>
      <c r="M70" s="61">
        <v>10764</v>
      </c>
      <c r="N70" s="64"/>
      <c r="O70" s="70"/>
      <c r="P70" s="61">
        <v>10384.799999999999</v>
      </c>
      <c r="Q70" s="64"/>
      <c r="R70" s="40"/>
      <c r="S70" s="71">
        <v>379.20000000000073</v>
      </c>
    </row>
    <row r="71" spans="1:19" x14ac:dyDescent="0.2">
      <c r="A71" s="72"/>
      <c r="B71" s="70"/>
      <c r="C71" s="70"/>
      <c r="D71" s="70"/>
      <c r="E71" s="70"/>
      <c r="F71" s="70"/>
      <c r="G71" s="64"/>
      <c r="H71" s="70"/>
      <c r="I71" s="73"/>
      <c r="J71" s="96"/>
      <c r="K71" s="70"/>
      <c r="L71" s="70"/>
      <c r="M71" s="64"/>
      <c r="N71" s="64"/>
      <c r="O71" s="70"/>
      <c r="P71" s="64"/>
      <c r="Q71" s="64"/>
      <c r="R71" s="40"/>
      <c r="S71" s="71"/>
    </row>
    <row r="72" spans="1:19" x14ac:dyDescent="0.2">
      <c r="A72" s="56" t="s">
        <v>95</v>
      </c>
      <c r="B72" s="57"/>
      <c r="C72" s="70"/>
      <c r="D72" s="62">
        <v>121811.6</v>
      </c>
      <c r="E72" s="57"/>
      <c r="F72" s="70"/>
      <c r="G72" s="62">
        <v>132236.4</v>
      </c>
      <c r="H72" s="61"/>
      <c r="I72" s="62">
        <v>-10424.799999999988</v>
      </c>
      <c r="J72" s="96"/>
      <c r="K72" s="57" t="s">
        <v>96</v>
      </c>
      <c r="L72" s="57"/>
      <c r="M72" s="64"/>
      <c r="N72" s="62">
        <v>121811.6</v>
      </c>
      <c r="O72" s="57"/>
      <c r="P72" s="64"/>
      <c r="Q72" s="62">
        <v>132236.4</v>
      </c>
      <c r="R72" s="40"/>
      <c r="S72" s="65">
        <v>-10424.799999999988</v>
      </c>
    </row>
    <row r="73" spans="1:19" x14ac:dyDescent="0.2">
      <c r="A73" s="56" t="s">
        <v>23</v>
      </c>
      <c r="B73" s="57"/>
      <c r="C73" s="82">
        <v>121811.6</v>
      </c>
      <c r="D73" s="70"/>
      <c r="E73" s="70"/>
      <c r="F73" s="61">
        <v>132236.4</v>
      </c>
      <c r="G73" s="64"/>
      <c r="H73" s="70"/>
      <c r="I73" s="73">
        <v>-10424.799999999988</v>
      </c>
      <c r="J73" s="96"/>
      <c r="K73" s="70"/>
      <c r="L73" s="70"/>
      <c r="M73" s="64"/>
      <c r="N73" s="64"/>
      <c r="O73" s="70"/>
      <c r="P73" s="64"/>
      <c r="Q73" s="64"/>
      <c r="R73" s="40"/>
      <c r="S73" s="71"/>
    </row>
    <row r="74" spans="1:19" x14ac:dyDescent="0.2">
      <c r="A74" s="72"/>
      <c r="B74" s="70"/>
      <c r="C74" s="70"/>
      <c r="D74" s="97"/>
      <c r="E74" s="70"/>
      <c r="F74" s="70"/>
      <c r="G74" s="64"/>
      <c r="H74" s="70"/>
      <c r="I74" s="73"/>
      <c r="J74" s="96"/>
      <c r="K74" s="70"/>
      <c r="L74" s="70"/>
      <c r="M74" s="64"/>
      <c r="N74" s="64"/>
      <c r="O74" s="70"/>
      <c r="P74" s="64"/>
      <c r="Q74" s="64"/>
      <c r="R74" s="40"/>
      <c r="S74" s="71"/>
    </row>
    <row r="75" spans="1:19" x14ac:dyDescent="0.2">
      <c r="A75" s="56" t="s">
        <v>97</v>
      </c>
      <c r="B75" s="57"/>
      <c r="C75" s="70"/>
      <c r="D75" s="62">
        <v>3175953.4</v>
      </c>
      <c r="E75" s="57"/>
      <c r="F75" s="70"/>
      <c r="G75" s="62">
        <v>3072523.5116079901</v>
      </c>
      <c r="H75" s="61"/>
      <c r="I75" s="62">
        <v>103429.88839200977</v>
      </c>
      <c r="J75" s="96"/>
      <c r="K75" s="57" t="s">
        <v>98</v>
      </c>
      <c r="L75" s="57"/>
      <c r="M75" s="64"/>
      <c r="N75" s="62">
        <v>3175953.4</v>
      </c>
      <c r="O75" s="57"/>
      <c r="P75" s="64"/>
      <c r="Q75" s="62">
        <v>3072523.5116079901</v>
      </c>
      <c r="R75" s="40"/>
      <c r="S75" s="65">
        <v>103429.88839200977</v>
      </c>
    </row>
    <row r="76" spans="1:19" x14ac:dyDescent="0.2">
      <c r="A76" s="72"/>
      <c r="B76" s="70"/>
      <c r="C76" s="70"/>
      <c r="D76" s="64"/>
      <c r="E76" s="70"/>
      <c r="F76" s="70"/>
      <c r="G76" s="64"/>
      <c r="H76" s="70"/>
      <c r="I76" s="73"/>
      <c r="J76" s="96"/>
      <c r="K76" s="70"/>
      <c r="L76" s="70"/>
      <c r="M76" s="64"/>
      <c r="N76" s="64"/>
      <c r="O76" s="70"/>
      <c r="P76" s="64"/>
      <c r="Q76" s="64"/>
      <c r="R76" s="40"/>
      <c r="S76" s="71"/>
    </row>
    <row r="77" spans="1:19" x14ac:dyDescent="0.2">
      <c r="A77" s="56" t="s">
        <v>99</v>
      </c>
      <c r="B77" s="57"/>
      <c r="C77" s="70"/>
      <c r="D77" s="62">
        <v>5401276.7000000002</v>
      </c>
      <c r="E77" s="57"/>
      <c r="F77" s="70"/>
      <c r="G77" s="62">
        <v>5444590.5790553298</v>
      </c>
      <c r="H77" s="61"/>
      <c r="I77" s="62">
        <v>-43313.879055329598</v>
      </c>
      <c r="J77" s="96"/>
      <c r="K77" s="57" t="s">
        <v>100</v>
      </c>
      <c r="L77" s="57"/>
      <c r="M77" s="64"/>
      <c r="N77" s="62">
        <v>5401276.7000000002</v>
      </c>
      <c r="O77" s="57"/>
      <c r="P77" s="64"/>
      <c r="Q77" s="62">
        <v>5444590.5790553298</v>
      </c>
      <c r="R77" s="40"/>
      <c r="S77" s="65">
        <v>-43313.879055329598</v>
      </c>
    </row>
    <row r="78" spans="1:19" ht="15.75" customHeight="1" x14ac:dyDescent="0.2">
      <c r="A78" s="72"/>
      <c r="B78" s="70"/>
      <c r="C78" s="70"/>
      <c r="D78" s="70"/>
      <c r="E78" s="70"/>
      <c r="F78" s="70"/>
      <c r="G78" s="64"/>
      <c r="H78" s="70"/>
      <c r="I78" s="73"/>
      <c r="J78" s="96"/>
      <c r="K78" s="70"/>
      <c r="L78" s="70"/>
      <c r="M78" s="64"/>
      <c r="N78" s="64"/>
      <c r="O78" s="70"/>
      <c r="P78" s="64"/>
      <c r="Q78" s="64"/>
      <c r="R78" s="40"/>
      <c r="S78" s="71"/>
    </row>
    <row r="79" spans="1:19" x14ac:dyDescent="0.2">
      <c r="A79" s="56" t="s">
        <v>101</v>
      </c>
      <c r="B79" s="70"/>
      <c r="C79" s="70"/>
      <c r="D79" s="62">
        <v>8709805.6999999993</v>
      </c>
      <c r="E79" s="57"/>
      <c r="F79" s="70"/>
      <c r="G79" s="62">
        <v>8659735.2906633206</v>
      </c>
      <c r="H79" s="61"/>
      <c r="I79" s="62">
        <v>50070.409336678684</v>
      </c>
      <c r="J79" s="96"/>
      <c r="K79" s="57" t="s">
        <v>101</v>
      </c>
      <c r="L79" s="57"/>
      <c r="M79" s="64"/>
      <c r="N79" s="62">
        <v>8709805.6999999993</v>
      </c>
      <c r="O79" s="57"/>
      <c r="P79" s="64"/>
      <c r="Q79" s="62">
        <v>8659735.2906633206</v>
      </c>
      <c r="R79" s="40"/>
      <c r="S79" s="65">
        <v>50070.409336678684</v>
      </c>
    </row>
    <row r="80" spans="1:19" ht="15.75" thickBot="1" x14ac:dyDescent="0.25">
      <c r="A80" s="89"/>
      <c r="B80" s="90"/>
      <c r="C80" s="90"/>
      <c r="D80" s="90"/>
      <c r="E80" s="90"/>
      <c r="F80" s="90"/>
      <c r="G80" s="90"/>
      <c r="H80" s="90"/>
      <c r="I80" s="90"/>
      <c r="J80" s="98"/>
      <c r="K80" s="90"/>
      <c r="L80" s="90"/>
      <c r="M80" s="90"/>
      <c r="N80" s="90"/>
      <c r="O80" s="90"/>
      <c r="P80" s="90"/>
      <c r="Q80" s="90"/>
      <c r="R80" s="94"/>
      <c r="S80" s="99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sheetProtection password="CF7A" sheet="1" objects="1" scenarios="1"/>
  <mergeCells count="5">
    <mergeCell ref="G1:J1"/>
    <mergeCell ref="M4:N4"/>
    <mergeCell ref="C10:D10"/>
    <mergeCell ref="M10:N10"/>
    <mergeCell ref="A68:S68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>
    <oddFooter>&amp;LDirección de Contabilidad&amp;RPágina 2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5" transitionEvaluation="1">
    <pageSetUpPr fitToPage="1"/>
  </sheetPr>
  <dimension ref="A1:S184"/>
  <sheetViews>
    <sheetView showGridLines="0" topLeftCell="A25" zoomScale="75" workbookViewId="0">
      <selection activeCell="A25" sqref="A1:XFD1048576"/>
    </sheetView>
  </sheetViews>
  <sheetFormatPr baseColWidth="10" defaultColWidth="12.6640625" defaultRowHeight="15" x14ac:dyDescent="0.2"/>
  <cols>
    <col min="1" max="1" width="50.5546875" style="104" customWidth="1"/>
    <col min="2" max="2" width="8.33203125" style="104" customWidth="1"/>
    <col min="3" max="3" width="11.21875" style="165" customWidth="1"/>
    <col min="4" max="4" width="3.33203125" style="165" customWidth="1"/>
    <col min="5" max="5" width="12.77734375" style="165" customWidth="1"/>
    <col min="6" max="6" width="3.109375" style="104" customWidth="1"/>
    <col min="7" max="7" width="7.77734375" style="104" customWidth="1"/>
    <col min="8" max="8" width="10.88671875" style="104" customWidth="1"/>
    <col min="9" max="9" width="3.6640625" style="104" customWidth="1"/>
    <col min="10" max="10" width="12.109375" style="104" customWidth="1"/>
    <col min="11" max="11" width="2.77734375" style="104" customWidth="1"/>
    <col min="12" max="12" width="12.6640625" style="104"/>
    <col min="13" max="13" width="1.5546875" style="104" customWidth="1"/>
    <col min="14" max="14" width="12.6640625" style="104"/>
    <col min="15" max="19" width="12.6640625" style="105"/>
    <col min="20" max="16384" width="12.6640625" style="104"/>
  </cols>
  <sheetData>
    <row r="1" spans="1:19" ht="17.100000000000001" customHeight="1" x14ac:dyDescent="0.2">
      <c r="A1" s="100"/>
      <c r="B1" s="100"/>
      <c r="C1" s="101"/>
      <c r="D1" s="101"/>
      <c r="E1" s="101"/>
      <c r="F1" s="102"/>
      <c r="G1" s="102"/>
      <c r="H1" s="102"/>
      <c r="I1" s="102"/>
      <c r="J1" s="102"/>
      <c r="K1" s="102"/>
      <c r="L1" s="102"/>
      <c r="M1" s="103"/>
    </row>
    <row r="2" spans="1:19" ht="12" customHeight="1" x14ac:dyDescent="0.2">
      <c r="A2" s="102"/>
      <c r="B2" s="102"/>
      <c r="C2" s="101"/>
      <c r="D2" s="101"/>
      <c r="E2" s="101"/>
      <c r="F2" s="102"/>
      <c r="G2" s="102"/>
      <c r="H2" s="102"/>
      <c r="I2" s="102"/>
      <c r="J2" s="102"/>
      <c r="K2" s="102"/>
      <c r="L2" s="102"/>
      <c r="M2" s="102"/>
    </row>
    <row r="3" spans="1:19" ht="20.25" x14ac:dyDescent="0.3">
      <c r="A3" s="106"/>
      <c r="B3" s="106"/>
      <c r="C3" s="107"/>
      <c r="D3" s="107"/>
      <c r="E3" s="107"/>
      <c r="F3" s="108"/>
      <c r="G3" s="108"/>
      <c r="H3" s="108"/>
      <c r="I3" s="108"/>
      <c r="J3" s="108"/>
      <c r="K3" s="108"/>
      <c r="L3" s="108"/>
      <c r="M3" s="108"/>
    </row>
    <row r="4" spans="1:19" s="112" customFormat="1" ht="23.25" x14ac:dyDescent="0.35">
      <c r="A4" s="109" t="s">
        <v>0</v>
      </c>
      <c r="B4" s="109"/>
      <c r="C4" s="110"/>
      <c r="D4" s="110"/>
      <c r="E4" s="110"/>
      <c r="F4" s="111"/>
      <c r="G4" s="111"/>
      <c r="H4" s="111"/>
      <c r="I4" s="111"/>
      <c r="J4" s="111"/>
      <c r="K4" s="111"/>
      <c r="L4" s="111"/>
      <c r="M4" s="111"/>
      <c r="O4" s="113"/>
      <c r="P4" s="113"/>
      <c r="Q4" s="113"/>
      <c r="R4" s="113"/>
      <c r="S4" s="113"/>
    </row>
    <row r="5" spans="1:19" s="112" customFormat="1" ht="23.25" x14ac:dyDescent="0.35">
      <c r="A5" s="109" t="s">
        <v>135</v>
      </c>
      <c r="B5" s="114"/>
      <c r="C5" s="110"/>
      <c r="D5" s="110"/>
      <c r="E5" s="110"/>
      <c r="F5" s="111"/>
      <c r="G5" s="111"/>
      <c r="H5" s="111"/>
      <c r="I5" s="111"/>
      <c r="J5" s="111"/>
      <c r="K5" s="111"/>
      <c r="L5" s="111"/>
      <c r="M5" s="111"/>
      <c r="O5" s="113"/>
      <c r="P5" s="113"/>
      <c r="Q5" s="113"/>
      <c r="R5" s="113"/>
      <c r="S5" s="113"/>
    </row>
    <row r="6" spans="1:19" ht="6.75" customHeight="1" x14ac:dyDescent="0.2">
      <c r="A6" s="115"/>
      <c r="B6" s="115"/>
      <c r="C6" s="116"/>
      <c r="D6" s="116"/>
      <c r="E6" s="116"/>
      <c r="F6" s="117"/>
      <c r="G6" s="117"/>
      <c r="H6" s="117"/>
      <c r="I6" s="117"/>
      <c r="J6" s="117"/>
      <c r="K6" s="118"/>
      <c r="L6" s="2"/>
      <c r="M6" s="105"/>
    </row>
    <row r="7" spans="1:19" ht="9" customHeight="1" x14ac:dyDescent="0.2">
      <c r="A7" s="115"/>
      <c r="B7" s="115"/>
      <c r="C7" s="116"/>
      <c r="D7" s="116"/>
      <c r="E7" s="116"/>
      <c r="F7" s="117"/>
      <c r="G7" s="117"/>
      <c r="H7" s="117"/>
      <c r="I7" s="117"/>
      <c r="J7" s="117"/>
      <c r="K7" s="118"/>
      <c r="L7" s="2"/>
      <c r="M7" s="105"/>
    </row>
    <row r="8" spans="1:19" ht="15.75" thickBot="1" x14ac:dyDescent="0.25">
      <c r="A8" s="119"/>
      <c r="B8" s="119"/>
      <c r="C8" s="120"/>
      <c r="D8" s="120"/>
      <c r="E8" s="120"/>
      <c r="F8" s="119"/>
      <c r="G8" s="119"/>
      <c r="H8" s="119"/>
      <c r="I8" s="119"/>
      <c r="J8" s="121"/>
      <c r="L8" s="121" t="s">
        <v>1</v>
      </c>
    </row>
    <row r="9" spans="1:19" ht="24" customHeight="1" thickTop="1" x14ac:dyDescent="0.2">
      <c r="A9" s="122"/>
      <c r="B9" s="123"/>
      <c r="C9" s="124" t="s">
        <v>2</v>
      </c>
      <c r="D9" s="125"/>
      <c r="E9" s="125"/>
      <c r="F9" s="126"/>
      <c r="G9" s="126"/>
      <c r="H9" s="126"/>
      <c r="I9" s="126"/>
      <c r="J9" s="126"/>
      <c r="K9" s="127"/>
      <c r="L9" s="127"/>
      <c r="M9" s="128"/>
    </row>
    <row r="10" spans="1:19" ht="8.25" customHeight="1" x14ac:dyDescent="0.2">
      <c r="A10" s="129"/>
      <c r="B10" s="130"/>
      <c r="C10" s="131"/>
      <c r="D10" s="131"/>
      <c r="E10" s="131"/>
      <c r="F10" s="130"/>
      <c r="G10" s="130"/>
      <c r="H10" s="130"/>
      <c r="I10" s="130"/>
      <c r="J10" s="130"/>
      <c r="K10" s="130"/>
      <c r="L10" s="130"/>
      <c r="M10" s="132"/>
    </row>
    <row r="11" spans="1:19" x14ac:dyDescent="0.2">
      <c r="A11" s="129"/>
      <c r="B11" s="133" t="s">
        <v>3</v>
      </c>
      <c r="C11" s="134">
        <v>41913</v>
      </c>
      <c r="D11" s="135" t="s">
        <v>4</v>
      </c>
      <c r="E11" s="136">
        <v>41943</v>
      </c>
      <c r="F11" s="130"/>
      <c r="G11" s="133" t="s">
        <v>3</v>
      </c>
      <c r="H11" s="134">
        <v>41883</v>
      </c>
      <c r="I11" s="135" t="s">
        <v>4</v>
      </c>
      <c r="J11" s="136">
        <v>41912</v>
      </c>
      <c r="K11" s="130"/>
      <c r="L11" s="137" t="s">
        <v>110</v>
      </c>
      <c r="M11" s="132"/>
    </row>
    <row r="12" spans="1:19" s="146" customFormat="1" ht="11.25" customHeight="1" x14ac:dyDescent="0.25">
      <c r="A12" s="138"/>
      <c r="B12" s="139"/>
      <c r="C12" s="140" t="s">
        <v>5</v>
      </c>
      <c r="D12" s="141"/>
      <c r="E12" s="142" t="s">
        <v>5</v>
      </c>
      <c r="F12" s="139"/>
      <c r="G12" s="139"/>
      <c r="H12" s="143" t="s">
        <v>5</v>
      </c>
      <c r="I12" s="139"/>
      <c r="J12" s="144" t="s">
        <v>5</v>
      </c>
      <c r="K12" s="139"/>
      <c r="L12" s="139"/>
      <c r="M12" s="145"/>
      <c r="O12" s="147"/>
      <c r="P12" s="147"/>
      <c r="Q12" s="147"/>
      <c r="R12" s="147"/>
      <c r="S12" s="147"/>
    </row>
    <row r="13" spans="1:19" x14ac:dyDescent="0.2">
      <c r="A13" s="129"/>
      <c r="B13" s="130"/>
      <c r="C13" s="131"/>
      <c r="D13" s="131"/>
      <c r="E13" s="131"/>
      <c r="F13" s="130"/>
      <c r="G13" s="130"/>
      <c r="H13" s="130"/>
      <c r="I13" s="130"/>
      <c r="J13" s="130"/>
      <c r="K13" s="130"/>
      <c r="L13" s="130"/>
      <c r="M13" s="132"/>
    </row>
    <row r="14" spans="1:19" x14ac:dyDescent="0.2">
      <c r="A14" s="148" t="s">
        <v>6</v>
      </c>
      <c r="B14" s="149"/>
      <c r="C14" s="1"/>
      <c r="D14" s="1"/>
      <c r="E14" s="150">
        <v>36457.5</v>
      </c>
      <c r="F14" s="1"/>
      <c r="G14" s="1"/>
      <c r="H14" s="1"/>
      <c r="I14" s="1"/>
      <c r="J14" s="150">
        <v>34830.399999999994</v>
      </c>
      <c r="K14" s="130"/>
      <c r="L14" s="150">
        <v>1627.1000000000058</v>
      </c>
      <c r="M14" s="151"/>
      <c r="O14" s="1"/>
      <c r="P14" s="2"/>
      <c r="Q14" s="1"/>
      <c r="R14" s="2"/>
      <c r="S14" s="2"/>
    </row>
    <row r="15" spans="1:19" x14ac:dyDescent="0.2">
      <c r="A15" s="148" t="s">
        <v>7</v>
      </c>
      <c r="B15" s="149"/>
      <c r="C15" s="2">
        <v>34352.799999999996</v>
      </c>
      <c r="D15" s="1"/>
      <c r="E15" s="1"/>
      <c r="F15" s="1"/>
      <c r="G15" s="1"/>
      <c r="H15" s="2">
        <v>32677.599999999999</v>
      </c>
      <c r="I15" s="1"/>
      <c r="J15" s="1"/>
      <c r="K15" s="130"/>
      <c r="L15" s="2">
        <v>1675.1999999999971</v>
      </c>
      <c r="M15" s="151"/>
      <c r="O15" s="2"/>
      <c r="P15" s="1"/>
      <c r="Q15" s="2"/>
      <c r="R15" s="1"/>
      <c r="S15" s="2"/>
    </row>
    <row r="16" spans="1:19" x14ac:dyDescent="0.2">
      <c r="A16" s="148" t="s">
        <v>111</v>
      </c>
      <c r="B16" s="149"/>
      <c r="C16" s="2">
        <v>366.3</v>
      </c>
      <c r="D16" s="1"/>
      <c r="E16" s="1"/>
      <c r="F16" s="1"/>
      <c r="G16" s="1"/>
      <c r="H16" s="2">
        <v>369.2</v>
      </c>
      <c r="I16" s="1"/>
      <c r="J16" s="1"/>
      <c r="K16" s="130"/>
      <c r="L16" s="2">
        <v>-2.8999999999999773</v>
      </c>
      <c r="M16" s="151"/>
      <c r="O16" s="2"/>
      <c r="P16" s="1"/>
      <c r="Q16" s="2"/>
      <c r="R16" s="1"/>
      <c r="S16" s="2"/>
    </row>
    <row r="17" spans="1:19" x14ac:dyDescent="0.2">
      <c r="A17" s="148" t="s">
        <v>10</v>
      </c>
      <c r="B17" s="149"/>
      <c r="C17" s="2">
        <v>1729.1</v>
      </c>
      <c r="D17" s="1"/>
      <c r="E17" s="1"/>
      <c r="F17" s="1"/>
      <c r="G17" s="1"/>
      <c r="H17" s="2">
        <v>1739</v>
      </c>
      <c r="I17" s="1"/>
      <c r="J17" s="1"/>
      <c r="K17" s="130"/>
      <c r="L17" s="2">
        <v>-9.9000000000000909</v>
      </c>
      <c r="M17" s="151"/>
      <c r="O17" s="2"/>
      <c r="P17" s="1"/>
      <c r="Q17" s="2"/>
      <c r="R17" s="1"/>
      <c r="S17" s="2"/>
    </row>
    <row r="18" spans="1:19" x14ac:dyDescent="0.2">
      <c r="A18" s="148" t="s">
        <v>8</v>
      </c>
      <c r="B18" s="149"/>
      <c r="C18" s="2">
        <v>9.3000000000000007</v>
      </c>
      <c r="D18" s="1"/>
      <c r="E18" s="1"/>
      <c r="F18" s="1"/>
      <c r="G18" s="1"/>
      <c r="H18" s="1">
        <v>44.6</v>
      </c>
      <c r="I18" s="1"/>
      <c r="J18" s="1"/>
      <c r="K18" s="130"/>
      <c r="L18" s="2">
        <v>-35.299999999999997</v>
      </c>
      <c r="M18" s="151"/>
      <c r="O18" s="2"/>
      <c r="P18" s="1"/>
      <c r="Q18" s="2"/>
      <c r="R18" s="1"/>
      <c r="S18" s="2"/>
    </row>
    <row r="19" spans="1:19" x14ac:dyDescent="0.2">
      <c r="A19" s="129"/>
      <c r="B19" s="130"/>
      <c r="C19" s="1"/>
      <c r="D19" s="1"/>
      <c r="E19" s="1"/>
      <c r="F19" s="1"/>
      <c r="G19" s="1"/>
      <c r="I19" s="1"/>
      <c r="J19" s="1"/>
      <c r="K19" s="130"/>
      <c r="L19" s="2"/>
      <c r="M19" s="151"/>
      <c r="O19" s="1"/>
      <c r="P19" s="1"/>
      <c r="Q19" s="1"/>
      <c r="R19" s="1"/>
      <c r="S19" s="2"/>
    </row>
    <row r="20" spans="1:19" x14ac:dyDescent="0.2">
      <c r="A20" s="148" t="s">
        <v>9</v>
      </c>
      <c r="B20" s="149"/>
      <c r="C20" s="1"/>
      <c r="D20" s="1"/>
      <c r="E20" s="150">
        <v>3936.2</v>
      </c>
      <c r="F20" s="1"/>
      <c r="G20" s="1"/>
      <c r="H20" s="1"/>
      <c r="I20" s="1"/>
      <c r="J20" s="150">
        <v>3822.3999999999996</v>
      </c>
      <c r="K20" s="130"/>
      <c r="L20" s="150">
        <v>113.80000000000018</v>
      </c>
      <c r="M20" s="151"/>
      <c r="O20" s="1"/>
      <c r="P20" s="2"/>
      <c r="Q20" s="1"/>
      <c r="R20" s="2"/>
      <c r="S20" s="2"/>
    </row>
    <row r="21" spans="1:19" x14ac:dyDescent="0.2">
      <c r="A21" s="148" t="s">
        <v>112</v>
      </c>
      <c r="B21" s="149"/>
      <c r="C21" s="2">
        <v>3918.7999999999997</v>
      </c>
      <c r="D21" s="1"/>
      <c r="E21" s="1"/>
      <c r="F21" s="1"/>
      <c r="G21" s="1"/>
      <c r="H21" s="2">
        <v>3792.3999999999996</v>
      </c>
      <c r="I21" s="1"/>
      <c r="J21" s="1"/>
      <c r="K21" s="130"/>
      <c r="L21" s="2">
        <v>126.40000000000009</v>
      </c>
      <c r="M21" s="151"/>
      <c r="O21" s="2"/>
      <c r="P21" s="1"/>
      <c r="Q21" s="2"/>
      <c r="R21" s="1"/>
      <c r="S21" s="2"/>
    </row>
    <row r="22" spans="1:19" x14ac:dyDescent="0.2">
      <c r="A22" s="148" t="s">
        <v>10</v>
      </c>
      <c r="B22" s="149"/>
      <c r="C22" s="2">
        <v>17.399999999999999</v>
      </c>
      <c r="D22" s="1"/>
      <c r="E22" s="1"/>
      <c r="F22" s="1"/>
      <c r="G22" s="1"/>
      <c r="H22" s="2">
        <v>30</v>
      </c>
      <c r="I22" s="1"/>
      <c r="J22" s="1"/>
      <c r="K22" s="130"/>
      <c r="L22" s="2">
        <v>-12.600000000000001</v>
      </c>
      <c r="M22" s="151"/>
      <c r="O22" s="2"/>
      <c r="P22" s="1"/>
      <c r="Q22" s="2"/>
      <c r="R22" s="1"/>
      <c r="S22" s="2"/>
    </row>
    <row r="23" spans="1:19" x14ac:dyDescent="0.2">
      <c r="A23" s="148" t="s">
        <v>8</v>
      </c>
      <c r="B23" s="149"/>
      <c r="C23" s="2">
        <v>0</v>
      </c>
      <c r="D23" s="1"/>
      <c r="E23" s="1"/>
      <c r="F23" s="1"/>
      <c r="G23" s="1"/>
      <c r="H23" s="1">
        <v>0</v>
      </c>
      <c r="I23" s="1"/>
      <c r="J23" s="1"/>
      <c r="K23" s="130"/>
      <c r="L23" s="2">
        <v>0</v>
      </c>
      <c r="M23" s="151"/>
      <c r="O23" s="2"/>
      <c r="P23" s="1"/>
      <c r="Q23" s="2"/>
      <c r="R23" s="1"/>
      <c r="S23" s="2"/>
    </row>
    <row r="24" spans="1:19" x14ac:dyDescent="0.2">
      <c r="A24" s="129"/>
      <c r="B24" s="130"/>
      <c r="C24" s="1"/>
      <c r="D24" s="1"/>
      <c r="E24" s="1"/>
      <c r="F24" s="1"/>
      <c r="G24" s="1"/>
      <c r="I24" s="1"/>
      <c r="J24" s="1"/>
      <c r="K24" s="130"/>
      <c r="L24" s="2"/>
      <c r="M24" s="151"/>
      <c r="O24" s="1"/>
      <c r="P24" s="1"/>
      <c r="Q24" s="1"/>
      <c r="R24" s="1"/>
      <c r="S24" s="2"/>
    </row>
    <row r="25" spans="1:19" s="155" customFormat="1" ht="15.75" x14ac:dyDescent="0.25">
      <c r="A25" s="152" t="s">
        <v>11</v>
      </c>
      <c r="B25" s="153"/>
      <c r="C25" s="3"/>
      <c r="D25" s="3"/>
      <c r="E25" s="154">
        <v>32521.3</v>
      </c>
      <c r="F25" s="3"/>
      <c r="G25" s="3"/>
      <c r="H25" s="3"/>
      <c r="I25" s="3"/>
      <c r="J25" s="154">
        <v>31007.999999999993</v>
      </c>
      <c r="K25" s="137"/>
      <c r="L25" s="154">
        <v>1513.3000000000065</v>
      </c>
      <c r="M25" s="151"/>
      <c r="O25" s="3"/>
      <c r="P25" s="4"/>
      <c r="Q25" s="3"/>
      <c r="R25" s="4"/>
      <c r="S25" s="4"/>
    </row>
    <row r="26" spans="1:19" x14ac:dyDescent="0.2">
      <c r="A26" s="129"/>
      <c r="B26" s="130"/>
      <c r="C26" s="1"/>
      <c r="D26" s="1"/>
      <c r="E26" s="1"/>
      <c r="F26" s="1"/>
      <c r="G26" s="1"/>
      <c r="H26" s="1"/>
      <c r="I26" s="1"/>
      <c r="J26" s="1"/>
      <c r="K26" s="130"/>
      <c r="L26" s="2"/>
      <c r="M26" s="151"/>
      <c r="O26" s="1"/>
      <c r="P26" s="1"/>
      <c r="Q26" s="1"/>
      <c r="R26" s="1"/>
      <c r="S26" s="2"/>
    </row>
    <row r="27" spans="1:19" x14ac:dyDescent="0.2">
      <c r="A27" s="148" t="s">
        <v>12</v>
      </c>
      <c r="B27" s="149"/>
      <c r="C27" s="1"/>
      <c r="D27" s="1"/>
      <c r="E27" s="150">
        <v>-5109.4000000000005</v>
      </c>
      <c r="F27" s="1"/>
      <c r="G27" s="1"/>
      <c r="H27" s="1"/>
      <c r="I27" s="1"/>
      <c r="J27" s="150">
        <v>-6062.2</v>
      </c>
      <c r="K27" s="130"/>
      <c r="L27" s="150">
        <v>952.79999999999927</v>
      </c>
      <c r="M27" s="151"/>
      <c r="O27" s="1"/>
      <c r="P27" s="2"/>
      <c r="Q27" s="1"/>
      <c r="R27" s="2"/>
      <c r="S27" s="2"/>
    </row>
    <row r="28" spans="1:19" x14ac:dyDescent="0.2">
      <c r="A28" s="129"/>
      <c r="B28" s="130"/>
      <c r="C28" s="1"/>
      <c r="D28" s="1"/>
      <c r="E28" s="1"/>
      <c r="F28" s="1"/>
      <c r="G28" s="1"/>
      <c r="H28" s="1"/>
      <c r="I28" s="1"/>
      <c r="J28" s="1"/>
      <c r="K28" s="130"/>
      <c r="L28" s="2"/>
      <c r="M28" s="151"/>
      <c r="O28" s="1"/>
      <c r="P28" s="1"/>
      <c r="Q28" s="1"/>
      <c r="R28" s="1"/>
      <c r="S28" s="2"/>
    </row>
    <row r="29" spans="1:19" x14ac:dyDescent="0.2">
      <c r="A29" s="148" t="s">
        <v>13</v>
      </c>
      <c r="B29" s="149"/>
      <c r="C29" s="1"/>
      <c r="D29" s="1"/>
      <c r="E29" s="150">
        <v>44.9</v>
      </c>
      <c r="F29" s="1"/>
      <c r="G29" s="1"/>
      <c r="H29" s="1"/>
      <c r="I29" s="1"/>
      <c r="J29" s="150">
        <v>53.6</v>
      </c>
      <c r="K29" s="130"/>
      <c r="L29" s="150">
        <v>-8.7000000000000028</v>
      </c>
      <c r="M29" s="151"/>
      <c r="O29" s="1"/>
      <c r="P29" s="2"/>
      <c r="Q29" s="1"/>
      <c r="R29" s="2"/>
      <c r="S29" s="2"/>
    </row>
    <row r="30" spans="1:19" x14ac:dyDescent="0.2">
      <c r="A30" s="172" t="s">
        <v>114</v>
      </c>
      <c r="B30" s="149"/>
      <c r="C30" s="2">
        <v>44.9</v>
      </c>
      <c r="D30" s="1"/>
      <c r="E30" s="1"/>
      <c r="F30" s="1"/>
      <c r="G30" s="1"/>
      <c r="H30" s="1">
        <v>53.6</v>
      </c>
      <c r="I30" s="1"/>
      <c r="J30" s="1"/>
      <c r="K30" s="130"/>
      <c r="L30" s="2">
        <v>-8.7000000000000028</v>
      </c>
      <c r="M30" s="151"/>
      <c r="O30" s="2"/>
      <c r="P30" s="1"/>
      <c r="Q30" s="2"/>
      <c r="R30" s="1"/>
      <c r="S30" s="2"/>
    </row>
    <row r="31" spans="1:19" x14ac:dyDescent="0.2">
      <c r="A31" s="148" t="s">
        <v>14</v>
      </c>
      <c r="B31" s="149"/>
      <c r="C31" s="2">
        <v>0</v>
      </c>
      <c r="D31" s="1"/>
      <c r="E31" s="1"/>
      <c r="F31" s="1"/>
      <c r="G31" s="1"/>
      <c r="H31" s="1">
        <v>0</v>
      </c>
      <c r="I31" s="1"/>
      <c r="J31" s="1"/>
      <c r="K31" s="130"/>
      <c r="L31" s="2">
        <v>0</v>
      </c>
      <c r="M31" s="151"/>
      <c r="O31" s="2"/>
      <c r="P31" s="1"/>
      <c r="Q31" s="2"/>
      <c r="R31" s="1"/>
      <c r="S31" s="2"/>
    </row>
    <row r="32" spans="1:19" x14ac:dyDescent="0.2">
      <c r="A32" s="129"/>
      <c r="B32" s="130"/>
      <c r="C32" s="1"/>
      <c r="D32" s="1"/>
      <c r="E32" s="1"/>
      <c r="F32" s="1"/>
      <c r="G32" s="1"/>
      <c r="I32" s="1"/>
      <c r="J32" s="1"/>
      <c r="K32" s="130"/>
      <c r="L32" s="2"/>
      <c r="M32" s="151"/>
      <c r="O32" s="1"/>
      <c r="P32" s="1"/>
      <c r="Q32" s="1"/>
      <c r="R32" s="1"/>
      <c r="S32" s="2"/>
    </row>
    <row r="33" spans="1:19" x14ac:dyDescent="0.2">
      <c r="A33" s="148" t="s">
        <v>15</v>
      </c>
      <c r="B33" s="149"/>
      <c r="C33" s="1"/>
      <c r="D33" s="1"/>
      <c r="E33" s="150">
        <v>5154.3</v>
      </c>
      <c r="F33" s="1"/>
      <c r="G33" s="1"/>
      <c r="H33" s="1"/>
      <c r="I33" s="1"/>
      <c r="J33" s="150">
        <v>6115.8</v>
      </c>
      <c r="K33" s="130"/>
      <c r="L33" s="150">
        <v>-961.5</v>
      </c>
      <c r="M33" s="151"/>
      <c r="O33" s="1"/>
      <c r="P33" s="2"/>
      <c r="Q33" s="1"/>
      <c r="R33" s="2"/>
      <c r="S33" s="2"/>
    </row>
    <row r="34" spans="1:19" x14ac:dyDescent="0.2">
      <c r="A34" s="148" t="s">
        <v>16</v>
      </c>
      <c r="B34" s="149"/>
      <c r="C34" s="2">
        <v>1252.5999999999999</v>
      </c>
      <c r="D34" s="1"/>
      <c r="E34" s="1"/>
      <c r="F34" s="1"/>
      <c r="G34" s="1"/>
      <c r="H34" s="2">
        <v>1260.8</v>
      </c>
      <c r="I34" s="1"/>
      <c r="J34" s="1"/>
      <c r="K34" s="130"/>
      <c r="L34" s="2">
        <v>-8.2000000000000455</v>
      </c>
      <c r="M34" s="151"/>
      <c r="O34" s="2"/>
      <c r="P34" s="1"/>
      <c r="Q34" s="2"/>
      <c r="R34" s="1"/>
      <c r="S34" s="2"/>
    </row>
    <row r="35" spans="1:19" x14ac:dyDescent="0.2">
      <c r="A35" s="148" t="s">
        <v>14</v>
      </c>
      <c r="B35" s="149"/>
      <c r="C35" s="2">
        <v>3901.7000000000003</v>
      </c>
      <c r="D35" s="1"/>
      <c r="E35" s="1"/>
      <c r="F35" s="1"/>
      <c r="G35" s="1"/>
      <c r="H35" s="1">
        <v>4855</v>
      </c>
      <c r="I35" s="1"/>
      <c r="J35" s="1"/>
      <c r="K35" s="130"/>
      <c r="L35" s="2">
        <v>-953.29999999999973</v>
      </c>
      <c r="M35" s="151"/>
      <c r="O35" s="2"/>
      <c r="P35" s="1"/>
      <c r="Q35" s="2"/>
      <c r="R35" s="1"/>
      <c r="S35" s="2"/>
    </row>
    <row r="36" spans="1:19" ht="14.25" customHeight="1" x14ac:dyDescent="0.2">
      <c r="A36" s="129"/>
      <c r="B36" s="130"/>
      <c r="C36" s="1"/>
      <c r="D36" s="1"/>
      <c r="E36" s="1"/>
      <c r="F36" s="1"/>
      <c r="G36" s="1"/>
      <c r="I36" s="1"/>
      <c r="J36" s="1"/>
      <c r="K36" s="130"/>
      <c r="L36" s="2"/>
      <c r="M36" s="151"/>
      <c r="O36" s="1"/>
      <c r="P36" s="1"/>
      <c r="Q36" s="1"/>
      <c r="R36" s="1"/>
      <c r="S36" s="2"/>
    </row>
    <row r="37" spans="1:19" ht="13.5" customHeight="1" x14ac:dyDescent="0.2">
      <c r="A37" s="148" t="s">
        <v>17</v>
      </c>
      <c r="B37" s="149"/>
      <c r="C37" s="1"/>
      <c r="D37" s="1"/>
      <c r="E37" s="1"/>
      <c r="F37" s="1"/>
      <c r="G37" s="1"/>
      <c r="H37" s="1"/>
      <c r="I37" s="1"/>
      <c r="J37" s="1"/>
      <c r="K37" s="130"/>
      <c r="L37" s="2"/>
      <c r="M37" s="151"/>
      <c r="O37" s="1"/>
      <c r="P37" s="1"/>
      <c r="Q37" s="1"/>
      <c r="R37" s="1"/>
      <c r="S37" s="2"/>
    </row>
    <row r="38" spans="1:19" x14ac:dyDescent="0.2">
      <c r="A38" s="148" t="s">
        <v>18</v>
      </c>
      <c r="B38" s="149"/>
      <c r="C38" s="1"/>
      <c r="D38" s="1"/>
      <c r="E38" s="150">
        <v>27411.899999999998</v>
      </c>
      <c r="F38" s="1"/>
      <c r="G38" s="1"/>
      <c r="H38" s="1"/>
      <c r="I38" s="1"/>
      <c r="J38" s="150">
        <v>24945.799999999992</v>
      </c>
      <c r="K38" s="130"/>
      <c r="L38" s="150">
        <v>2466.1000000000058</v>
      </c>
      <c r="M38" s="151"/>
      <c r="O38" s="1"/>
      <c r="P38" s="2"/>
      <c r="Q38" s="1"/>
      <c r="R38" s="2"/>
      <c r="S38" s="2"/>
    </row>
    <row r="39" spans="1:19" ht="6" customHeight="1" x14ac:dyDescent="0.2">
      <c r="A39" s="129"/>
      <c r="B39" s="130"/>
      <c r="C39" s="1"/>
      <c r="D39" s="1"/>
      <c r="E39" s="1"/>
      <c r="F39" s="1"/>
      <c r="G39" s="1"/>
      <c r="H39" s="1"/>
      <c r="I39" s="1"/>
      <c r="J39" s="1"/>
      <c r="K39" s="130"/>
      <c r="L39" s="2"/>
      <c r="M39" s="151"/>
      <c r="O39" s="1"/>
      <c r="P39" s="1"/>
      <c r="Q39" s="1"/>
      <c r="R39" s="1"/>
      <c r="S39" s="2"/>
    </row>
    <row r="40" spans="1:19" x14ac:dyDescent="0.2">
      <c r="A40" s="148" t="s">
        <v>19</v>
      </c>
      <c r="B40" s="149"/>
      <c r="C40" s="1"/>
      <c r="D40" s="1"/>
      <c r="E40" s="2">
        <v>647.20000000000005</v>
      </c>
      <c r="F40" s="1"/>
      <c r="G40" s="1"/>
      <c r="H40" s="1"/>
      <c r="I40" s="1"/>
      <c r="J40" s="2">
        <v>2736.4</v>
      </c>
      <c r="K40" s="130"/>
      <c r="L40" s="2">
        <v>-2089.1999999999998</v>
      </c>
      <c r="M40" s="151"/>
      <c r="O40" s="1"/>
      <c r="P40" s="2"/>
      <c r="Q40" s="1"/>
      <c r="R40" s="2"/>
      <c r="S40" s="2"/>
    </row>
    <row r="41" spans="1:19" x14ac:dyDescent="0.2">
      <c r="A41" s="148" t="s">
        <v>20</v>
      </c>
      <c r="B41" s="149"/>
      <c r="C41" s="2">
        <v>725.7</v>
      </c>
      <c r="D41" s="1"/>
      <c r="E41" s="1"/>
      <c r="F41" s="1"/>
      <c r="G41" s="1"/>
      <c r="H41" s="2">
        <v>2756.3</v>
      </c>
      <c r="I41" s="1"/>
      <c r="J41" s="1"/>
      <c r="K41" s="130"/>
      <c r="L41" s="2">
        <v>-2030.6000000000001</v>
      </c>
      <c r="M41" s="151"/>
      <c r="O41" s="2"/>
      <c r="P41" s="1"/>
      <c r="Q41" s="2"/>
      <c r="R41" s="1"/>
      <c r="S41" s="2"/>
    </row>
    <row r="42" spans="1:19" x14ac:dyDescent="0.2">
      <c r="A42" s="156" t="s">
        <v>21</v>
      </c>
      <c r="B42" s="157"/>
      <c r="C42" s="2">
        <v>-76</v>
      </c>
      <c r="D42" s="1"/>
      <c r="E42" s="1"/>
      <c r="F42" s="1"/>
      <c r="G42" s="1"/>
      <c r="H42" s="2">
        <v>43.6</v>
      </c>
      <c r="I42" s="1"/>
      <c r="J42" s="1"/>
      <c r="K42" s="130"/>
      <c r="L42" s="2">
        <v>-119.6</v>
      </c>
      <c r="M42" s="151"/>
      <c r="O42" s="2"/>
      <c r="P42" s="1"/>
      <c r="Q42" s="2"/>
      <c r="R42" s="1"/>
      <c r="S42" s="2"/>
    </row>
    <row r="43" spans="1:19" x14ac:dyDescent="0.2">
      <c r="A43" s="148" t="s">
        <v>23</v>
      </c>
      <c r="B43" s="149"/>
      <c r="C43" s="2">
        <v>-2.5</v>
      </c>
      <c r="D43" s="1"/>
      <c r="E43" s="1"/>
      <c r="F43" s="1"/>
      <c r="G43" s="1"/>
      <c r="H43" s="1">
        <v>-63.5</v>
      </c>
      <c r="I43" s="1"/>
      <c r="J43" s="1"/>
      <c r="K43" s="130"/>
      <c r="L43" s="2">
        <v>61</v>
      </c>
      <c r="M43" s="151"/>
      <c r="O43" s="2"/>
      <c r="P43" s="1"/>
      <c r="Q43" s="2"/>
      <c r="R43" s="1"/>
      <c r="S43" s="2"/>
    </row>
    <row r="44" spans="1:19" ht="15" customHeight="1" x14ac:dyDescent="0.2">
      <c r="A44" s="129"/>
      <c r="B44" s="130"/>
      <c r="C44" s="1"/>
      <c r="D44" s="1"/>
      <c r="E44" s="1"/>
      <c r="F44" s="1"/>
      <c r="G44" s="1"/>
      <c r="I44" s="1"/>
      <c r="J44" s="1"/>
      <c r="K44" s="130"/>
      <c r="L44" s="2"/>
      <c r="M44" s="151"/>
      <c r="O44" s="1"/>
      <c r="P44" s="1"/>
      <c r="Q44" s="1"/>
      <c r="R44" s="1"/>
      <c r="S44" s="2"/>
    </row>
    <row r="45" spans="1:19" x14ac:dyDescent="0.2">
      <c r="A45" s="148" t="s">
        <v>24</v>
      </c>
      <c r="B45" s="149"/>
      <c r="C45" s="1"/>
      <c r="D45" s="1"/>
      <c r="E45" s="150">
        <v>70.7</v>
      </c>
      <c r="F45" s="1"/>
      <c r="G45" s="1"/>
      <c r="H45" s="1"/>
      <c r="I45" s="1"/>
      <c r="J45" s="150">
        <v>71.2</v>
      </c>
      <c r="K45" s="130"/>
      <c r="L45" s="150">
        <v>-0.5</v>
      </c>
      <c r="M45" s="151"/>
      <c r="O45" s="1"/>
      <c r="P45" s="2"/>
      <c r="Q45" s="1"/>
      <c r="R45" s="2"/>
      <c r="S45" s="2"/>
    </row>
    <row r="46" spans="1:19" ht="7.5" customHeight="1" x14ac:dyDescent="0.2">
      <c r="A46" s="148" t="s">
        <v>25</v>
      </c>
      <c r="B46" s="149"/>
      <c r="C46" s="1"/>
      <c r="D46" s="1"/>
      <c r="E46" s="1"/>
      <c r="F46" s="1"/>
      <c r="G46" s="1"/>
      <c r="H46" s="1"/>
      <c r="I46" s="1"/>
      <c r="J46" s="1"/>
      <c r="K46" s="130"/>
      <c r="L46" s="2"/>
      <c r="M46" s="151"/>
      <c r="O46" s="1"/>
      <c r="P46" s="1"/>
      <c r="Q46" s="1"/>
      <c r="R46" s="1"/>
      <c r="S46" s="2"/>
    </row>
    <row r="47" spans="1:19" x14ac:dyDescent="0.2">
      <c r="A47" s="148" t="s">
        <v>26</v>
      </c>
      <c r="B47" s="149"/>
      <c r="C47" s="1"/>
      <c r="D47" s="1"/>
      <c r="E47" s="150">
        <v>79.900000000000006</v>
      </c>
      <c r="F47" s="1"/>
      <c r="G47" s="1"/>
      <c r="H47" s="1"/>
      <c r="I47" s="1"/>
      <c r="J47" s="150">
        <v>76</v>
      </c>
      <c r="K47" s="130"/>
      <c r="L47" s="150">
        <v>3.9000000000000057</v>
      </c>
      <c r="M47" s="151"/>
      <c r="O47" s="1"/>
      <c r="P47" s="2"/>
      <c r="Q47" s="1"/>
      <c r="R47" s="2"/>
      <c r="S47" s="2"/>
    </row>
    <row r="48" spans="1:19" ht="6" customHeight="1" x14ac:dyDescent="0.2">
      <c r="A48" s="129"/>
      <c r="B48" s="130"/>
      <c r="C48" s="1"/>
      <c r="D48" s="1"/>
      <c r="E48" s="1"/>
      <c r="F48" s="1"/>
      <c r="G48" s="1"/>
      <c r="H48" s="1"/>
      <c r="I48" s="1"/>
      <c r="J48" s="1"/>
      <c r="K48" s="130"/>
      <c r="L48" s="2"/>
      <c r="M48" s="151"/>
      <c r="O48" s="1"/>
      <c r="P48" s="1"/>
      <c r="Q48" s="1"/>
      <c r="R48" s="1"/>
      <c r="S48" s="2"/>
    </row>
    <row r="49" spans="1:19" s="155" customFormat="1" ht="15.75" x14ac:dyDescent="0.25">
      <c r="A49" s="152" t="s">
        <v>27</v>
      </c>
      <c r="B49" s="153"/>
      <c r="C49" s="3"/>
      <c r="D49" s="3"/>
      <c r="E49" s="154">
        <v>26614.099999999995</v>
      </c>
      <c r="F49" s="3"/>
      <c r="G49" s="3"/>
      <c r="H49" s="3"/>
      <c r="I49" s="3"/>
      <c r="J49" s="154">
        <v>22062.19999999999</v>
      </c>
      <c r="K49" s="137"/>
      <c r="L49" s="154">
        <v>4551.9000000000051</v>
      </c>
      <c r="M49" s="151"/>
      <c r="O49" s="3"/>
      <c r="P49" s="4"/>
      <c r="Q49" s="3"/>
      <c r="R49" s="4"/>
      <c r="S49" s="4"/>
    </row>
    <row r="50" spans="1:19" ht="9.75" customHeight="1" x14ac:dyDescent="0.2">
      <c r="A50" s="129"/>
      <c r="B50" s="130"/>
      <c r="C50" s="1"/>
      <c r="D50" s="1"/>
      <c r="E50" s="1"/>
      <c r="F50" s="1"/>
      <c r="G50" s="1"/>
      <c r="H50" s="1"/>
      <c r="I50" s="1"/>
      <c r="J50" s="1"/>
      <c r="K50" s="130"/>
      <c r="L50" s="2"/>
      <c r="M50" s="151"/>
      <c r="O50" s="1"/>
      <c r="P50" s="1"/>
      <c r="Q50" s="1"/>
      <c r="R50" s="1"/>
      <c r="S50" s="2"/>
    </row>
    <row r="51" spans="1:19" x14ac:dyDescent="0.2">
      <c r="A51" s="148" t="s">
        <v>28</v>
      </c>
      <c r="B51" s="149"/>
      <c r="C51" s="1"/>
      <c r="D51" s="1"/>
      <c r="E51" s="150">
        <v>18878.3</v>
      </c>
      <c r="F51" s="1"/>
      <c r="G51" s="1"/>
      <c r="H51" s="1"/>
      <c r="I51" s="1"/>
      <c r="J51" s="150">
        <v>1823</v>
      </c>
      <c r="K51" s="130"/>
      <c r="L51" s="150">
        <v>17055.3</v>
      </c>
      <c r="M51" s="151"/>
      <c r="O51" s="1"/>
      <c r="P51" s="2"/>
      <c r="Q51" s="1"/>
      <c r="R51" s="2"/>
      <c r="S51" s="2"/>
    </row>
    <row r="52" spans="1:19" x14ac:dyDescent="0.2">
      <c r="A52" s="148" t="s">
        <v>29</v>
      </c>
      <c r="B52" s="149"/>
      <c r="C52" s="2">
        <v>18878.3</v>
      </c>
      <c r="D52" s="1"/>
      <c r="E52" s="1"/>
      <c r="F52" s="1"/>
      <c r="G52" s="1"/>
      <c r="H52" s="1">
        <v>1823</v>
      </c>
      <c r="I52" s="1"/>
      <c r="J52" s="1"/>
      <c r="K52" s="130"/>
      <c r="L52" s="2">
        <v>17055.3</v>
      </c>
      <c r="M52" s="151"/>
      <c r="O52" s="2"/>
      <c r="P52" s="1"/>
      <c r="Q52" s="2"/>
      <c r="R52" s="1"/>
      <c r="S52" s="2"/>
    </row>
    <row r="53" spans="1:19" ht="9.75" customHeight="1" x14ac:dyDescent="0.2">
      <c r="A53" s="129"/>
      <c r="B53" s="130"/>
      <c r="C53" s="1"/>
      <c r="D53" s="1"/>
      <c r="E53" s="1"/>
      <c r="F53" s="1"/>
      <c r="G53" s="1"/>
      <c r="I53" s="1"/>
      <c r="J53" s="1"/>
      <c r="K53" s="130"/>
      <c r="L53" s="2"/>
      <c r="M53" s="151"/>
      <c r="O53" s="1"/>
      <c r="P53" s="1"/>
      <c r="Q53" s="1"/>
      <c r="R53" s="1"/>
      <c r="S53" s="2"/>
    </row>
    <row r="54" spans="1:19" x14ac:dyDescent="0.2">
      <c r="A54" s="148" t="s">
        <v>30</v>
      </c>
      <c r="B54" s="149"/>
      <c r="C54" s="1"/>
      <c r="D54" s="1"/>
      <c r="E54" s="150">
        <v>9699.5</v>
      </c>
      <c r="F54" s="1"/>
      <c r="G54" s="1"/>
      <c r="H54" s="1"/>
      <c r="I54" s="1"/>
      <c r="J54" s="150">
        <v>1221</v>
      </c>
      <c r="K54" s="130"/>
      <c r="L54" s="150">
        <v>8478.5</v>
      </c>
      <c r="M54" s="151"/>
      <c r="O54" s="1"/>
      <c r="P54" s="2"/>
      <c r="Q54" s="1"/>
      <c r="R54" s="2"/>
      <c r="S54" s="2"/>
    </row>
    <row r="55" spans="1:19" x14ac:dyDescent="0.2">
      <c r="A55" s="148" t="s">
        <v>31</v>
      </c>
      <c r="B55" s="149"/>
      <c r="C55" s="2">
        <v>9699.5</v>
      </c>
      <c r="D55" s="1"/>
      <c r="E55" s="1"/>
      <c r="F55" s="1"/>
      <c r="G55" s="1"/>
      <c r="H55" s="1">
        <v>1221</v>
      </c>
      <c r="I55" s="1"/>
      <c r="J55" s="1"/>
      <c r="K55" s="130"/>
      <c r="L55" s="2">
        <v>8478.5</v>
      </c>
      <c r="M55" s="151"/>
      <c r="O55" s="2"/>
      <c r="P55" s="1"/>
      <c r="Q55" s="2"/>
      <c r="R55" s="1"/>
      <c r="S55" s="2"/>
    </row>
    <row r="56" spans="1:19" x14ac:dyDescent="0.2">
      <c r="A56" s="129"/>
      <c r="B56" s="130"/>
      <c r="C56" s="1"/>
      <c r="D56" s="1"/>
      <c r="E56" s="1"/>
      <c r="F56" s="1"/>
      <c r="G56" s="1"/>
      <c r="I56" s="1"/>
      <c r="J56" s="1"/>
      <c r="K56" s="130"/>
      <c r="L56" s="2"/>
      <c r="M56" s="151"/>
      <c r="O56" s="1"/>
      <c r="P56" s="1"/>
      <c r="Q56" s="1"/>
      <c r="R56" s="1"/>
      <c r="S56" s="2"/>
    </row>
    <row r="57" spans="1:19" s="155" customFormat="1" ht="15.75" x14ac:dyDescent="0.25">
      <c r="A57" s="152" t="s">
        <v>32</v>
      </c>
      <c r="B57" s="153"/>
      <c r="C57" s="1"/>
      <c r="D57" s="1"/>
      <c r="E57" s="154">
        <v>9178.7999999999993</v>
      </c>
      <c r="F57" s="3"/>
      <c r="G57" s="3"/>
      <c r="H57" s="1"/>
      <c r="I57" s="1"/>
      <c r="J57" s="154">
        <v>602</v>
      </c>
      <c r="K57" s="137"/>
      <c r="L57" s="154">
        <v>8576.7999999999993</v>
      </c>
      <c r="M57" s="151"/>
      <c r="O57" s="1"/>
      <c r="P57" s="4"/>
      <c r="Q57" s="3"/>
      <c r="R57" s="4"/>
      <c r="S57" s="4"/>
    </row>
    <row r="58" spans="1:19" hidden="1" x14ac:dyDescent="0.2">
      <c r="A58" s="129"/>
      <c r="B58" s="130"/>
      <c r="C58" s="1"/>
      <c r="D58" s="1"/>
      <c r="E58" s="3"/>
      <c r="F58" s="1"/>
      <c r="G58" s="1"/>
      <c r="H58" s="1"/>
      <c r="I58" s="1"/>
      <c r="J58" s="3"/>
      <c r="K58" s="130"/>
      <c r="L58" s="2"/>
      <c r="M58" s="151"/>
      <c r="O58" s="1"/>
      <c r="P58" s="3"/>
      <c r="Q58" s="1"/>
      <c r="R58" s="1"/>
      <c r="S58" s="2"/>
    </row>
    <row r="59" spans="1:19" hidden="1" x14ac:dyDescent="0.2">
      <c r="A59" s="152" t="s">
        <v>108</v>
      </c>
      <c r="B59" s="149"/>
      <c r="C59" s="1"/>
      <c r="D59" s="1"/>
      <c r="E59" s="154">
        <v>1691.8999999999996</v>
      </c>
      <c r="F59" s="3"/>
      <c r="G59" s="3"/>
      <c r="H59" s="1"/>
      <c r="I59" s="1"/>
      <c r="J59" s="154">
        <v>1691.8999999999996</v>
      </c>
      <c r="K59" s="130"/>
      <c r="L59" s="154">
        <v>0</v>
      </c>
      <c r="M59" s="151"/>
      <c r="O59" s="1"/>
      <c r="P59" s="4"/>
      <c r="Q59" s="3"/>
      <c r="R59" s="4"/>
      <c r="S59" s="4"/>
    </row>
    <row r="60" spans="1:19" x14ac:dyDescent="0.2">
      <c r="A60" s="129"/>
      <c r="B60" s="130"/>
      <c r="C60" s="1"/>
      <c r="D60" s="1"/>
      <c r="E60" s="3"/>
      <c r="F60" s="1"/>
      <c r="G60" s="1"/>
      <c r="H60" s="1"/>
      <c r="I60" s="1"/>
      <c r="J60" s="3"/>
      <c r="K60" s="130"/>
      <c r="L60" s="2"/>
      <c r="M60" s="151"/>
      <c r="O60" s="1"/>
      <c r="P60" s="3"/>
      <c r="Q60" s="1"/>
      <c r="R60" s="1"/>
      <c r="S60" s="2"/>
    </row>
    <row r="61" spans="1:19" x14ac:dyDescent="0.2">
      <c r="A61" s="152" t="s">
        <v>109</v>
      </c>
      <c r="B61" s="149"/>
      <c r="C61" s="1"/>
      <c r="D61" s="1"/>
      <c r="E61" s="154">
        <v>35792.899999999994</v>
      </c>
      <c r="F61" s="3"/>
      <c r="G61" s="3"/>
      <c r="H61" s="1"/>
      <c r="I61" s="1"/>
      <c r="J61" s="154">
        <v>22664.19999999999</v>
      </c>
      <c r="K61" s="137"/>
      <c r="L61" s="154">
        <v>13128.700000000004</v>
      </c>
      <c r="M61" s="151"/>
      <c r="O61" s="1"/>
      <c r="P61" s="4"/>
      <c r="Q61" s="3"/>
      <c r="R61" s="4"/>
      <c r="S61" s="4"/>
    </row>
    <row r="62" spans="1:19" ht="15.75" thickBot="1" x14ac:dyDescent="0.25">
      <c r="A62" s="158"/>
      <c r="B62" s="159"/>
      <c r="C62" s="160"/>
      <c r="D62" s="160"/>
      <c r="E62" s="160"/>
      <c r="F62" s="160"/>
      <c r="G62" s="160"/>
      <c r="H62" s="160"/>
      <c r="I62" s="160"/>
      <c r="J62" s="161"/>
      <c r="K62" s="162"/>
      <c r="L62" s="163"/>
      <c r="M62" s="164"/>
      <c r="N62" s="170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4"/>
      <c r="D65" s="104"/>
      <c r="E65" s="104"/>
      <c r="L65" s="2"/>
      <c r="M65" s="2"/>
      <c r="O65" s="104"/>
      <c r="P65" s="104"/>
      <c r="Q65" s="104"/>
      <c r="R65" s="104"/>
      <c r="S65" s="104"/>
    </row>
    <row r="66" spans="3:19" x14ac:dyDescent="0.2">
      <c r="C66" s="104"/>
      <c r="D66" s="104"/>
      <c r="E66" s="104"/>
      <c r="L66" s="2"/>
      <c r="M66" s="2"/>
      <c r="O66" s="104"/>
      <c r="P66" s="104"/>
      <c r="Q66" s="104"/>
      <c r="R66" s="104"/>
      <c r="S66" s="104"/>
    </row>
    <row r="67" spans="3:19" x14ac:dyDescent="0.2">
      <c r="C67" s="104"/>
      <c r="D67" s="104"/>
      <c r="E67" s="104"/>
      <c r="L67" s="2"/>
      <c r="M67" s="2"/>
      <c r="O67" s="104"/>
      <c r="P67" s="104"/>
      <c r="Q67" s="104"/>
      <c r="R67" s="104"/>
      <c r="S67" s="104"/>
    </row>
    <row r="68" spans="3:19" x14ac:dyDescent="0.2">
      <c r="C68" s="104"/>
      <c r="D68" s="104"/>
      <c r="E68" s="104"/>
      <c r="L68" s="2"/>
      <c r="M68" s="2"/>
      <c r="O68" s="104"/>
      <c r="P68" s="104"/>
      <c r="Q68" s="104"/>
      <c r="R68" s="104"/>
      <c r="S68" s="104"/>
    </row>
    <row r="69" spans="3:19" x14ac:dyDescent="0.2">
      <c r="C69" s="104"/>
      <c r="D69" s="104"/>
      <c r="E69" s="104"/>
      <c r="L69" s="2"/>
      <c r="M69" s="2"/>
      <c r="O69" s="104"/>
      <c r="P69" s="104"/>
      <c r="Q69" s="104"/>
      <c r="R69" s="104"/>
      <c r="S69" s="104"/>
    </row>
    <row r="70" spans="3:19" x14ac:dyDescent="0.2">
      <c r="C70" s="104"/>
      <c r="D70" s="104"/>
      <c r="E70" s="104"/>
      <c r="L70" s="2"/>
      <c r="M70" s="2"/>
      <c r="O70" s="104"/>
      <c r="P70" s="104"/>
      <c r="Q70" s="104"/>
      <c r="R70" s="104"/>
      <c r="S70" s="104"/>
    </row>
    <row r="71" spans="3:19" x14ac:dyDescent="0.2">
      <c r="C71" s="104"/>
      <c r="D71" s="104"/>
      <c r="E71" s="104"/>
      <c r="L71" s="2"/>
      <c r="M71" s="2"/>
      <c r="O71" s="104"/>
      <c r="P71" s="104"/>
      <c r="Q71" s="104"/>
      <c r="R71" s="104"/>
      <c r="S71" s="104"/>
    </row>
    <row r="72" spans="3:19" x14ac:dyDescent="0.2">
      <c r="C72" s="104"/>
      <c r="D72" s="104"/>
      <c r="E72" s="104"/>
      <c r="L72" s="2"/>
      <c r="M72" s="2"/>
      <c r="O72" s="104"/>
      <c r="P72" s="104"/>
      <c r="Q72" s="104"/>
      <c r="R72" s="104"/>
      <c r="S72" s="104"/>
    </row>
    <row r="73" spans="3:19" x14ac:dyDescent="0.2">
      <c r="C73" s="104"/>
      <c r="D73" s="104"/>
      <c r="E73" s="104"/>
      <c r="L73" s="2"/>
      <c r="M73" s="2"/>
      <c r="O73" s="104"/>
      <c r="P73" s="104"/>
      <c r="Q73" s="104"/>
      <c r="R73" s="104"/>
      <c r="S73" s="104"/>
    </row>
    <row r="74" spans="3:19" x14ac:dyDescent="0.2">
      <c r="C74" s="104"/>
      <c r="D74" s="104"/>
      <c r="E74" s="104"/>
      <c r="L74" s="2"/>
      <c r="M74" s="2"/>
      <c r="O74" s="104"/>
      <c r="P74" s="104"/>
      <c r="Q74" s="104"/>
      <c r="R74" s="104"/>
      <c r="S74" s="104"/>
    </row>
    <row r="75" spans="3:19" x14ac:dyDescent="0.2">
      <c r="C75" s="104"/>
      <c r="D75" s="104"/>
      <c r="E75" s="104"/>
      <c r="L75" s="2"/>
      <c r="M75" s="2"/>
      <c r="O75" s="104"/>
      <c r="P75" s="104"/>
      <c r="Q75" s="104"/>
      <c r="R75" s="104"/>
      <c r="S75" s="104"/>
    </row>
    <row r="76" spans="3:19" x14ac:dyDescent="0.2">
      <c r="C76" s="104"/>
      <c r="D76" s="104"/>
      <c r="E76" s="104"/>
      <c r="L76" s="2"/>
      <c r="M76" s="2"/>
      <c r="O76" s="104"/>
      <c r="P76" s="104"/>
      <c r="Q76" s="104"/>
      <c r="R76" s="104"/>
      <c r="S76" s="104"/>
    </row>
    <row r="77" spans="3:19" x14ac:dyDescent="0.2">
      <c r="C77" s="104"/>
      <c r="D77" s="104"/>
      <c r="E77" s="104"/>
      <c r="L77" s="2"/>
      <c r="M77" s="2"/>
      <c r="O77" s="104"/>
      <c r="P77" s="104"/>
      <c r="Q77" s="104"/>
      <c r="R77" s="104"/>
      <c r="S77" s="104"/>
    </row>
    <row r="78" spans="3:19" x14ac:dyDescent="0.2">
      <c r="C78" s="104"/>
      <c r="D78" s="104"/>
      <c r="E78" s="104"/>
      <c r="L78" s="2"/>
      <c r="M78" s="2"/>
      <c r="O78" s="104"/>
      <c r="P78" s="104"/>
      <c r="Q78" s="104"/>
      <c r="R78" s="104"/>
      <c r="S78" s="104"/>
    </row>
    <row r="79" spans="3:19" x14ac:dyDescent="0.2">
      <c r="C79" s="104"/>
      <c r="D79" s="104"/>
      <c r="E79" s="104"/>
      <c r="L79" s="2"/>
      <c r="M79" s="2"/>
      <c r="O79" s="104"/>
      <c r="P79" s="104"/>
      <c r="Q79" s="104"/>
      <c r="R79" s="104"/>
      <c r="S79" s="104"/>
    </row>
    <row r="80" spans="3:19" x14ac:dyDescent="0.2">
      <c r="C80" s="104"/>
      <c r="D80" s="104"/>
      <c r="E80" s="104"/>
      <c r="L80" s="2"/>
      <c r="M80" s="2"/>
      <c r="O80" s="104"/>
      <c r="P80" s="104"/>
      <c r="Q80" s="104"/>
      <c r="R80" s="104"/>
      <c r="S80" s="104"/>
    </row>
    <row r="81" spans="3:19" x14ac:dyDescent="0.2">
      <c r="C81" s="104"/>
      <c r="D81" s="104"/>
      <c r="E81" s="104"/>
      <c r="L81" s="2"/>
      <c r="M81" s="2"/>
      <c r="O81" s="104"/>
      <c r="P81" s="104"/>
      <c r="Q81" s="104"/>
      <c r="R81" s="104"/>
      <c r="S81" s="104"/>
    </row>
    <row r="82" spans="3:19" x14ac:dyDescent="0.2">
      <c r="C82" s="104"/>
      <c r="D82" s="104"/>
      <c r="E82" s="104"/>
      <c r="L82" s="2"/>
      <c r="M82" s="2"/>
      <c r="O82" s="104"/>
      <c r="P82" s="104"/>
      <c r="Q82" s="104"/>
      <c r="R82" s="104"/>
      <c r="S82" s="104"/>
    </row>
    <row r="83" spans="3:19" x14ac:dyDescent="0.2">
      <c r="C83" s="104"/>
      <c r="D83" s="104"/>
      <c r="E83" s="104"/>
      <c r="L83" s="2"/>
      <c r="M83" s="2"/>
      <c r="O83" s="104"/>
      <c r="P83" s="104"/>
      <c r="Q83" s="104"/>
      <c r="R83" s="104"/>
      <c r="S83" s="104"/>
    </row>
    <row r="84" spans="3:19" x14ac:dyDescent="0.2">
      <c r="C84" s="104"/>
      <c r="D84" s="104"/>
      <c r="E84" s="104"/>
      <c r="L84" s="2"/>
      <c r="M84" s="2"/>
      <c r="O84" s="104"/>
      <c r="P84" s="104"/>
      <c r="Q84" s="104"/>
      <c r="R84" s="104"/>
      <c r="S84" s="104"/>
    </row>
    <row r="85" spans="3:19" x14ac:dyDescent="0.2">
      <c r="C85" s="104"/>
      <c r="D85" s="104"/>
      <c r="E85" s="104"/>
      <c r="L85" s="2"/>
      <c r="M85" s="2"/>
      <c r="O85" s="104"/>
      <c r="P85" s="104"/>
      <c r="Q85" s="104"/>
      <c r="R85" s="104"/>
      <c r="S85" s="104"/>
    </row>
    <row r="86" spans="3:19" x14ac:dyDescent="0.2">
      <c r="C86" s="104"/>
      <c r="D86" s="104"/>
      <c r="E86" s="104"/>
      <c r="L86" s="2"/>
      <c r="M86" s="2"/>
      <c r="O86" s="104"/>
      <c r="P86" s="104"/>
      <c r="Q86" s="104"/>
      <c r="R86" s="104"/>
      <c r="S86" s="104"/>
    </row>
    <row r="87" spans="3:19" x14ac:dyDescent="0.2">
      <c r="C87" s="104"/>
      <c r="D87" s="104"/>
      <c r="E87" s="104"/>
      <c r="L87" s="2"/>
      <c r="M87" s="2"/>
      <c r="O87" s="104"/>
      <c r="P87" s="104"/>
      <c r="Q87" s="104"/>
      <c r="R87" s="104"/>
      <c r="S87" s="104"/>
    </row>
    <row r="88" spans="3:19" x14ac:dyDescent="0.2">
      <c r="C88" s="104"/>
      <c r="D88" s="104"/>
      <c r="E88" s="104"/>
      <c r="L88" s="2"/>
      <c r="M88" s="2"/>
      <c r="O88" s="104"/>
      <c r="P88" s="104"/>
      <c r="Q88" s="104"/>
      <c r="R88" s="104"/>
      <c r="S88" s="104"/>
    </row>
    <row r="89" spans="3:19" x14ac:dyDescent="0.2">
      <c r="C89" s="104"/>
      <c r="D89" s="104"/>
      <c r="E89" s="104"/>
      <c r="L89" s="2"/>
      <c r="M89" s="2"/>
      <c r="O89" s="104"/>
      <c r="P89" s="104"/>
      <c r="Q89" s="104"/>
      <c r="R89" s="104"/>
      <c r="S89" s="104"/>
    </row>
    <row r="90" spans="3:19" x14ac:dyDescent="0.2">
      <c r="C90" s="104"/>
      <c r="D90" s="104"/>
      <c r="E90" s="104"/>
      <c r="L90" s="2"/>
      <c r="M90" s="2"/>
      <c r="O90" s="104"/>
      <c r="P90" s="104"/>
      <c r="Q90" s="104"/>
      <c r="R90" s="104"/>
      <c r="S90" s="104"/>
    </row>
    <row r="91" spans="3:19" x14ac:dyDescent="0.2">
      <c r="C91" s="104"/>
      <c r="D91" s="104"/>
      <c r="E91" s="104"/>
      <c r="L91" s="2"/>
      <c r="M91" s="2"/>
      <c r="O91" s="104"/>
      <c r="P91" s="104"/>
      <c r="Q91" s="104"/>
      <c r="R91" s="104"/>
      <c r="S91" s="104"/>
    </row>
    <row r="92" spans="3:19" x14ac:dyDescent="0.2">
      <c r="C92" s="104"/>
      <c r="D92" s="104"/>
      <c r="E92" s="104"/>
      <c r="L92" s="2"/>
      <c r="M92" s="2"/>
      <c r="O92" s="104"/>
      <c r="P92" s="104"/>
      <c r="Q92" s="104"/>
      <c r="R92" s="104"/>
      <c r="S92" s="104"/>
    </row>
    <row r="93" spans="3:19" x14ac:dyDescent="0.2">
      <c r="C93" s="104"/>
      <c r="D93" s="104"/>
      <c r="E93" s="104"/>
      <c r="L93" s="2"/>
      <c r="M93" s="2"/>
      <c r="O93" s="104"/>
      <c r="P93" s="104"/>
      <c r="Q93" s="104"/>
      <c r="R93" s="104"/>
      <c r="S93" s="104"/>
    </row>
    <row r="94" spans="3:19" x14ac:dyDescent="0.2">
      <c r="C94" s="104"/>
      <c r="D94" s="104"/>
      <c r="E94" s="104"/>
      <c r="L94" s="2"/>
      <c r="M94" s="2"/>
      <c r="O94" s="104"/>
      <c r="P94" s="104"/>
      <c r="Q94" s="104"/>
      <c r="R94" s="104"/>
      <c r="S94" s="104"/>
    </row>
    <row r="95" spans="3:19" x14ac:dyDescent="0.2">
      <c r="C95" s="104"/>
      <c r="D95" s="104"/>
      <c r="E95" s="104"/>
      <c r="L95" s="2"/>
      <c r="M95" s="2"/>
      <c r="O95" s="104"/>
      <c r="P95" s="104"/>
      <c r="Q95" s="104"/>
      <c r="R95" s="104"/>
      <c r="S95" s="104"/>
    </row>
    <row r="96" spans="3:19" x14ac:dyDescent="0.2">
      <c r="C96" s="104"/>
      <c r="D96" s="104"/>
      <c r="E96" s="104"/>
      <c r="L96" s="2"/>
      <c r="M96" s="2"/>
      <c r="O96" s="104"/>
      <c r="P96" s="104"/>
      <c r="Q96" s="104"/>
      <c r="R96" s="104"/>
      <c r="S96" s="104"/>
    </row>
    <row r="97" spans="3:19" x14ac:dyDescent="0.2">
      <c r="C97" s="104"/>
      <c r="D97" s="104"/>
      <c r="E97" s="104"/>
      <c r="L97" s="2"/>
      <c r="M97" s="2"/>
      <c r="O97" s="104"/>
      <c r="P97" s="104"/>
      <c r="Q97" s="104"/>
      <c r="R97" s="104"/>
      <c r="S97" s="104"/>
    </row>
    <row r="98" spans="3:19" x14ac:dyDescent="0.2">
      <c r="C98" s="104"/>
      <c r="D98" s="104"/>
      <c r="E98" s="104"/>
      <c r="L98" s="2"/>
      <c r="M98" s="2"/>
      <c r="O98" s="104"/>
      <c r="P98" s="104"/>
      <c r="Q98" s="104"/>
      <c r="R98" s="104"/>
      <c r="S98" s="104"/>
    </row>
    <row r="99" spans="3:19" x14ac:dyDescent="0.2">
      <c r="C99" s="104"/>
      <c r="D99" s="104"/>
      <c r="E99" s="104"/>
      <c r="L99" s="2"/>
      <c r="M99" s="2"/>
      <c r="O99" s="104"/>
      <c r="P99" s="104"/>
      <c r="Q99" s="104"/>
      <c r="R99" s="104"/>
      <c r="S99" s="104"/>
    </row>
    <row r="100" spans="3:19" x14ac:dyDescent="0.2">
      <c r="C100" s="104"/>
      <c r="D100" s="104"/>
      <c r="E100" s="104"/>
      <c r="L100" s="2"/>
      <c r="M100" s="2"/>
      <c r="O100" s="104"/>
      <c r="P100" s="104"/>
      <c r="Q100" s="104"/>
      <c r="R100" s="104"/>
      <c r="S100" s="104"/>
    </row>
    <row r="101" spans="3:19" x14ac:dyDescent="0.2">
      <c r="C101" s="104"/>
      <c r="D101" s="104"/>
      <c r="E101" s="104"/>
      <c r="L101" s="2"/>
      <c r="M101" s="2"/>
      <c r="O101" s="104"/>
      <c r="P101" s="104"/>
      <c r="Q101" s="104"/>
      <c r="R101" s="104"/>
      <c r="S101" s="104"/>
    </row>
    <row r="102" spans="3:19" x14ac:dyDescent="0.2">
      <c r="C102" s="104"/>
      <c r="D102" s="104"/>
      <c r="E102" s="104"/>
      <c r="L102" s="2"/>
      <c r="M102" s="2"/>
      <c r="O102" s="104"/>
      <c r="P102" s="104"/>
      <c r="Q102" s="104"/>
      <c r="R102" s="104"/>
      <c r="S102" s="104"/>
    </row>
    <row r="103" spans="3:19" x14ac:dyDescent="0.2">
      <c r="C103" s="104"/>
      <c r="D103" s="104"/>
      <c r="E103" s="104"/>
      <c r="L103" s="2"/>
      <c r="M103" s="2"/>
      <c r="O103" s="104"/>
      <c r="P103" s="104"/>
      <c r="Q103" s="104"/>
      <c r="R103" s="104"/>
      <c r="S103" s="104"/>
    </row>
    <row r="104" spans="3:19" x14ac:dyDescent="0.2">
      <c r="C104" s="104"/>
      <c r="D104" s="104"/>
      <c r="E104" s="104"/>
      <c r="L104" s="2"/>
      <c r="M104" s="2"/>
      <c r="O104" s="104"/>
      <c r="P104" s="104"/>
      <c r="Q104" s="104"/>
      <c r="R104" s="104"/>
      <c r="S104" s="104"/>
    </row>
    <row r="105" spans="3:19" x14ac:dyDescent="0.2">
      <c r="C105" s="104"/>
      <c r="D105" s="104"/>
      <c r="E105" s="104"/>
      <c r="L105" s="2"/>
      <c r="M105" s="2"/>
      <c r="O105" s="104"/>
      <c r="P105" s="104"/>
      <c r="Q105" s="104"/>
      <c r="R105" s="104"/>
      <c r="S105" s="104"/>
    </row>
    <row r="106" spans="3:19" x14ac:dyDescent="0.2">
      <c r="C106" s="104"/>
      <c r="D106" s="104"/>
      <c r="E106" s="104"/>
      <c r="L106" s="2"/>
      <c r="M106" s="2"/>
      <c r="O106" s="104"/>
      <c r="P106" s="104"/>
      <c r="Q106" s="104"/>
      <c r="R106" s="104"/>
      <c r="S106" s="104"/>
    </row>
    <row r="107" spans="3:19" x14ac:dyDescent="0.2">
      <c r="C107" s="104"/>
      <c r="D107" s="104"/>
      <c r="E107" s="104"/>
      <c r="L107" s="2"/>
      <c r="M107" s="2"/>
      <c r="O107" s="104"/>
      <c r="P107" s="104"/>
      <c r="Q107" s="104"/>
      <c r="R107" s="104"/>
      <c r="S107" s="104"/>
    </row>
    <row r="108" spans="3:19" x14ac:dyDescent="0.2">
      <c r="C108" s="104"/>
      <c r="D108" s="104"/>
      <c r="E108" s="104"/>
      <c r="L108" s="2"/>
      <c r="M108" s="2"/>
      <c r="O108" s="104"/>
      <c r="P108" s="104"/>
      <c r="Q108" s="104"/>
      <c r="R108" s="104"/>
      <c r="S108" s="104"/>
    </row>
    <row r="109" spans="3:19" x14ac:dyDescent="0.2">
      <c r="C109" s="104"/>
      <c r="D109" s="104"/>
      <c r="E109" s="104"/>
      <c r="L109" s="2"/>
      <c r="M109" s="2"/>
      <c r="O109" s="104"/>
      <c r="P109" s="104"/>
      <c r="Q109" s="104"/>
      <c r="R109" s="104"/>
      <c r="S109" s="104"/>
    </row>
    <row r="110" spans="3:19" x14ac:dyDescent="0.2">
      <c r="C110" s="104"/>
      <c r="D110" s="104"/>
      <c r="E110" s="104"/>
      <c r="L110" s="2"/>
      <c r="M110" s="2"/>
      <c r="O110" s="104"/>
      <c r="P110" s="104"/>
      <c r="Q110" s="104"/>
      <c r="R110" s="104"/>
      <c r="S110" s="104"/>
    </row>
    <row r="111" spans="3:19" x14ac:dyDescent="0.2">
      <c r="C111" s="104"/>
      <c r="D111" s="104"/>
      <c r="E111" s="104"/>
      <c r="L111" s="2"/>
      <c r="M111" s="2"/>
      <c r="O111" s="104"/>
      <c r="P111" s="104"/>
      <c r="Q111" s="104"/>
      <c r="R111" s="104"/>
      <c r="S111" s="104"/>
    </row>
    <row r="112" spans="3:19" x14ac:dyDescent="0.2">
      <c r="C112" s="104"/>
      <c r="D112" s="104"/>
      <c r="E112" s="104"/>
      <c r="L112" s="2"/>
      <c r="M112" s="2"/>
      <c r="O112" s="104"/>
      <c r="P112" s="104"/>
      <c r="Q112" s="104"/>
      <c r="R112" s="104"/>
      <c r="S112" s="104"/>
    </row>
    <row r="113" spans="3:19" x14ac:dyDescent="0.2">
      <c r="C113" s="104"/>
      <c r="D113" s="104"/>
      <c r="E113" s="104"/>
      <c r="L113" s="2"/>
      <c r="M113" s="2"/>
      <c r="O113" s="104"/>
      <c r="P113" s="104"/>
      <c r="Q113" s="104"/>
      <c r="R113" s="104"/>
      <c r="S113" s="104"/>
    </row>
    <row r="114" spans="3:19" x14ac:dyDescent="0.2">
      <c r="C114" s="104"/>
      <c r="D114" s="104"/>
      <c r="E114" s="104"/>
      <c r="L114" s="2"/>
      <c r="M114" s="2"/>
      <c r="O114" s="104"/>
      <c r="P114" s="104"/>
      <c r="Q114" s="104"/>
      <c r="R114" s="104"/>
      <c r="S114" s="104"/>
    </row>
    <row r="115" spans="3:19" x14ac:dyDescent="0.2">
      <c r="C115" s="104"/>
      <c r="D115" s="104"/>
      <c r="E115" s="104"/>
      <c r="L115" s="2"/>
      <c r="M115" s="2"/>
      <c r="O115" s="104"/>
      <c r="P115" s="104"/>
      <c r="Q115" s="104"/>
      <c r="R115" s="104"/>
      <c r="S115" s="104"/>
    </row>
    <row r="116" spans="3:19" x14ac:dyDescent="0.2">
      <c r="C116" s="104"/>
      <c r="D116" s="104"/>
      <c r="E116" s="104"/>
      <c r="L116" s="2"/>
      <c r="M116" s="2"/>
      <c r="O116" s="104"/>
      <c r="P116" s="104"/>
      <c r="Q116" s="104"/>
      <c r="R116" s="104"/>
      <c r="S116" s="104"/>
    </row>
    <row r="117" spans="3:19" x14ac:dyDescent="0.2">
      <c r="C117" s="104"/>
      <c r="D117" s="104"/>
      <c r="E117" s="104"/>
      <c r="L117" s="2"/>
      <c r="M117" s="2"/>
      <c r="O117" s="104"/>
      <c r="P117" s="104"/>
      <c r="Q117" s="104"/>
      <c r="R117" s="104"/>
      <c r="S117" s="104"/>
    </row>
    <row r="118" spans="3:19" x14ac:dyDescent="0.2">
      <c r="C118" s="104"/>
      <c r="D118" s="104"/>
      <c r="E118" s="104"/>
      <c r="L118" s="2"/>
      <c r="M118" s="2"/>
      <c r="O118" s="104"/>
      <c r="P118" s="104"/>
      <c r="Q118" s="104"/>
      <c r="R118" s="104"/>
      <c r="S118" s="104"/>
    </row>
    <row r="119" spans="3:19" x14ac:dyDescent="0.2">
      <c r="C119" s="104"/>
      <c r="D119" s="104"/>
      <c r="E119" s="104"/>
      <c r="L119" s="2"/>
      <c r="M119" s="2"/>
      <c r="O119" s="104"/>
      <c r="P119" s="104"/>
      <c r="Q119" s="104"/>
      <c r="R119" s="104"/>
      <c r="S119" s="104"/>
    </row>
    <row r="120" spans="3:19" x14ac:dyDescent="0.2">
      <c r="C120" s="104"/>
      <c r="D120" s="104"/>
      <c r="E120" s="104"/>
      <c r="L120" s="2"/>
      <c r="M120" s="2"/>
      <c r="O120" s="104"/>
      <c r="P120" s="104"/>
      <c r="Q120" s="104"/>
      <c r="R120" s="104"/>
      <c r="S120" s="104"/>
    </row>
    <row r="121" spans="3:19" x14ac:dyDescent="0.2">
      <c r="C121" s="104"/>
      <c r="D121" s="104"/>
      <c r="E121" s="104"/>
      <c r="L121" s="2"/>
      <c r="M121" s="2"/>
      <c r="O121" s="104"/>
      <c r="P121" s="104"/>
      <c r="Q121" s="104"/>
      <c r="R121" s="104"/>
      <c r="S121" s="104"/>
    </row>
    <row r="122" spans="3:19" x14ac:dyDescent="0.2">
      <c r="C122" s="104"/>
      <c r="D122" s="104"/>
      <c r="E122" s="104"/>
      <c r="L122" s="2"/>
      <c r="M122" s="2"/>
      <c r="O122" s="104"/>
      <c r="P122" s="104"/>
      <c r="Q122" s="104"/>
      <c r="R122" s="104"/>
      <c r="S122" s="104"/>
    </row>
    <row r="123" spans="3:19" x14ac:dyDescent="0.2">
      <c r="C123" s="104"/>
      <c r="D123" s="104"/>
      <c r="E123" s="104"/>
      <c r="L123" s="2"/>
      <c r="M123" s="2"/>
      <c r="O123" s="104"/>
      <c r="P123" s="104"/>
      <c r="Q123" s="104"/>
      <c r="R123" s="104"/>
      <c r="S123" s="104"/>
    </row>
    <row r="124" spans="3:19" x14ac:dyDescent="0.2">
      <c r="C124" s="104"/>
      <c r="D124" s="104"/>
      <c r="E124" s="104"/>
      <c r="L124" s="2"/>
      <c r="M124" s="2"/>
      <c r="O124" s="104"/>
      <c r="P124" s="104"/>
      <c r="Q124" s="104"/>
      <c r="R124" s="104"/>
      <c r="S124" s="104"/>
    </row>
    <row r="125" spans="3:19" x14ac:dyDescent="0.2">
      <c r="C125" s="104"/>
      <c r="D125" s="104"/>
      <c r="E125" s="104"/>
      <c r="L125" s="2"/>
      <c r="M125" s="2"/>
      <c r="O125" s="104"/>
      <c r="P125" s="104"/>
      <c r="Q125" s="104"/>
      <c r="R125" s="104"/>
      <c r="S125" s="104"/>
    </row>
    <row r="126" spans="3:19" x14ac:dyDescent="0.2">
      <c r="C126" s="104"/>
      <c r="D126" s="104"/>
      <c r="E126" s="104"/>
      <c r="L126" s="2"/>
      <c r="M126" s="2"/>
      <c r="O126" s="104"/>
      <c r="P126" s="104"/>
      <c r="Q126" s="104"/>
      <c r="R126" s="104"/>
      <c r="S126" s="104"/>
    </row>
    <row r="127" spans="3:19" x14ac:dyDescent="0.2">
      <c r="C127" s="104"/>
      <c r="D127" s="104"/>
      <c r="E127" s="104"/>
      <c r="L127" s="2"/>
      <c r="M127" s="2"/>
      <c r="O127" s="104"/>
      <c r="P127" s="104"/>
      <c r="Q127" s="104"/>
      <c r="R127" s="104"/>
      <c r="S127" s="104"/>
    </row>
    <row r="128" spans="3:19" x14ac:dyDescent="0.2">
      <c r="C128" s="104"/>
      <c r="D128" s="104"/>
      <c r="E128" s="104"/>
      <c r="L128" s="2"/>
      <c r="M128" s="2"/>
      <c r="O128" s="104"/>
      <c r="P128" s="104"/>
      <c r="Q128" s="104"/>
      <c r="R128" s="104"/>
      <c r="S128" s="104"/>
    </row>
    <row r="129" spans="3:19" x14ac:dyDescent="0.2">
      <c r="C129" s="104"/>
      <c r="D129" s="104"/>
      <c r="E129" s="104"/>
      <c r="L129" s="2"/>
      <c r="M129" s="2"/>
      <c r="O129" s="104"/>
      <c r="P129" s="104"/>
      <c r="Q129" s="104"/>
      <c r="R129" s="104"/>
      <c r="S129" s="104"/>
    </row>
    <row r="130" spans="3:19" x14ac:dyDescent="0.2">
      <c r="C130" s="104"/>
      <c r="D130" s="104"/>
      <c r="E130" s="104"/>
      <c r="L130" s="2"/>
      <c r="M130" s="2"/>
      <c r="O130" s="104"/>
      <c r="P130" s="104"/>
      <c r="Q130" s="104"/>
      <c r="R130" s="104"/>
      <c r="S130" s="104"/>
    </row>
    <row r="131" spans="3:19" x14ac:dyDescent="0.2">
      <c r="C131" s="104"/>
      <c r="D131" s="104"/>
      <c r="E131" s="104"/>
      <c r="L131" s="2"/>
      <c r="M131" s="2"/>
      <c r="O131" s="104"/>
      <c r="P131" s="104"/>
      <c r="Q131" s="104"/>
      <c r="R131" s="104"/>
      <c r="S131" s="104"/>
    </row>
    <row r="132" spans="3:19" x14ac:dyDescent="0.2">
      <c r="C132" s="104"/>
      <c r="D132" s="104"/>
      <c r="E132" s="104"/>
      <c r="L132" s="2"/>
      <c r="M132" s="2"/>
      <c r="O132" s="104"/>
      <c r="P132" s="104"/>
      <c r="Q132" s="104"/>
      <c r="R132" s="104"/>
      <c r="S132" s="104"/>
    </row>
    <row r="133" spans="3:19" x14ac:dyDescent="0.2">
      <c r="C133" s="104"/>
      <c r="D133" s="104"/>
      <c r="E133" s="104"/>
      <c r="L133" s="2"/>
      <c r="M133" s="2"/>
      <c r="O133" s="104"/>
      <c r="P133" s="104"/>
      <c r="Q133" s="104"/>
      <c r="R133" s="104"/>
      <c r="S133" s="104"/>
    </row>
    <row r="134" spans="3:19" x14ac:dyDescent="0.2">
      <c r="C134" s="104"/>
      <c r="D134" s="104"/>
      <c r="E134" s="104"/>
      <c r="L134" s="2"/>
      <c r="M134" s="2"/>
      <c r="O134" s="104"/>
      <c r="P134" s="104"/>
      <c r="Q134" s="104"/>
      <c r="R134" s="104"/>
      <c r="S134" s="104"/>
    </row>
    <row r="135" spans="3:19" x14ac:dyDescent="0.2">
      <c r="C135" s="104"/>
      <c r="D135" s="104"/>
      <c r="E135" s="104"/>
      <c r="L135" s="2"/>
      <c r="M135" s="2"/>
      <c r="O135" s="104"/>
      <c r="P135" s="104"/>
      <c r="Q135" s="104"/>
      <c r="R135" s="104"/>
      <c r="S135" s="104"/>
    </row>
    <row r="136" spans="3:19" x14ac:dyDescent="0.2">
      <c r="C136" s="104"/>
      <c r="D136" s="104"/>
      <c r="E136" s="104"/>
      <c r="L136" s="2"/>
      <c r="M136" s="2"/>
      <c r="O136" s="104"/>
      <c r="P136" s="104"/>
      <c r="Q136" s="104"/>
      <c r="R136" s="104"/>
      <c r="S136" s="104"/>
    </row>
    <row r="137" spans="3:19" x14ac:dyDescent="0.2">
      <c r="C137" s="104"/>
      <c r="D137" s="104"/>
      <c r="E137" s="104"/>
      <c r="L137" s="2"/>
      <c r="M137" s="2"/>
      <c r="O137" s="104"/>
      <c r="P137" s="104"/>
      <c r="Q137" s="104"/>
      <c r="R137" s="104"/>
      <c r="S137" s="104"/>
    </row>
    <row r="138" spans="3:19" x14ac:dyDescent="0.2">
      <c r="C138" s="104"/>
      <c r="D138" s="104"/>
      <c r="E138" s="104"/>
      <c r="L138" s="2"/>
      <c r="M138" s="2"/>
      <c r="O138" s="104"/>
      <c r="P138" s="104"/>
      <c r="Q138" s="104"/>
      <c r="R138" s="104"/>
      <c r="S138" s="104"/>
    </row>
    <row r="139" spans="3:19" x14ac:dyDescent="0.2">
      <c r="C139" s="104"/>
      <c r="D139" s="104"/>
      <c r="E139" s="104"/>
      <c r="L139" s="2"/>
      <c r="M139" s="2"/>
      <c r="O139" s="104"/>
      <c r="P139" s="104"/>
      <c r="Q139" s="104"/>
      <c r="R139" s="104"/>
      <c r="S139" s="104"/>
    </row>
    <row r="140" spans="3:19" x14ac:dyDescent="0.2">
      <c r="C140" s="104"/>
      <c r="D140" s="104"/>
      <c r="E140" s="104"/>
      <c r="L140" s="2"/>
      <c r="M140" s="2"/>
      <c r="O140" s="104"/>
      <c r="P140" s="104"/>
      <c r="Q140" s="104"/>
      <c r="R140" s="104"/>
      <c r="S140" s="104"/>
    </row>
    <row r="141" spans="3:19" x14ac:dyDescent="0.2">
      <c r="C141" s="104"/>
      <c r="D141" s="104"/>
      <c r="E141" s="104"/>
      <c r="L141" s="2"/>
      <c r="M141" s="2"/>
      <c r="O141" s="104"/>
      <c r="P141" s="104"/>
      <c r="Q141" s="104"/>
      <c r="R141" s="104"/>
      <c r="S141" s="104"/>
    </row>
    <row r="142" spans="3:19" x14ac:dyDescent="0.2">
      <c r="C142" s="104"/>
      <c r="D142" s="104"/>
      <c r="E142" s="104"/>
      <c r="L142" s="2"/>
      <c r="M142" s="2"/>
      <c r="O142" s="104"/>
      <c r="P142" s="104"/>
      <c r="Q142" s="104"/>
      <c r="R142" s="104"/>
      <c r="S142" s="104"/>
    </row>
    <row r="143" spans="3:19" x14ac:dyDescent="0.2">
      <c r="C143" s="104"/>
      <c r="D143" s="104"/>
      <c r="E143" s="104"/>
      <c r="L143" s="2"/>
      <c r="M143" s="2"/>
      <c r="O143" s="104"/>
      <c r="P143" s="104"/>
      <c r="Q143" s="104"/>
      <c r="R143" s="104"/>
      <c r="S143" s="104"/>
    </row>
    <row r="144" spans="3:19" x14ac:dyDescent="0.2">
      <c r="C144" s="104"/>
      <c r="D144" s="104"/>
      <c r="E144" s="104"/>
      <c r="L144" s="2"/>
      <c r="M144" s="2"/>
      <c r="O144" s="104"/>
      <c r="P144" s="104"/>
      <c r="Q144" s="104"/>
      <c r="R144" s="104"/>
      <c r="S144" s="104"/>
    </row>
    <row r="145" spans="3:19" x14ac:dyDescent="0.2">
      <c r="C145" s="104"/>
      <c r="D145" s="104"/>
      <c r="E145" s="104"/>
      <c r="L145" s="2"/>
      <c r="M145" s="2"/>
      <c r="O145" s="104"/>
      <c r="P145" s="104"/>
      <c r="Q145" s="104"/>
      <c r="R145" s="104"/>
      <c r="S145" s="104"/>
    </row>
    <row r="146" spans="3:19" x14ac:dyDescent="0.2">
      <c r="C146" s="104"/>
      <c r="D146" s="104"/>
      <c r="E146" s="104"/>
      <c r="L146" s="2"/>
      <c r="M146" s="2"/>
      <c r="O146" s="104"/>
      <c r="P146" s="104"/>
      <c r="Q146" s="104"/>
      <c r="R146" s="104"/>
      <c r="S146" s="104"/>
    </row>
    <row r="147" spans="3:19" x14ac:dyDescent="0.2">
      <c r="C147" s="104"/>
      <c r="D147" s="104"/>
      <c r="E147" s="104"/>
      <c r="L147" s="2"/>
      <c r="M147" s="2"/>
      <c r="O147" s="104"/>
      <c r="P147" s="104"/>
      <c r="Q147" s="104"/>
      <c r="R147" s="104"/>
      <c r="S147" s="104"/>
    </row>
    <row r="148" spans="3:19" x14ac:dyDescent="0.2">
      <c r="C148" s="104"/>
      <c r="D148" s="104"/>
      <c r="E148" s="104"/>
      <c r="L148" s="2"/>
      <c r="M148" s="2"/>
      <c r="O148" s="104"/>
      <c r="P148" s="104"/>
      <c r="Q148" s="104"/>
      <c r="R148" s="104"/>
      <c r="S148" s="104"/>
    </row>
    <row r="149" spans="3:19" x14ac:dyDescent="0.2">
      <c r="C149" s="104"/>
      <c r="D149" s="104"/>
      <c r="E149" s="104"/>
      <c r="L149" s="2"/>
      <c r="M149" s="2"/>
      <c r="O149" s="104"/>
      <c r="P149" s="104"/>
      <c r="Q149" s="104"/>
      <c r="R149" s="104"/>
      <c r="S149" s="104"/>
    </row>
    <row r="150" spans="3:19" x14ac:dyDescent="0.2">
      <c r="C150" s="104"/>
      <c r="D150" s="104"/>
      <c r="E150" s="104"/>
      <c r="L150" s="2"/>
      <c r="M150" s="2"/>
      <c r="O150" s="104"/>
      <c r="P150" s="104"/>
      <c r="Q150" s="104"/>
      <c r="R150" s="104"/>
      <c r="S150" s="104"/>
    </row>
    <row r="151" spans="3:19" x14ac:dyDescent="0.2">
      <c r="C151" s="104"/>
      <c r="D151" s="104"/>
      <c r="E151" s="104"/>
      <c r="L151" s="2"/>
      <c r="M151" s="2"/>
      <c r="O151" s="104"/>
      <c r="P151" s="104"/>
      <c r="Q151" s="104"/>
      <c r="R151" s="104"/>
      <c r="S151" s="104"/>
    </row>
    <row r="152" spans="3:19" x14ac:dyDescent="0.2">
      <c r="C152" s="104"/>
      <c r="D152" s="104"/>
      <c r="E152" s="104"/>
      <c r="L152" s="2"/>
      <c r="M152" s="2"/>
      <c r="O152" s="104"/>
      <c r="P152" s="104"/>
      <c r="Q152" s="104"/>
      <c r="R152" s="104"/>
      <c r="S152" s="104"/>
    </row>
    <row r="153" spans="3:19" x14ac:dyDescent="0.2">
      <c r="C153" s="104"/>
      <c r="D153" s="104"/>
      <c r="E153" s="104"/>
      <c r="L153" s="2"/>
      <c r="M153" s="2"/>
      <c r="O153" s="104"/>
      <c r="P153" s="104"/>
      <c r="Q153" s="104"/>
      <c r="R153" s="104"/>
      <c r="S153" s="104"/>
    </row>
    <row r="154" spans="3:19" x14ac:dyDescent="0.2">
      <c r="C154" s="104"/>
      <c r="D154" s="104"/>
      <c r="E154" s="104"/>
      <c r="L154" s="2"/>
      <c r="M154" s="2"/>
      <c r="O154" s="104"/>
      <c r="P154" s="104"/>
      <c r="Q154" s="104"/>
      <c r="R154" s="104"/>
      <c r="S154" s="104"/>
    </row>
    <row r="155" spans="3:19" x14ac:dyDescent="0.2">
      <c r="C155" s="104"/>
      <c r="D155" s="104"/>
      <c r="E155" s="104"/>
      <c r="L155" s="2"/>
      <c r="M155" s="2"/>
      <c r="O155" s="104"/>
      <c r="P155" s="104"/>
      <c r="Q155" s="104"/>
      <c r="R155" s="104"/>
      <c r="S155" s="104"/>
    </row>
    <row r="156" spans="3:19" x14ac:dyDescent="0.2">
      <c r="C156" s="104"/>
      <c r="D156" s="104"/>
      <c r="E156" s="104"/>
      <c r="L156" s="2"/>
      <c r="M156" s="2"/>
      <c r="O156" s="104"/>
      <c r="P156" s="104"/>
      <c r="Q156" s="104"/>
      <c r="R156" s="104"/>
      <c r="S156" s="104"/>
    </row>
    <row r="157" spans="3:19" x14ac:dyDescent="0.2">
      <c r="C157" s="104"/>
      <c r="D157" s="104"/>
      <c r="E157" s="104"/>
      <c r="L157" s="2"/>
      <c r="M157" s="2"/>
      <c r="O157" s="104"/>
      <c r="P157" s="104"/>
      <c r="Q157" s="104"/>
      <c r="R157" s="104"/>
      <c r="S157" s="104"/>
    </row>
    <row r="158" spans="3:19" x14ac:dyDescent="0.2">
      <c r="C158" s="104"/>
      <c r="D158" s="104"/>
      <c r="E158" s="104"/>
      <c r="L158" s="2"/>
      <c r="M158" s="2"/>
      <c r="O158" s="104"/>
      <c r="P158" s="104"/>
      <c r="Q158" s="104"/>
      <c r="R158" s="104"/>
      <c r="S158" s="104"/>
    </row>
    <row r="159" spans="3:19" x14ac:dyDescent="0.2">
      <c r="C159" s="104"/>
      <c r="D159" s="104"/>
      <c r="E159" s="104"/>
      <c r="L159" s="2"/>
      <c r="M159" s="2"/>
      <c r="O159" s="104"/>
      <c r="P159" s="104"/>
      <c r="Q159" s="104"/>
      <c r="R159" s="104"/>
      <c r="S159" s="104"/>
    </row>
    <row r="160" spans="3:19" x14ac:dyDescent="0.2">
      <c r="C160" s="104"/>
      <c r="D160" s="104"/>
      <c r="E160" s="104"/>
      <c r="L160" s="2"/>
      <c r="M160" s="2"/>
      <c r="O160" s="104"/>
      <c r="P160" s="104"/>
      <c r="Q160" s="104"/>
      <c r="R160" s="104"/>
      <c r="S160" s="104"/>
    </row>
    <row r="161" spans="3:19" x14ac:dyDescent="0.2">
      <c r="C161" s="104"/>
      <c r="D161" s="104"/>
      <c r="E161" s="104"/>
      <c r="L161" s="2"/>
      <c r="M161" s="2"/>
      <c r="O161" s="104"/>
      <c r="P161" s="104"/>
      <c r="Q161" s="104"/>
      <c r="R161" s="104"/>
      <c r="S161" s="104"/>
    </row>
    <row r="162" spans="3:19" x14ac:dyDescent="0.2">
      <c r="C162" s="104"/>
      <c r="D162" s="104"/>
      <c r="E162" s="104"/>
      <c r="L162" s="2"/>
      <c r="M162" s="2"/>
      <c r="O162" s="104"/>
      <c r="P162" s="104"/>
      <c r="Q162" s="104"/>
      <c r="R162" s="104"/>
      <c r="S162" s="104"/>
    </row>
    <row r="163" spans="3:19" x14ac:dyDescent="0.2">
      <c r="C163" s="104"/>
      <c r="D163" s="104"/>
      <c r="E163" s="104"/>
      <c r="L163" s="2"/>
      <c r="M163" s="2"/>
      <c r="O163" s="104"/>
      <c r="P163" s="104"/>
      <c r="Q163" s="104"/>
      <c r="R163" s="104"/>
      <c r="S163" s="104"/>
    </row>
    <row r="164" spans="3:19" x14ac:dyDescent="0.2">
      <c r="C164" s="104"/>
      <c r="D164" s="104"/>
      <c r="E164" s="104"/>
      <c r="L164" s="2"/>
      <c r="M164" s="2"/>
      <c r="O164" s="104"/>
      <c r="P164" s="104"/>
      <c r="Q164" s="104"/>
      <c r="R164" s="104"/>
      <c r="S164" s="104"/>
    </row>
    <row r="165" spans="3:19" x14ac:dyDescent="0.2">
      <c r="C165" s="104"/>
      <c r="D165" s="104"/>
      <c r="E165" s="104"/>
      <c r="L165" s="2"/>
      <c r="M165" s="2"/>
      <c r="O165" s="104"/>
      <c r="P165" s="104"/>
      <c r="Q165" s="104"/>
      <c r="R165" s="104"/>
      <c r="S165" s="104"/>
    </row>
    <row r="166" spans="3:19" x14ac:dyDescent="0.2">
      <c r="C166" s="104"/>
      <c r="D166" s="104"/>
      <c r="E166" s="104"/>
      <c r="L166" s="2"/>
      <c r="M166" s="2"/>
      <c r="O166" s="104"/>
      <c r="P166" s="104"/>
      <c r="Q166" s="104"/>
      <c r="R166" s="104"/>
      <c r="S166" s="104"/>
    </row>
    <row r="167" spans="3:19" x14ac:dyDescent="0.2">
      <c r="C167" s="104"/>
      <c r="D167" s="104"/>
      <c r="E167" s="104"/>
      <c r="L167" s="2"/>
      <c r="M167" s="2"/>
      <c r="O167" s="104"/>
      <c r="P167" s="104"/>
      <c r="Q167" s="104"/>
      <c r="R167" s="104"/>
      <c r="S167" s="104"/>
    </row>
    <row r="168" spans="3:19" x14ac:dyDescent="0.2">
      <c r="C168" s="104"/>
      <c r="D168" s="104"/>
      <c r="E168" s="104"/>
      <c r="L168" s="2"/>
      <c r="M168" s="2"/>
      <c r="O168" s="104"/>
      <c r="P168" s="104"/>
      <c r="Q168" s="104"/>
      <c r="R168" s="104"/>
      <c r="S168" s="104"/>
    </row>
    <row r="169" spans="3:19" x14ac:dyDescent="0.2">
      <c r="C169" s="104"/>
      <c r="D169" s="104"/>
      <c r="E169" s="104"/>
      <c r="L169" s="2"/>
      <c r="M169" s="2"/>
      <c r="O169" s="104"/>
      <c r="P169" s="104"/>
      <c r="Q169" s="104"/>
      <c r="R169" s="104"/>
      <c r="S169" s="104"/>
    </row>
    <row r="170" spans="3:19" x14ac:dyDescent="0.2">
      <c r="C170" s="104"/>
      <c r="D170" s="104"/>
      <c r="E170" s="104"/>
      <c r="L170" s="2"/>
      <c r="M170" s="2"/>
      <c r="O170" s="104"/>
      <c r="P170" s="104"/>
      <c r="Q170" s="104"/>
      <c r="R170" s="104"/>
      <c r="S170" s="104"/>
    </row>
    <row r="171" spans="3:19" x14ac:dyDescent="0.2">
      <c r="C171" s="104"/>
      <c r="D171" s="104"/>
      <c r="E171" s="104"/>
      <c r="L171" s="2"/>
      <c r="M171" s="2"/>
      <c r="O171" s="104"/>
      <c r="P171" s="104"/>
      <c r="Q171" s="104"/>
      <c r="R171" s="104"/>
      <c r="S171" s="104"/>
    </row>
    <row r="172" spans="3:19" x14ac:dyDescent="0.2">
      <c r="C172" s="104"/>
      <c r="D172" s="104"/>
      <c r="E172" s="104"/>
      <c r="L172" s="2"/>
      <c r="M172" s="2"/>
      <c r="O172" s="104"/>
      <c r="P172" s="104"/>
      <c r="Q172" s="104"/>
      <c r="R172" s="104"/>
      <c r="S172" s="104"/>
    </row>
    <row r="173" spans="3:19" x14ac:dyDescent="0.2">
      <c r="C173" s="104"/>
      <c r="D173" s="104"/>
      <c r="E173" s="104"/>
      <c r="L173" s="2"/>
      <c r="M173" s="2"/>
      <c r="O173" s="104"/>
      <c r="P173" s="104"/>
      <c r="Q173" s="104"/>
      <c r="R173" s="104"/>
      <c r="S173" s="104"/>
    </row>
    <row r="174" spans="3:19" x14ac:dyDescent="0.2">
      <c r="C174" s="104"/>
      <c r="D174" s="104"/>
      <c r="E174" s="104"/>
      <c r="L174" s="2"/>
      <c r="M174" s="2"/>
      <c r="O174" s="104"/>
      <c r="P174" s="104"/>
      <c r="Q174" s="104"/>
      <c r="R174" s="104"/>
      <c r="S174" s="104"/>
    </row>
    <row r="175" spans="3:19" x14ac:dyDescent="0.2">
      <c r="C175" s="104"/>
      <c r="D175" s="104"/>
      <c r="E175" s="104"/>
      <c r="L175" s="2"/>
      <c r="M175" s="2"/>
      <c r="O175" s="104"/>
      <c r="P175" s="104"/>
      <c r="Q175" s="104"/>
      <c r="R175" s="104"/>
      <c r="S175" s="104"/>
    </row>
    <row r="176" spans="3:19" x14ac:dyDescent="0.2">
      <c r="C176" s="104"/>
      <c r="D176" s="104"/>
      <c r="E176" s="104"/>
      <c r="L176" s="2"/>
      <c r="M176" s="2"/>
      <c r="O176" s="104"/>
      <c r="P176" s="104"/>
      <c r="Q176" s="104"/>
      <c r="R176" s="104"/>
      <c r="S176" s="104"/>
    </row>
    <row r="177" spans="3:19" x14ac:dyDescent="0.2">
      <c r="C177" s="104"/>
      <c r="D177" s="104"/>
      <c r="E177" s="104"/>
      <c r="L177" s="2"/>
      <c r="M177" s="2"/>
      <c r="O177" s="104"/>
      <c r="P177" s="104"/>
      <c r="Q177" s="104"/>
      <c r="R177" s="104"/>
      <c r="S177" s="104"/>
    </row>
    <row r="178" spans="3:19" x14ac:dyDescent="0.2">
      <c r="C178" s="104"/>
      <c r="D178" s="104"/>
      <c r="E178" s="104"/>
      <c r="L178" s="2"/>
      <c r="M178" s="2"/>
      <c r="O178" s="104"/>
      <c r="P178" s="104"/>
      <c r="Q178" s="104"/>
      <c r="R178" s="104"/>
      <c r="S178" s="104"/>
    </row>
    <row r="179" spans="3:19" x14ac:dyDescent="0.2">
      <c r="C179" s="104"/>
      <c r="D179" s="104"/>
      <c r="E179" s="104"/>
      <c r="L179" s="2"/>
      <c r="M179" s="2"/>
      <c r="O179" s="104"/>
      <c r="P179" s="104"/>
      <c r="Q179" s="104"/>
      <c r="R179" s="104"/>
      <c r="S179" s="104"/>
    </row>
    <row r="180" spans="3:19" x14ac:dyDescent="0.2">
      <c r="C180" s="104"/>
      <c r="D180" s="104"/>
      <c r="E180" s="104"/>
      <c r="L180" s="2"/>
      <c r="M180" s="2"/>
      <c r="O180" s="104"/>
      <c r="P180" s="104"/>
      <c r="Q180" s="104"/>
      <c r="R180" s="104"/>
      <c r="S180" s="104"/>
    </row>
    <row r="181" spans="3:19" x14ac:dyDescent="0.2">
      <c r="C181" s="104"/>
      <c r="D181" s="104"/>
      <c r="E181" s="104"/>
      <c r="L181" s="2"/>
      <c r="M181" s="2"/>
      <c r="O181" s="104"/>
      <c r="P181" s="104"/>
      <c r="Q181" s="104"/>
      <c r="R181" s="104"/>
      <c r="S181" s="104"/>
    </row>
    <row r="182" spans="3:19" x14ac:dyDescent="0.2">
      <c r="C182" s="104"/>
      <c r="D182" s="104"/>
      <c r="E182" s="104"/>
      <c r="L182" s="2"/>
      <c r="M182" s="2"/>
      <c r="O182" s="104"/>
      <c r="P182" s="104"/>
      <c r="Q182" s="104"/>
      <c r="R182" s="104"/>
      <c r="S182" s="104"/>
    </row>
    <row r="183" spans="3:19" x14ac:dyDescent="0.2">
      <c r="C183" s="104"/>
      <c r="D183" s="104"/>
      <c r="E183" s="104"/>
      <c r="L183" s="2"/>
      <c r="M183" s="2"/>
      <c r="O183" s="104"/>
      <c r="P183" s="104"/>
      <c r="Q183" s="104"/>
      <c r="R183" s="104"/>
      <c r="S183" s="104"/>
    </row>
    <row r="184" spans="3:19" x14ac:dyDescent="0.2">
      <c r="C184" s="104"/>
      <c r="D184" s="104"/>
      <c r="E184" s="104"/>
      <c r="L184" s="2"/>
      <c r="M184" s="2"/>
      <c r="O184" s="104"/>
      <c r="P184" s="104"/>
      <c r="Q184" s="104"/>
      <c r="R184" s="104"/>
      <c r="S184" s="104"/>
    </row>
  </sheetData>
  <sheetProtection password="CF7A" sheet="1" objects="1" scenarios="1"/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>
    <oddFooter>&amp;LDirección de Contabilidad&amp;RPágina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2">
    <pageSetUpPr fitToPage="1"/>
  </sheetPr>
  <dimension ref="A1:S159"/>
  <sheetViews>
    <sheetView showGridLines="0" zoomScale="75" workbookViewId="0">
      <selection sqref="A1:XFD1048576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" style="27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370"/>
      <c r="H1" s="370"/>
      <c r="I1" s="370"/>
      <c r="J1" s="370"/>
      <c r="K1" s="8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10" t="s">
        <v>102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3.25" x14ac:dyDescent="0.35">
      <c r="A3" s="10" t="s">
        <v>116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371"/>
      <c r="N4" s="371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34</v>
      </c>
    </row>
    <row r="8" spans="1:19" ht="15.75" thickTop="1" x14ac:dyDescent="0.2">
      <c r="A8" s="28" t="s">
        <v>35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36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118</v>
      </c>
      <c r="D9" s="37"/>
      <c r="E9" s="35"/>
      <c r="F9" s="36" t="s">
        <v>115</v>
      </c>
      <c r="G9" s="37"/>
      <c r="H9" s="35"/>
      <c r="I9" s="38" t="s">
        <v>103</v>
      </c>
      <c r="J9" s="39"/>
      <c r="K9" s="35"/>
      <c r="L9" s="35"/>
      <c r="M9" s="36" t="s">
        <v>118</v>
      </c>
      <c r="N9" s="35"/>
      <c r="O9" s="35"/>
      <c r="P9" s="36" t="s">
        <v>115</v>
      </c>
      <c r="Q9" s="35"/>
      <c r="R9" s="40"/>
      <c r="S9" s="41" t="s">
        <v>103</v>
      </c>
    </row>
    <row r="10" spans="1:19" s="51" customFormat="1" ht="15.75" thickBot="1" x14ac:dyDescent="0.3">
      <c r="A10" s="42"/>
      <c r="B10" s="43"/>
      <c r="C10" s="372" t="s">
        <v>5</v>
      </c>
      <c r="D10" s="372"/>
      <c r="E10" s="44"/>
      <c r="F10" s="45" t="s">
        <v>5</v>
      </c>
      <c r="G10" s="46"/>
      <c r="H10" s="46"/>
      <c r="I10" s="46"/>
      <c r="J10" s="47"/>
      <c r="K10" s="43"/>
      <c r="L10" s="43"/>
      <c r="M10" s="372" t="s">
        <v>5</v>
      </c>
      <c r="N10" s="372"/>
      <c r="O10" s="44"/>
      <c r="P10" s="48" t="s">
        <v>5</v>
      </c>
      <c r="Q10" s="44"/>
      <c r="R10" s="49"/>
      <c r="S10" s="50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2"/>
      <c r="J11" s="53"/>
      <c r="K11" s="35"/>
      <c r="L11" s="35"/>
      <c r="M11" s="35"/>
      <c r="N11" s="35"/>
      <c r="O11" s="35"/>
      <c r="P11" s="35"/>
      <c r="Q11" s="54"/>
      <c r="R11" s="40"/>
      <c r="S11" s="55"/>
    </row>
    <row r="12" spans="1:19" x14ac:dyDescent="0.2">
      <c r="A12" s="56" t="s">
        <v>37</v>
      </c>
      <c r="B12" s="57"/>
      <c r="C12" s="58"/>
      <c r="D12" s="59">
        <v>97394</v>
      </c>
      <c r="E12" s="60"/>
      <c r="F12" s="58"/>
      <c r="G12" s="59">
        <v>105447.2</v>
      </c>
      <c r="H12" s="61"/>
      <c r="I12" s="62">
        <v>-8053.1999999999971</v>
      </c>
      <c r="J12" s="63"/>
      <c r="K12" s="57" t="s">
        <v>38</v>
      </c>
      <c r="L12" s="57"/>
      <c r="M12" s="64"/>
      <c r="N12" s="62">
        <v>83929.5</v>
      </c>
      <c r="O12" s="57"/>
      <c r="P12" s="64"/>
      <c r="Q12" s="62">
        <v>81543.399999999994</v>
      </c>
      <c r="R12" s="40"/>
      <c r="S12" s="65">
        <v>2386.1000000000058</v>
      </c>
    </row>
    <row r="13" spans="1:19" x14ac:dyDescent="0.2">
      <c r="A13" s="66" t="s">
        <v>39</v>
      </c>
      <c r="B13" s="67"/>
      <c r="C13" s="58"/>
      <c r="D13" s="169">
        <v>-25.8</v>
      </c>
      <c r="E13" s="68"/>
      <c r="F13" s="58"/>
      <c r="G13" s="166">
        <v>-69.5</v>
      </c>
      <c r="H13" s="69"/>
      <c r="I13" s="62">
        <v>43.7</v>
      </c>
      <c r="J13" s="63"/>
      <c r="K13" s="57" t="s">
        <v>43</v>
      </c>
      <c r="L13" s="57"/>
      <c r="M13" s="61">
        <v>83929.5</v>
      </c>
      <c r="N13" s="64"/>
      <c r="O13" s="70"/>
      <c r="P13" s="61">
        <v>81543.399999999994</v>
      </c>
      <c r="Q13" s="64"/>
      <c r="R13" s="40"/>
      <c r="S13" s="71">
        <v>2386.1000000000058</v>
      </c>
    </row>
    <row r="14" spans="1:19" x14ac:dyDescent="0.2">
      <c r="A14" s="72"/>
      <c r="B14" s="70"/>
      <c r="C14" s="58"/>
      <c r="D14" s="58"/>
      <c r="E14" s="58"/>
      <c r="F14" s="58"/>
      <c r="G14" s="58"/>
      <c r="H14" s="70"/>
      <c r="I14" s="73"/>
      <c r="J14" s="63"/>
      <c r="K14" s="57"/>
      <c r="L14" s="57"/>
      <c r="M14" s="74"/>
      <c r="N14" s="64"/>
      <c r="O14" s="70"/>
      <c r="P14" s="74"/>
      <c r="Q14" s="64"/>
      <c r="R14" s="40"/>
      <c r="S14" s="71"/>
    </row>
    <row r="15" spans="1:19" x14ac:dyDescent="0.2">
      <c r="A15" s="75" t="s">
        <v>40</v>
      </c>
      <c r="B15" s="76"/>
      <c r="C15" s="77"/>
      <c r="D15" s="78">
        <v>0</v>
      </c>
      <c r="E15" s="60"/>
      <c r="F15" s="77"/>
      <c r="G15" s="78">
        <v>0</v>
      </c>
      <c r="H15" s="79"/>
      <c r="I15" s="79">
        <v>0</v>
      </c>
      <c r="J15" s="80"/>
      <c r="K15" s="57" t="s">
        <v>46</v>
      </c>
      <c r="L15" s="57"/>
      <c r="M15" s="64"/>
      <c r="N15" s="62">
        <v>606841</v>
      </c>
      <c r="O15" s="57"/>
      <c r="P15" s="64"/>
      <c r="Q15" s="62">
        <v>606841.1</v>
      </c>
      <c r="R15" s="40"/>
      <c r="S15" s="65">
        <v>-9.9999999976716936E-2</v>
      </c>
    </row>
    <row r="16" spans="1:19" x14ac:dyDescent="0.2">
      <c r="A16" s="72"/>
      <c r="B16" s="70"/>
      <c r="C16" s="58"/>
      <c r="D16" s="58"/>
      <c r="E16" s="58"/>
      <c r="F16" s="58"/>
      <c r="G16" s="58"/>
      <c r="H16" s="70"/>
      <c r="I16" s="73"/>
      <c r="J16" s="63"/>
      <c r="K16" s="57" t="s">
        <v>47</v>
      </c>
      <c r="L16" s="57"/>
      <c r="M16" s="61">
        <v>606841</v>
      </c>
      <c r="N16" s="64"/>
      <c r="O16" s="70"/>
      <c r="P16" s="61">
        <v>606841.1</v>
      </c>
      <c r="Q16" s="64"/>
      <c r="R16" s="40"/>
      <c r="S16" s="71">
        <v>-9.9999999976716936E-2</v>
      </c>
    </row>
    <row r="17" spans="1:19" x14ac:dyDescent="0.2">
      <c r="A17" s="56" t="s">
        <v>41</v>
      </c>
      <c r="B17" s="57"/>
      <c r="C17" s="58"/>
      <c r="D17" s="81">
        <v>88766.9</v>
      </c>
      <c r="E17" s="60"/>
      <c r="F17" s="58"/>
      <c r="G17" s="81">
        <v>89784</v>
      </c>
      <c r="H17" s="61"/>
      <c r="I17" s="62">
        <v>-1017.1000000000058</v>
      </c>
      <c r="J17" s="63"/>
      <c r="K17" s="70"/>
      <c r="L17" s="70"/>
      <c r="M17" s="64"/>
      <c r="N17" s="64"/>
      <c r="O17" s="70"/>
      <c r="P17" s="64"/>
      <c r="Q17" s="64"/>
      <c r="R17" s="40"/>
      <c r="S17" s="71"/>
    </row>
    <row r="18" spans="1:19" x14ac:dyDescent="0.2">
      <c r="A18" s="56" t="s">
        <v>42</v>
      </c>
      <c r="B18" s="57"/>
      <c r="C18" s="82">
        <v>88766.9</v>
      </c>
      <c r="D18" s="58"/>
      <c r="E18" s="58"/>
      <c r="F18" s="82">
        <v>89784</v>
      </c>
      <c r="G18" s="58"/>
      <c r="H18" s="70"/>
      <c r="I18" s="73">
        <v>-1017.1000000000058</v>
      </c>
      <c r="J18" s="63"/>
      <c r="K18" s="57" t="s">
        <v>50</v>
      </c>
      <c r="L18" s="57"/>
      <c r="M18" s="64"/>
      <c r="N18" s="62">
        <v>29699.9</v>
      </c>
      <c r="O18" s="57"/>
      <c r="P18" s="64"/>
      <c r="Q18" s="62">
        <v>26014.9</v>
      </c>
      <c r="R18" s="40"/>
      <c r="S18" s="65">
        <v>3685</v>
      </c>
    </row>
    <row r="19" spans="1:19" x14ac:dyDescent="0.2">
      <c r="A19" s="72"/>
      <c r="B19" s="70"/>
      <c r="C19" s="58"/>
      <c r="D19" s="58"/>
      <c r="E19" s="58"/>
      <c r="F19" s="58"/>
      <c r="G19" s="58"/>
      <c r="H19" s="70"/>
      <c r="I19" s="73"/>
      <c r="J19" s="63"/>
      <c r="K19" s="57" t="s">
        <v>52</v>
      </c>
      <c r="L19" s="57"/>
      <c r="M19" s="61">
        <v>13774.8</v>
      </c>
      <c r="N19" s="64"/>
      <c r="O19" s="70"/>
      <c r="P19" s="61">
        <v>9857.2000000000007</v>
      </c>
      <c r="Q19" s="64"/>
      <c r="R19" s="40"/>
      <c r="S19" s="71">
        <v>3917.5999999999985</v>
      </c>
    </row>
    <row r="20" spans="1:19" x14ac:dyDescent="0.2">
      <c r="A20" s="56" t="s">
        <v>107</v>
      </c>
      <c r="B20" s="57"/>
      <c r="C20" s="58"/>
      <c r="D20" s="81">
        <v>2459973.6999999993</v>
      </c>
      <c r="E20" s="60"/>
      <c r="F20" s="58"/>
      <c r="G20" s="81">
        <v>2455896.6999999997</v>
      </c>
      <c r="H20" s="61"/>
      <c r="I20" s="62">
        <v>4076.9999999995343</v>
      </c>
      <c r="J20" s="63"/>
      <c r="K20" s="57" t="s">
        <v>54</v>
      </c>
      <c r="L20" s="57"/>
      <c r="M20" s="61">
        <v>0.3</v>
      </c>
      <c r="N20" s="64"/>
      <c r="O20" s="70"/>
      <c r="P20" s="61">
        <v>0.3</v>
      </c>
      <c r="Q20" s="64"/>
      <c r="R20" s="40"/>
      <c r="S20" s="71">
        <v>0</v>
      </c>
    </row>
    <row r="21" spans="1:19" x14ac:dyDescent="0.2">
      <c r="A21" s="56"/>
      <c r="B21" s="57"/>
      <c r="C21" s="58"/>
      <c r="D21" s="58"/>
      <c r="E21" s="58"/>
      <c r="F21" s="58"/>
      <c r="G21" s="58"/>
      <c r="H21" s="70"/>
      <c r="I21" s="73"/>
      <c r="J21" s="63"/>
      <c r="K21" s="57" t="s">
        <v>56</v>
      </c>
      <c r="L21" s="57"/>
      <c r="M21" s="61">
        <v>15924.800000000003</v>
      </c>
      <c r="N21" s="64"/>
      <c r="O21" s="70"/>
      <c r="P21" s="61">
        <v>16157.400000000001</v>
      </c>
      <c r="Q21" s="64"/>
      <c r="R21" s="40"/>
      <c r="S21" s="71">
        <v>-232.59999999999854</v>
      </c>
    </row>
    <row r="22" spans="1:19" x14ac:dyDescent="0.2">
      <c r="A22" s="56" t="s">
        <v>106</v>
      </c>
      <c r="B22" s="57"/>
      <c r="C22" s="82">
        <v>2459973.6999999993</v>
      </c>
      <c r="D22" s="58"/>
      <c r="E22" s="58"/>
      <c r="F22" s="82">
        <v>2455896.6999999997</v>
      </c>
      <c r="G22" s="58"/>
      <c r="H22" s="70"/>
      <c r="I22" s="73">
        <v>4076.9999999995343</v>
      </c>
      <c r="J22" s="63"/>
      <c r="K22" s="70"/>
      <c r="L22" s="70"/>
      <c r="M22" s="64"/>
      <c r="N22" s="64"/>
      <c r="O22" s="70"/>
      <c r="P22" s="64"/>
      <c r="Q22" s="64"/>
      <c r="R22" s="40"/>
      <c r="S22" s="71"/>
    </row>
    <row r="23" spans="1:19" x14ac:dyDescent="0.2">
      <c r="A23" s="56" t="s">
        <v>48</v>
      </c>
      <c r="B23" s="57"/>
      <c r="C23" s="82">
        <v>2403023.7999999998</v>
      </c>
      <c r="D23" s="58"/>
      <c r="E23" s="58"/>
      <c r="F23" s="82">
        <v>2390795.1</v>
      </c>
      <c r="G23" s="58"/>
      <c r="H23" s="70"/>
      <c r="I23" s="73">
        <v>12228.699999999721</v>
      </c>
      <c r="J23" s="63"/>
      <c r="K23" s="57" t="s">
        <v>57</v>
      </c>
      <c r="L23" s="57"/>
      <c r="M23" s="64"/>
      <c r="N23" s="62">
        <v>3841.5</v>
      </c>
      <c r="O23" s="57"/>
      <c r="P23" s="64"/>
      <c r="Q23" s="62">
        <v>4028.5</v>
      </c>
      <c r="R23" s="40"/>
      <c r="S23" s="65">
        <v>-187</v>
      </c>
    </row>
    <row r="24" spans="1:19" x14ac:dyDescent="0.2">
      <c r="A24" s="56" t="s">
        <v>49</v>
      </c>
      <c r="B24" s="57"/>
      <c r="C24" s="82">
        <v>73479.3</v>
      </c>
      <c r="D24" s="58"/>
      <c r="E24" s="58"/>
      <c r="F24" s="82">
        <v>80484.800000000003</v>
      </c>
      <c r="G24" s="58"/>
      <c r="H24" s="70"/>
      <c r="I24" s="73">
        <v>-7005.5</v>
      </c>
      <c r="J24" s="63"/>
      <c r="K24" s="70"/>
      <c r="L24" s="70"/>
      <c r="M24" s="64"/>
      <c r="N24" s="64"/>
      <c r="O24" s="70"/>
      <c r="P24" s="64"/>
      <c r="Q24" s="64"/>
      <c r="R24" s="40"/>
      <c r="S24" s="71"/>
    </row>
    <row r="25" spans="1:19" x14ac:dyDescent="0.2">
      <c r="A25" s="56" t="s">
        <v>51</v>
      </c>
      <c r="B25" s="57"/>
      <c r="C25" s="82">
        <v>50120.800000000003</v>
      </c>
      <c r="D25" s="58"/>
      <c r="E25" s="58"/>
      <c r="F25" s="82">
        <v>62645.5</v>
      </c>
      <c r="G25" s="58"/>
      <c r="H25" s="70"/>
      <c r="I25" s="73">
        <v>-12524.699999999997</v>
      </c>
      <c r="J25" s="63"/>
      <c r="K25" s="57" t="s">
        <v>58</v>
      </c>
      <c r="L25" s="57"/>
      <c r="M25" s="64"/>
      <c r="N25" s="62">
        <v>224574.3</v>
      </c>
      <c r="O25" s="57"/>
      <c r="P25" s="64"/>
      <c r="Q25" s="62">
        <v>227842.9</v>
      </c>
      <c r="R25" s="40"/>
      <c r="S25" s="65">
        <v>-3268.6000000000058</v>
      </c>
    </row>
    <row r="26" spans="1:19" x14ac:dyDescent="0.2">
      <c r="A26" s="56" t="s">
        <v>53</v>
      </c>
      <c r="B26" s="57"/>
      <c r="C26" s="82">
        <v>100401.5</v>
      </c>
      <c r="D26" s="58"/>
      <c r="E26" s="58"/>
      <c r="F26" s="82">
        <v>81877.3</v>
      </c>
      <c r="G26" s="58"/>
      <c r="H26" s="70"/>
      <c r="I26" s="73">
        <v>18524.199999999997</v>
      </c>
      <c r="J26" s="63"/>
      <c r="K26" s="57" t="s">
        <v>59</v>
      </c>
      <c r="L26" s="57"/>
      <c r="M26" s="61">
        <v>850.9</v>
      </c>
      <c r="N26" s="64"/>
      <c r="O26" s="70"/>
      <c r="P26" s="61">
        <v>915.4</v>
      </c>
      <c r="Q26" s="64"/>
      <c r="R26" s="40"/>
      <c r="S26" s="71">
        <v>-64.5</v>
      </c>
    </row>
    <row r="27" spans="1:19" x14ac:dyDescent="0.2">
      <c r="A27" s="56" t="s">
        <v>55</v>
      </c>
      <c r="B27" s="57"/>
      <c r="C27" s="82">
        <v>131469.4</v>
      </c>
      <c r="D27" s="58"/>
      <c r="E27" s="58"/>
      <c r="F27" s="82">
        <v>130952</v>
      </c>
      <c r="G27" s="58"/>
      <c r="H27" s="70"/>
      <c r="I27" s="73">
        <v>517.39999999999418</v>
      </c>
      <c r="J27" s="63"/>
      <c r="K27" s="57" t="s">
        <v>60</v>
      </c>
      <c r="L27" s="57"/>
      <c r="M27" s="61">
        <v>10780</v>
      </c>
      <c r="N27" s="64"/>
      <c r="O27" s="70"/>
      <c r="P27" s="61">
        <v>11112.2</v>
      </c>
      <c r="Q27" s="64"/>
      <c r="R27" s="40"/>
      <c r="S27" s="71">
        <v>-332.20000000000073</v>
      </c>
    </row>
    <row r="28" spans="1:19" x14ac:dyDescent="0.2">
      <c r="A28" s="56" t="s">
        <v>45</v>
      </c>
      <c r="B28" s="57"/>
      <c r="C28" s="168">
        <v>-298521.09999999998</v>
      </c>
      <c r="D28" s="58"/>
      <c r="E28" s="58"/>
      <c r="F28" s="167">
        <v>-290858</v>
      </c>
      <c r="G28" s="58"/>
      <c r="H28" s="70"/>
      <c r="I28" s="73">
        <v>-7663.0999999999767</v>
      </c>
      <c r="J28" s="63"/>
      <c r="K28" s="57" t="s">
        <v>43</v>
      </c>
      <c r="L28" s="57"/>
      <c r="M28" s="61">
        <v>212943.4</v>
      </c>
      <c r="N28" s="64"/>
      <c r="O28" s="70"/>
      <c r="P28" s="61">
        <v>215815.3</v>
      </c>
      <c r="Q28" s="64"/>
      <c r="R28" s="40"/>
      <c r="S28" s="71">
        <v>-2871.8999999999942</v>
      </c>
    </row>
    <row r="29" spans="1:19" x14ac:dyDescent="0.2">
      <c r="A29" s="56"/>
      <c r="B29" s="57"/>
      <c r="C29" s="58"/>
      <c r="D29" s="58"/>
      <c r="E29" s="58"/>
      <c r="F29" s="58"/>
      <c r="G29" s="58"/>
      <c r="H29" s="70"/>
      <c r="I29" s="73"/>
      <c r="J29" s="63"/>
      <c r="K29" s="70"/>
      <c r="L29" s="70"/>
      <c r="M29" s="64"/>
      <c r="N29" s="64"/>
      <c r="O29" s="70"/>
      <c r="P29" s="64"/>
      <c r="Q29" s="64"/>
      <c r="R29" s="40"/>
      <c r="S29" s="71"/>
    </row>
    <row r="30" spans="1:19" x14ac:dyDescent="0.2">
      <c r="A30" s="83" t="s">
        <v>105</v>
      </c>
      <c r="B30" s="84"/>
      <c r="C30" s="82">
        <v>0</v>
      </c>
      <c r="D30" s="58"/>
      <c r="E30" s="58"/>
      <c r="F30" s="82">
        <v>0</v>
      </c>
      <c r="G30" s="58"/>
      <c r="H30" s="70"/>
      <c r="I30" s="73">
        <v>0</v>
      </c>
      <c r="J30" s="63"/>
      <c r="K30" s="57" t="s">
        <v>62</v>
      </c>
      <c r="L30" s="57"/>
      <c r="M30" s="64"/>
      <c r="N30" s="62">
        <v>4626.1000000000004</v>
      </c>
      <c r="O30" s="57"/>
      <c r="P30" s="64"/>
      <c r="Q30" s="62">
        <v>2420.1999999999998</v>
      </c>
      <c r="R30" s="40"/>
      <c r="S30" s="65">
        <v>2205.9000000000005</v>
      </c>
    </row>
    <row r="31" spans="1:19" x14ac:dyDescent="0.2">
      <c r="A31" s="83" t="s">
        <v>48</v>
      </c>
      <c r="B31" s="84"/>
      <c r="C31" s="82">
        <v>0</v>
      </c>
      <c r="D31" s="58"/>
      <c r="E31" s="58"/>
      <c r="F31" s="82">
        <v>0</v>
      </c>
      <c r="G31" s="58"/>
      <c r="H31" s="70"/>
      <c r="I31" s="73">
        <v>0</v>
      </c>
      <c r="J31" s="63"/>
      <c r="K31" s="57" t="s">
        <v>64</v>
      </c>
      <c r="L31" s="57"/>
      <c r="M31" s="61">
        <v>212.8</v>
      </c>
      <c r="N31" s="64"/>
      <c r="O31" s="70"/>
      <c r="P31" s="61">
        <v>0</v>
      </c>
      <c r="Q31" s="64"/>
      <c r="R31" s="40"/>
      <c r="S31" s="71">
        <v>212.8</v>
      </c>
    </row>
    <row r="32" spans="1:19" x14ac:dyDescent="0.2">
      <c r="A32" s="83" t="s">
        <v>45</v>
      </c>
      <c r="B32" s="84"/>
      <c r="C32" s="167">
        <v>0</v>
      </c>
      <c r="D32" s="58"/>
      <c r="E32" s="85"/>
      <c r="F32" s="167">
        <v>0</v>
      </c>
      <c r="G32" s="58"/>
      <c r="H32" s="70"/>
      <c r="I32" s="73">
        <v>0</v>
      </c>
      <c r="J32" s="63"/>
      <c r="K32" s="57" t="s">
        <v>66</v>
      </c>
      <c r="L32" s="57"/>
      <c r="M32" s="61">
        <v>760.9</v>
      </c>
      <c r="N32" s="64"/>
      <c r="O32" s="70"/>
      <c r="P32" s="61">
        <v>985.4</v>
      </c>
      <c r="Q32" s="64"/>
      <c r="R32" s="40"/>
      <c r="S32" s="71">
        <v>-224.5</v>
      </c>
    </row>
    <row r="33" spans="1:19" x14ac:dyDescent="0.2">
      <c r="A33" s="56"/>
      <c r="B33" s="57"/>
      <c r="C33" s="58"/>
      <c r="D33" s="58"/>
      <c r="E33" s="58"/>
      <c r="F33" s="58"/>
      <c r="G33" s="58"/>
      <c r="H33" s="70"/>
      <c r="I33" s="73"/>
      <c r="J33" s="63"/>
      <c r="K33" s="57" t="s">
        <v>43</v>
      </c>
      <c r="L33" s="57"/>
      <c r="M33" s="61">
        <v>3652.4</v>
      </c>
      <c r="N33" s="64"/>
      <c r="O33" s="70"/>
      <c r="P33" s="61">
        <v>1434.7999999999997</v>
      </c>
      <c r="Q33" s="64"/>
      <c r="R33" s="40"/>
      <c r="S33" s="71">
        <v>2217.6000000000004</v>
      </c>
    </row>
    <row r="34" spans="1:19" x14ac:dyDescent="0.2">
      <c r="A34" s="56" t="s">
        <v>61</v>
      </c>
      <c r="B34" s="57"/>
      <c r="C34" s="58"/>
      <c r="D34" s="166">
        <v>-101359.9</v>
      </c>
      <c r="E34" s="68"/>
      <c r="F34" s="58"/>
      <c r="G34" s="166">
        <v>-94742.5</v>
      </c>
      <c r="H34" s="69"/>
      <c r="I34" s="62">
        <v>-6617.3999999999942</v>
      </c>
      <c r="J34" s="63"/>
      <c r="K34" s="86"/>
      <c r="L34" s="57"/>
      <c r="M34" s="64"/>
      <c r="N34" s="64"/>
      <c r="O34" s="57"/>
      <c r="P34" s="64"/>
      <c r="Q34" s="64"/>
      <c r="R34" s="40"/>
      <c r="S34" s="71"/>
    </row>
    <row r="35" spans="1:19" x14ac:dyDescent="0.2">
      <c r="A35" s="56"/>
      <c r="B35" s="57"/>
      <c r="C35" s="58"/>
      <c r="D35" s="58"/>
      <c r="E35" s="58"/>
      <c r="F35" s="58"/>
      <c r="G35" s="58"/>
      <c r="H35" s="70"/>
      <c r="I35" s="73"/>
      <c r="J35" s="63"/>
      <c r="K35" s="57" t="s">
        <v>67</v>
      </c>
      <c r="L35" s="57"/>
      <c r="M35" s="64"/>
      <c r="N35" s="62">
        <v>953512.29999999993</v>
      </c>
      <c r="O35" s="57"/>
      <c r="P35" s="64"/>
      <c r="Q35" s="62">
        <v>948691</v>
      </c>
      <c r="R35" s="40"/>
      <c r="S35" s="65">
        <v>4821.2999999999302</v>
      </c>
    </row>
    <row r="36" spans="1:19" ht="13.5" customHeight="1" x14ac:dyDescent="0.2">
      <c r="A36" s="56" t="s">
        <v>63</v>
      </c>
      <c r="B36" s="57"/>
      <c r="C36" s="58"/>
      <c r="D36" s="81">
        <v>28970.799999999999</v>
      </c>
      <c r="E36" s="60"/>
      <c r="F36" s="58"/>
      <c r="G36" s="81">
        <v>5003.4000000000015</v>
      </c>
      <c r="H36" s="61"/>
      <c r="I36" s="62">
        <v>23967.399999999998</v>
      </c>
      <c r="J36" s="63"/>
      <c r="K36" s="70"/>
      <c r="L36" s="70"/>
      <c r="M36" s="64"/>
      <c r="N36" s="64"/>
      <c r="O36" s="70"/>
      <c r="P36" s="64"/>
      <c r="Q36" s="64"/>
      <c r="R36" s="40"/>
      <c r="S36" s="71"/>
    </row>
    <row r="37" spans="1:19" x14ac:dyDescent="0.2">
      <c r="A37" s="56" t="s">
        <v>65</v>
      </c>
      <c r="B37" s="57"/>
      <c r="C37" s="82">
        <v>4719.7</v>
      </c>
      <c r="D37" s="58"/>
      <c r="E37" s="58"/>
      <c r="F37" s="82">
        <v>4725.5</v>
      </c>
      <c r="G37" s="58"/>
      <c r="H37" s="70"/>
      <c r="I37" s="73">
        <v>-5.8000000000001819</v>
      </c>
      <c r="J37" s="63"/>
      <c r="K37" s="70"/>
      <c r="L37" s="70"/>
      <c r="M37" s="64"/>
      <c r="N37" s="64"/>
      <c r="O37" s="70"/>
      <c r="P37" s="64"/>
      <c r="Q37" s="64"/>
      <c r="R37" s="40"/>
      <c r="S37" s="71"/>
    </row>
    <row r="38" spans="1:19" x14ac:dyDescent="0.2">
      <c r="A38" s="83" t="s">
        <v>68</v>
      </c>
      <c r="B38" s="84"/>
      <c r="C38" s="82">
        <v>3420.3</v>
      </c>
      <c r="D38" s="58"/>
      <c r="E38" s="58"/>
      <c r="F38" s="82">
        <v>3366.8</v>
      </c>
      <c r="G38" s="58"/>
      <c r="H38" s="70"/>
      <c r="I38" s="73">
        <v>53.5</v>
      </c>
      <c r="J38" s="63"/>
      <c r="K38" s="57" t="s">
        <v>69</v>
      </c>
      <c r="L38" s="57"/>
      <c r="M38" s="64"/>
      <c r="N38" s="62">
        <v>953512.29999999993</v>
      </c>
      <c r="O38" s="57"/>
      <c r="P38" s="64"/>
      <c r="Q38" s="62">
        <v>948691</v>
      </c>
      <c r="R38" s="40"/>
      <c r="S38" s="65">
        <v>4821.2999999999302</v>
      </c>
    </row>
    <row r="39" spans="1:19" x14ac:dyDescent="0.2">
      <c r="A39" s="171" t="s">
        <v>113</v>
      </c>
      <c r="B39" s="84"/>
      <c r="C39" s="82">
        <v>0</v>
      </c>
      <c r="D39" s="58"/>
      <c r="E39" s="58"/>
      <c r="F39" s="82">
        <v>0</v>
      </c>
      <c r="G39" s="58"/>
      <c r="H39" s="70"/>
      <c r="I39" s="73">
        <v>0</v>
      </c>
      <c r="J39" s="63"/>
      <c r="K39" s="57"/>
      <c r="L39" s="57"/>
      <c r="M39" s="64"/>
      <c r="N39" s="61"/>
      <c r="O39" s="57"/>
      <c r="P39" s="64"/>
      <c r="Q39" s="61"/>
      <c r="R39" s="40"/>
      <c r="S39" s="71"/>
    </row>
    <row r="40" spans="1:19" x14ac:dyDescent="0.2">
      <c r="A40" s="56" t="s">
        <v>23</v>
      </c>
      <c r="B40" s="57"/>
      <c r="C40" s="82">
        <v>30540</v>
      </c>
      <c r="D40" s="58"/>
      <c r="E40" s="58"/>
      <c r="F40" s="82">
        <v>6600.6</v>
      </c>
      <c r="G40" s="58"/>
      <c r="H40" s="70"/>
      <c r="I40" s="73">
        <v>23939.4</v>
      </c>
      <c r="J40" s="63"/>
      <c r="K40" s="70"/>
      <c r="L40" s="70"/>
      <c r="M40" s="64"/>
      <c r="N40" s="64"/>
      <c r="O40" s="70"/>
      <c r="P40" s="64"/>
      <c r="Q40" s="64"/>
      <c r="R40" s="40"/>
      <c r="S40" s="71"/>
    </row>
    <row r="41" spans="1:19" x14ac:dyDescent="0.2">
      <c r="A41" s="56" t="s">
        <v>45</v>
      </c>
      <c r="B41" s="57"/>
      <c r="C41" s="168">
        <v>-9709.2000000000007</v>
      </c>
      <c r="D41" s="58"/>
      <c r="E41" s="87"/>
      <c r="F41" s="167">
        <v>-9689.5</v>
      </c>
      <c r="G41" s="58"/>
      <c r="H41" s="70"/>
      <c r="I41" s="73">
        <v>-19.700000000000728</v>
      </c>
      <c r="J41" s="63"/>
      <c r="K41" s="70"/>
      <c r="L41" s="70"/>
      <c r="M41" s="64"/>
      <c r="N41" s="64"/>
      <c r="O41" s="70"/>
      <c r="P41" s="64"/>
      <c r="Q41" s="64"/>
      <c r="R41" s="40"/>
      <c r="S41" s="71"/>
    </row>
    <row r="42" spans="1:19" x14ac:dyDescent="0.2">
      <c r="A42" s="72"/>
      <c r="B42" s="70"/>
      <c r="C42" s="58"/>
      <c r="D42" s="58"/>
      <c r="E42" s="58"/>
      <c r="F42" s="58"/>
      <c r="G42" s="58"/>
      <c r="H42" s="70"/>
      <c r="I42" s="73"/>
      <c r="J42" s="63"/>
      <c r="K42" s="57" t="s">
        <v>70</v>
      </c>
      <c r="L42" s="57"/>
      <c r="M42" s="64"/>
      <c r="N42" s="62">
        <v>1657716.2</v>
      </c>
      <c r="O42" s="57"/>
      <c r="P42" s="64"/>
      <c r="Q42" s="62">
        <v>1647946.5</v>
      </c>
      <c r="R42" s="40"/>
      <c r="S42" s="65">
        <v>9769.6999999999534</v>
      </c>
    </row>
    <row r="43" spans="1:19" x14ac:dyDescent="0.2">
      <c r="A43" s="56" t="s">
        <v>104</v>
      </c>
      <c r="B43" s="57"/>
      <c r="C43" s="58"/>
      <c r="D43" s="81">
        <v>797.89999999999986</v>
      </c>
      <c r="E43" s="60"/>
      <c r="F43" s="58"/>
      <c r="G43" s="81">
        <v>830.29999999999973</v>
      </c>
      <c r="H43" s="61"/>
      <c r="I43" s="62">
        <v>-32.399999999999864</v>
      </c>
      <c r="J43" s="63"/>
      <c r="K43" s="70"/>
      <c r="L43" s="70"/>
      <c r="M43" s="64"/>
      <c r="N43" s="64"/>
      <c r="O43" s="70"/>
      <c r="P43" s="64"/>
      <c r="Q43" s="64"/>
      <c r="R43" s="40"/>
      <c r="S43" s="71"/>
    </row>
    <row r="44" spans="1:19" x14ac:dyDescent="0.2">
      <c r="A44" s="83" t="s">
        <v>72</v>
      </c>
      <c r="B44" s="84"/>
      <c r="C44" s="82">
        <v>2135.1999999999998</v>
      </c>
      <c r="D44" s="58"/>
      <c r="E44" s="58"/>
      <c r="F44" s="82">
        <v>2135.1999999999998</v>
      </c>
      <c r="G44" s="58"/>
      <c r="H44" s="70"/>
      <c r="I44" s="73">
        <v>0</v>
      </c>
      <c r="J44" s="63"/>
      <c r="K44" s="57" t="s">
        <v>71</v>
      </c>
      <c r="L44" s="57"/>
      <c r="M44" s="64"/>
      <c r="N44" s="62">
        <v>597172.5</v>
      </c>
      <c r="O44" s="57"/>
      <c r="P44" s="64"/>
      <c r="Q44" s="62">
        <v>597172.5</v>
      </c>
      <c r="R44" s="40"/>
      <c r="S44" s="65">
        <v>0</v>
      </c>
    </row>
    <row r="45" spans="1:19" x14ac:dyDescent="0.2">
      <c r="A45" s="56" t="s">
        <v>45</v>
      </c>
      <c r="B45" s="88"/>
      <c r="C45" s="168">
        <v>-1337.3</v>
      </c>
      <c r="D45" s="58"/>
      <c r="E45" s="87"/>
      <c r="F45" s="167">
        <v>-1304.9000000000001</v>
      </c>
      <c r="G45" s="58"/>
      <c r="H45" s="70"/>
      <c r="I45" s="73">
        <v>-32.399999999999864</v>
      </c>
      <c r="J45" s="63"/>
      <c r="K45" s="57" t="s">
        <v>73</v>
      </c>
      <c r="L45" s="57"/>
      <c r="M45" s="61">
        <v>597172.5</v>
      </c>
      <c r="N45" s="64"/>
      <c r="O45" s="70"/>
      <c r="P45" s="61">
        <v>597172.5</v>
      </c>
      <c r="Q45" s="64"/>
      <c r="R45" s="40"/>
      <c r="S45" s="71">
        <v>0</v>
      </c>
    </row>
    <row r="46" spans="1:19" x14ac:dyDescent="0.2">
      <c r="A46" s="72"/>
      <c r="B46" s="70"/>
      <c r="C46" s="58"/>
      <c r="D46" s="58"/>
      <c r="E46" s="58"/>
      <c r="F46" s="58"/>
      <c r="G46" s="58"/>
      <c r="H46" s="70"/>
      <c r="I46" s="73"/>
      <c r="J46" s="63"/>
      <c r="K46" s="70"/>
      <c r="L46" s="70"/>
      <c r="M46" s="64"/>
      <c r="N46" s="64"/>
      <c r="O46" s="70"/>
      <c r="P46" s="64"/>
      <c r="Q46" s="64"/>
      <c r="R46" s="40"/>
      <c r="S46" s="71"/>
    </row>
    <row r="47" spans="1:19" x14ac:dyDescent="0.2">
      <c r="A47" s="56" t="s">
        <v>74</v>
      </c>
      <c r="B47" s="57"/>
      <c r="C47" s="58"/>
      <c r="D47" s="81">
        <v>12646.300000000003</v>
      </c>
      <c r="E47" s="60"/>
      <c r="F47" s="58"/>
      <c r="G47" s="81">
        <v>12690</v>
      </c>
      <c r="H47" s="61"/>
      <c r="I47" s="62">
        <v>-43.69999999999709</v>
      </c>
      <c r="J47" s="63"/>
      <c r="K47" s="70"/>
      <c r="L47" s="70"/>
      <c r="M47" s="64"/>
      <c r="N47" s="64"/>
      <c r="O47" s="70"/>
      <c r="P47" s="64"/>
      <c r="Q47" s="64"/>
      <c r="R47" s="40"/>
      <c r="S47" s="71"/>
    </row>
    <row r="48" spans="1:19" x14ac:dyDescent="0.2">
      <c r="A48" s="56" t="s">
        <v>75</v>
      </c>
      <c r="B48" s="57"/>
      <c r="C48" s="82">
        <v>11116</v>
      </c>
      <c r="D48" s="58"/>
      <c r="E48" s="58"/>
      <c r="F48" s="82">
        <v>11116</v>
      </c>
      <c r="G48" s="58"/>
      <c r="H48" s="70"/>
      <c r="I48" s="73">
        <v>0</v>
      </c>
      <c r="J48" s="63"/>
      <c r="K48" s="57" t="s">
        <v>77</v>
      </c>
      <c r="L48" s="57"/>
      <c r="M48" s="64"/>
      <c r="N48" s="62">
        <v>175364.4</v>
      </c>
      <c r="O48" s="57"/>
      <c r="P48" s="64"/>
      <c r="Q48" s="62">
        <v>175364.4</v>
      </c>
      <c r="R48" s="40"/>
      <c r="S48" s="65">
        <v>0</v>
      </c>
    </row>
    <row r="49" spans="1:19" x14ac:dyDescent="0.2">
      <c r="A49" s="56" t="s">
        <v>76</v>
      </c>
      <c r="B49" s="57"/>
      <c r="C49" s="82">
        <v>3265.2</v>
      </c>
      <c r="D49" s="58"/>
      <c r="E49" s="58"/>
      <c r="F49" s="82">
        <v>3265.2</v>
      </c>
      <c r="G49" s="58"/>
      <c r="H49" s="70"/>
      <c r="I49" s="73">
        <v>0</v>
      </c>
      <c r="J49" s="63"/>
      <c r="K49" s="57" t="s">
        <v>79</v>
      </c>
      <c r="L49" s="57"/>
      <c r="M49" s="61">
        <v>175364.4</v>
      </c>
      <c r="N49" s="64"/>
      <c r="O49" s="70"/>
      <c r="P49" s="61">
        <v>175364.4</v>
      </c>
      <c r="Q49" s="64"/>
      <c r="R49" s="40"/>
      <c r="S49" s="71">
        <v>0</v>
      </c>
    </row>
    <row r="50" spans="1:19" x14ac:dyDescent="0.2">
      <c r="A50" s="56" t="s">
        <v>78</v>
      </c>
      <c r="B50" s="57"/>
      <c r="C50" s="82">
        <v>4902.1000000000004</v>
      </c>
      <c r="D50" s="58"/>
      <c r="E50" s="58"/>
      <c r="F50" s="82">
        <v>4941.3</v>
      </c>
      <c r="G50" s="58"/>
      <c r="H50" s="70"/>
      <c r="I50" s="73">
        <v>-39.199999999999818</v>
      </c>
      <c r="J50" s="63"/>
      <c r="K50" s="70"/>
      <c r="L50" s="70"/>
      <c r="M50" s="64"/>
      <c r="N50" s="64"/>
      <c r="O50" s="70"/>
      <c r="P50" s="64"/>
      <c r="Q50" s="64"/>
      <c r="R50" s="40"/>
      <c r="S50" s="71"/>
    </row>
    <row r="51" spans="1:19" x14ac:dyDescent="0.2">
      <c r="A51" s="56" t="s">
        <v>23</v>
      </c>
      <c r="B51" s="57"/>
      <c r="C51" s="82">
        <v>447.5</v>
      </c>
      <c r="D51" s="58"/>
      <c r="E51" s="58"/>
      <c r="F51" s="82">
        <v>447.5</v>
      </c>
      <c r="G51" s="58"/>
      <c r="H51" s="70"/>
      <c r="I51" s="73">
        <v>0</v>
      </c>
      <c r="J51" s="63"/>
      <c r="K51" s="70"/>
      <c r="L51" s="70"/>
      <c r="M51" s="64"/>
      <c r="N51" s="64"/>
      <c r="O51" s="70"/>
      <c r="P51" s="64"/>
      <c r="Q51" s="64"/>
      <c r="R51" s="40"/>
      <c r="S51" s="71"/>
    </row>
    <row r="52" spans="1:19" x14ac:dyDescent="0.2">
      <c r="A52" s="56" t="s">
        <v>80</v>
      </c>
      <c r="B52" s="57"/>
      <c r="C52" s="168">
        <v>-7051.3</v>
      </c>
      <c r="D52" s="58"/>
      <c r="E52" s="87"/>
      <c r="F52" s="167">
        <v>-7046.8</v>
      </c>
      <c r="G52" s="58"/>
      <c r="H52" s="70"/>
      <c r="I52" s="73">
        <v>-4.5</v>
      </c>
      <c r="J52" s="63"/>
      <c r="K52" s="57" t="s">
        <v>82</v>
      </c>
      <c r="L52" s="57"/>
      <c r="M52" s="64"/>
      <c r="N52" s="62">
        <v>109551</v>
      </c>
      <c r="O52" s="57"/>
      <c r="P52" s="64"/>
      <c r="Q52" s="62">
        <v>109551</v>
      </c>
      <c r="R52" s="40"/>
      <c r="S52" s="65">
        <v>0</v>
      </c>
    </row>
    <row r="53" spans="1:19" x14ac:dyDescent="0.2">
      <c r="A53" s="56" t="s">
        <v>81</v>
      </c>
      <c r="B53" s="57"/>
      <c r="C53" s="168">
        <v>-33.200000000000003</v>
      </c>
      <c r="D53" s="58"/>
      <c r="E53" s="87"/>
      <c r="F53" s="167">
        <v>-33.200000000000003</v>
      </c>
      <c r="G53" s="58"/>
      <c r="H53" s="70"/>
      <c r="I53" s="73">
        <v>0</v>
      </c>
      <c r="J53" s="63"/>
      <c r="K53" s="70"/>
      <c r="L53" s="70"/>
      <c r="M53" s="64"/>
      <c r="N53" s="64"/>
      <c r="O53" s="70"/>
      <c r="P53" s="64"/>
      <c r="Q53" s="64"/>
      <c r="R53" s="40"/>
      <c r="S53" s="71"/>
    </row>
    <row r="54" spans="1:19" x14ac:dyDescent="0.2">
      <c r="A54" s="72" t="s">
        <v>25</v>
      </c>
      <c r="B54" s="70"/>
      <c r="C54" s="58"/>
      <c r="D54" s="58"/>
      <c r="E54" s="58"/>
      <c r="F54" s="58"/>
      <c r="G54" s="58"/>
      <c r="H54" s="70"/>
      <c r="I54" s="73"/>
      <c r="J54" s="63"/>
      <c r="K54" s="57" t="s">
        <v>84</v>
      </c>
      <c r="L54" s="57"/>
      <c r="M54" s="61">
        <v>7805.7</v>
      </c>
      <c r="N54" s="64"/>
      <c r="O54" s="70"/>
      <c r="P54" s="61">
        <v>7805.7</v>
      </c>
      <c r="Q54" s="64"/>
      <c r="R54" s="40"/>
      <c r="S54" s="71">
        <v>0</v>
      </c>
    </row>
    <row r="55" spans="1:19" x14ac:dyDescent="0.2">
      <c r="A55" s="56" t="s">
        <v>83</v>
      </c>
      <c r="B55" s="57"/>
      <c r="C55" s="58"/>
      <c r="D55" s="81">
        <v>16258.9</v>
      </c>
      <c r="E55" s="60"/>
      <c r="F55" s="58"/>
      <c r="G55" s="81">
        <v>13992.2</v>
      </c>
      <c r="H55" s="61"/>
      <c r="I55" s="62">
        <v>2266.6999999999989</v>
      </c>
      <c r="J55" s="63"/>
      <c r="K55" s="57" t="s">
        <v>86</v>
      </c>
      <c r="L55" s="57"/>
      <c r="M55" s="61">
        <v>100635.2</v>
      </c>
      <c r="N55" s="64"/>
      <c r="O55" s="70"/>
      <c r="P55" s="61">
        <v>100635.2</v>
      </c>
      <c r="Q55" s="64"/>
      <c r="R55" s="40"/>
      <c r="S55" s="71">
        <v>0</v>
      </c>
    </row>
    <row r="56" spans="1:19" x14ac:dyDescent="0.2">
      <c r="A56" s="56" t="s">
        <v>85</v>
      </c>
      <c r="B56" s="70"/>
      <c r="C56" s="82">
        <v>812.30000000000007</v>
      </c>
      <c r="D56" s="58"/>
      <c r="E56" s="58"/>
      <c r="F56" s="82">
        <v>920.19999999999993</v>
      </c>
      <c r="G56" s="58"/>
      <c r="H56" s="70"/>
      <c r="I56" s="73">
        <v>-107.89999999999986</v>
      </c>
      <c r="J56" s="63"/>
      <c r="K56" s="57" t="s">
        <v>43</v>
      </c>
      <c r="L56" s="57"/>
      <c r="M56" s="61">
        <v>1110.0999999999999</v>
      </c>
      <c r="N56" s="64"/>
      <c r="O56" s="70"/>
      <c r="P56" s="61">
        <v>1110.0999999999999</v>
      </c>
      <c r="Q56" s="64"/>
      <c r="R56" s="40"/>
      <c r="S56" s="71">
        <v>0</v>
      </c>
    </row>
    <row r="57" spans="1:19" x14ac:dyDescent="0.2">
      <c r="A57" s="56" t="s">
        <v>14</v>
      </c>
      <c r="B57" s="57"/>
      <c r="C57" s="82">
        <v>15449.300000000001</v>
      </c>
      <c r="D57" s="58"/>
      <c r="E57" s="58"/>
      <c r="F57" s="82">
        <v>13074.7</v>
      </c>
      <c r="G57" s="58"/>
      <c r="H57" s="70"/>
      <c r="I57" s="73">
        <v>2374.6000000000004</v>
      </c>
      <c r="J57" s="63"/>
      <c r="K57" s="57"/>
      <c r="L57" s="57"/>
      <c r="M57" s="61"/>
      <c r="N57" s="64"/>
      <c r="O57" s="70"/>
      <c r="P57" s="61"/>
      <c r="Q57" s="64"/>
      <c r="R57" s="40"/>
      <c r="S57" s="71"/>
    </row>
    <row r="58" spans="1:19" x14ac:dyDescent="0.2">
      <c r="A58" s="56" t="s">
        <v>45</v>
      </c>
      <c r="B58" s="57"/>
      <c r="C58" s="168">
        <v>-2.7</v>
      </c>
      <c r="D58" s="58"/>
      <c r="E58" s="87"/>
      <c r="F58" s="168">
        <v>-2.7</v>
      </c>
      <c r="G58" s="58"/>
      <c r="H58" s="70"/>
      <c r="I58" s="73">
        <v>0</v>
      </c>
      <c r="J58" s="63"/>
      <c r="K58" s="57"/>
      <c r="L58" s="57"/>
      <c r="M58" s="61"/>
      <c r="N58" s="64"/>
      <c r="O58" s="70"/>
      <c r="P58" s="61"/>
      <c r="Q58" s="64"/>
      <c r="R58" s="40"/>
      <c r="S58" s="71"/>
    </row>
    <row r="59" spans="1:19" x14ac:dyDescent="0.2">
      <c r="A59" s="72"/>
      <c r="B59" s="70"/>
      <c r="C59" s="58"/>
      <c r="D59" s="58"/>
      <c r="E59" s="58"/>
      <c r="F59" s="58"/>
      <c r="G59" s="58"/>
      <c r="H59" s="70"/>
      <c r="I59" s="73"/>
      <c r="J59" s="63"/>
      <c r="K59" s="70"/>
      <c r="L59" s="70"/>
      <c r="M59" s="64"/>
      <c r="N59" s="64"/>
      <c r="O59" s="70"/>
      <c r="P59" s="64"/>
      <c r="Q59" s="64"/>
      <c r="R59" s="40"/>
      <c r="S59" s="71"/>
    </row>
    <row r="60" spans="1:19" x14ac:dyDescent="0.2">
      <c r="A60" s="56" t="s">
        <v>87</v>
      </c>
      <c r="B60" s="57"/>
      <c r="C60" s="58"/>
      <c r="D60" s="81">
        <v>7805.7</v>
      </c>
      <c r="E60" s="60"/>
      <c r="F60" s="58"/>
      <c r="G60" s="81">
        <v>7805.7</v>
      </c>
      <c r="H60" s="61"/>
      <c r="I60" s="62">
        <v>0</v>
      </c>
      <c r="J60" s="63"/>
      <c r="K60" s="57" t="s">
        <v>88</v>
      </c>
      <c r="L60" s="57"/>
      <c r="M60" s="64"/>
      <c r="N60" s="62">
        <v>765858.6</v>
      </c>
      <c r="O60" s="57"/>
      <c r="P60" s="64"/>
      <c r="Q60" s="62">
        <v>610953</v>
      </c>
      <c r="R60" s="40"/>
      <c r="S60" s="65">
        <v>154905.59999999998</v>
      </c>
    </row>
    <row r="61" spans="1:19" x14ac:dyDescent="0.2">
      <c r="A61" s="56" t="s">
        <v>44</v>
      </c>
      <c r="B61" s="57"/>
      <c r="C61" s="58"/>
      <c r="D61" s="58"/>
      <c r="E61" s="58"/>
      <c r="F61" s="58"/>
      <c r="G61" s="58"/>
      <c r="H61" s="70"/>
      <c r="I61" s="73"/>
      <c r="J61" s="63"/>
      <c r="K61" s="57"/>
      <c r="L61" s="57"/>
      <c r="M61" s="64"/>
      <c r="N61" s="74"/>
      <c r="O61" s="57"/>
      <c r="P61" s="64"/>
      <c r="Q61" s="74"/>
      <c r="R61" s="40"/>
      <c r="S61" s="71"/>
    </row>
    <row r="62" spans="1:19" x14ac:dyDescent="0.2">
      <c r="A62" s="56" t="s">
        <v>22</v>
      </c>
      <c r="B62" s="57"/>
      <c r="C62" s="82">
        <v>7805.7</v>
      </c>
      <c r="D62" s="58"/>
      <c r="E62" s="58"/>
      <c r="F62" s="82">
        <v>7805.7</v>
      </c>
      <c r="G62" s="58"/>
      <c r="H62" s="70"/>
      <c r="I62" s="73">
        <v>0</v>
      </c>
      <c r="J62" s="63"/>
      <c r="K62" s="57" t="s">
        <v>33</v>
      </c>
      <c r="L62" s="57"/>
      <c r="M62" s="64"/>
      <c r="N62" s="81">
        <v>9769.7000000000007</v>
      </c>
      <c r="O62" s="57"/>
      <c r="P62" s="64"/>
      <c r="Q62" s="81">
        <v>154905.60000000001</v>
      </c>
      <c r="R62" s="40"/>
      <c r="S62" s="65">
        <v>-145135.9</v>
      </c>
    </row>
    <row r="63" spans="1:19" x14ac:dyDescent="0.2">
      <c r="A63" s="56" t="s">
        <v>25</v>
      </c>
      <c r="B63" s="57"/>
      <c r="C63" s="82"/>
      <c r="D63" s="58"/>
      <c r="E63" s="58"/>
      <c r="F63" s="82"/>
      <c r="G63" s="58"/>
      <c r="H63" s="70"/>
      <c r="I63" s="73"/>
      <c r="J63" s="63"/>
      <c r="K63" s="70"/>
      <c r="L63" s="70"/>
      <c r="M63" s="64"/>
      <c r="N63" s="64"/>
      <c r="O63" s="70"/>
      <c r="P63" s="64"/>
      <c r="Q63" s="64"/>
      <c r="R63" s="40"/>
      <c r="S63" s="71"/>
    </row>
    <row r="64" spans="1:19" x14ac:dyDescent="0.2">
      <c r="A64" s="72"/>
      <c r="B64" s="70"/>
      <c r="C64" s="58"/>
      <c r="D64" s="58"/>
      <c r="E64" s="58"/>
      <c r="F64" s="58"/>
      <c r="G64" s="58"/>
      <c r="H64" s="70"/>
      <c r="I64" s="73"/>
      <c r="J64" s="63"/>
      <c r="K64" s="57"/>
      <c r="L64" s="57"/>
      <c r="M64" s="64"/>
      <c r="N64" s="61"/>
      <c r="O64" s="57"/>
      <c r="P64" s="64"/>
      <c r="Q64" s="61"/>
      <c r="R64" s="40"/>
      <c r="S64" s="71"/>
    </row>
    <row r="65" spans="1:19" x14ac:dyDescent="0.2">
      <c r="A65" s="72"/>
      <c r="B65" s="70"/>
      <c r="C65" s="58"/>
      <c r="D65" s="58"/>
      <c r="E65" s="58"/>
      <c r="F65" s="58"/>
      <c r="G65" s="58"/>
      <c r="H65" s="70"/>
      <c r="I65" s="73"/>
      <c r="J65" s="63"/>
      <c r="K65" s="70"/>
      <c r="L65" s="70"/>
      <c r="M65" s="64"/>
      <c r="N65" s="64"/>
      <c r="O65" s="70"/>
      <c r="P65" s="64"/>
      <c r="Q65" s="64"/>
      <c r="R65" s="40"/>
      <c r="S65" s="71"/>
    </row>
    <row r="66" spans="1:19" x14ac:dyDescent="0.2">
      <c r="A66" s="56" t="s">
        <v>89</v>
      </c>
      <c r="B66" s="57"/>
      <c r="C66" s="58"/>
      <c r="D66" s="81">
        <v>2611228.4999999991</v>
      </c>
      <c r="E66" s="60"/>
      <c r="F66" s="58"/>
      <c r="G66" s="81">
        <v>2596637.5</v>
      </c>
      <c r="H66" s="61"/>
      <c r="I66" s="62">
        <v>14590.999999999069</v>
      </c>
      <c r="J66" s="63"/>
      <c r="K66" s="57" t="s">
        <v>90</v>
      </c>
      <c r="L66" s="57"/>
      <c r="M66" s="64"/>
      <c r="N66" s="62">
        <v>2611228.5</v>
      </c>
      <c r="O66" s="57"/>
      <c r="P66" s="64"/>
      <c r="Q66" s="62">
        <v>2596637.5</v>
      </c>
      <c r="R66" s="40"/>
      <c r="S66" s="65">
        <v>14591</v>
      </c>
    </row>
    <row r="67" spans="1:19" ht="15.75" thickBot="1" x14ac:dyDescent="0.25">
      <c r="A67" s="89"/>
      <c r="B67" s="90"/>
      <c r="C67" s="90"/>
      <c r="D67" s="90"/>
      <c r="E67" s="90"/>
      <c r="F67" s="90"/>
      <c r="G67" s="90"/>
      <c r="H67" s="90"/>
      <c r="I67" s="91"/>
      <c r="J67" s="92"/>
      <c r="K67" s="90"/>
      <c r="L67" s="90"/>
      <c r="M67" s="93"/>
      <c r="N67" s="93"/>
      <c r="O67" s="90"/>
      <c r="P67" s="93"/>
      <c r="Q67" s="93"/>
      <c r="R67" s="94"/>
      <c r="S67" s="95"/>
    </row>
    <row r="68" spans="1:19" ht="16.5" thickTop="1" x14ac:dyDescent="0.25">
      <c r="A68" s="367" t="s">
        <v>91</v>
      </c>
      <c r="B68" s="368"/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9"/>
    </row>
    <row r="69" spans="1:19" x14ac:dyDescent="0.2">
      <c r="A69" s="56" t="s">
        <v>92</v>
      </c>
      <c r="B69" s="57"/>
      <c r="C69" s="70"/>
      <c r="D69" s="62">
        <v>10885.1</v>
      </c>
      <c r="E69" s="57"/>
      <c r="F69" s="70"/>
      <c r="G69" s="62">
        <v>10885.1</v>
      </c>
      <c r="H69" s="61"/>
      <c r="I69" s="62">
        <v>0</v>
      </c>
      <c r="J69" s="96"/>
      <c r="K69" s="57" t="s">
        <v>93</v>
      </c>
      <c r="L69" s="57"/>
      <c r="M69" s="64"/>
      <c r="N69" s="62">
        <v>10885.1</v>
      </c>
      <c r="O69" s="57"/>
      <c r="P69" s="64"/>
      <c r="Q69" s="62">
        <v>10885.1</v>
      </c>
      <c r="R69" s="40"/>
      <c r="S69" s="65">
        <v>0</v>
      </c>
    </row>
    <row r="70" spans="1:19" x14ac:dyDescent="0.2">
      <c r="A70" s="72"/>
      <c r="B70" s="70"/>
      <c r="C70" s="70"/>
      <c r="D70" s="70"/>
      <c r="E70" s="70"/>
      <c r="F70" s="70"/>
      <c r="G70" s="64"/>
      <c r="H70" s="70"/>
      <c r="I70" s="73"/>
      <c r="J70" s="96"/>
      <c r="K70" s="57" t="s">
        <v>94</v>
      </c>
      <c r="L70" s="57"/>
      <c r="M70" s="61">
        <v>10885.1</v>
      </c>
      <c r="N70" s="64"/>
      <c r="O70" s="70"/>
      <c r="P70" s="61">
        <v>10885.1</v>
      </c>
      <c r="Q70" s="64"/>
      <c r="R70" s="40"/>
      <c r="S70" s="71">
        <v>0</v>
      </c>
    </row>
    <row r="71" spans="1:19" x14ac:dyDescent="0.2">
      <c r="A71" s="72"/>
      <c r="B71" s="70"/>
      <c r="C71" s="70"/>
      <c r="D71" s="70"/>
      <c r="E71" s="70"/>
      <c r="F71" s="70"/>
      <c r="G71" s="64"/>
      <c r="H71" s="70"/>
      <c r="I71" s="73"/>
      <c r="J71" s="96"/>
      <c r="K71" s="70"/>
      <c r="L71" s="70"/>
      <c r="M71" s="64"/>
      <c r="N71" s="64"/>
      <c r="O71" s="70"/>
      <c r="P71" s="64"/>
      <c r="Q71" s="64"/>
      <c r="R71" s="40"/>
      <c r="S71" s="71"/>
    </row>
    <row r="72" spans="1:19" x14ac:dyDescent="0.2">
      <c r="A72" s="56" t="s">
        <v>95</v>
      </c>
      <c r="B72" s="57"/>
      <c r="C72" s="70"/>
      <c r="D72" s="62">
        <v>137271.4</v>
      </c>
      <c r="E72" s="57"/>
      <c r="F72" s="70"/>
      <c r="G72" s="62">
        <v>133411.9</v>
      </c>
      <c r="H72" s="61"/>
      <c r="I72" s="62">
        <v>3859.5</v>
      </c>
      <c r="J72" s="96"/>
      <c r="K72" s="57" t="s">
        <v>96</v>
      </c>
      <c r="L72" s="57"/>
      <c r="M72" s="64"/>
      <c r="N72" s="62">
        <v>137271.4</v>
      </c>
      <c r="O72" s="57"/>
      <c r="P72" s="64"/>
      <c r="Q72" s="62">
        <v>133411.9</v>
      </c>
      <c r="R72" s="40"/>
      <c r="S72" s="65">
        <v>3859.5</v>
      </c>
    </row>
    <row r="73" spans="1:19" x14ac:dyDescent="0.2">
      <c r="A73" s="56" t="s">
        <v>23</v>
      </c>
      <c r="B73" s="57"/>
      <c r="C73" s="82">
        <v>137271.4</v>
      </c>
      <c r="D73" s="70"/>
      <c r="E73" s="70"/>
      <c r="F73" s="61">
        <v>133411.9</v>
      </c>
      <c r="G73" s="64"/>
      <c r="H73" s="70"/>
      <c r="I73" s="73">
        <v>3859.5</v>
      </c>
      <c r="J73" s="96"/>
      <c r="K73" s="70"/>
      <c r="L73" s="70"/>
      <c r="M73" s="64"/>
      <c r="N73" s="64"/>
      <c r="O73" s="70"/>
      <c r="P73" s="64"/>
      <c r="Q73" s="64"/>
      <c r="R73" s="40"/>
      <c r="S73" s="71"/>
    </row>
    <row r="74" spans="1:19" x14ac:dyDescent="0.2">
      <c r="A74" s="72"/>
      <c r="B74" s="70"/>
      <c r="C74" s="70"/>
      <c r="D74" s="97"/>
      <c r="E74" s="70"/>
      <c r="F74" s="70"/>
      <c r="G74" s="64"/>
      <c r="H74" s="70"/>
      <c r="I74" s="73"/>
      <c r="J74" s="96"/>
      <c r="K74" s="70"/>
      <c r="L74" s="70"/>
      <c r="M74" s="64"/>
      <c r="N74" s="64"/>
      <c r="O74" s="70"/>
      <c r="P74" s="64"/>
      <c r="Q74" s="64"/>
      <c r="R74" s="40"/>
      <c r="S74" s="71"/>
    </row>
    <row r="75" spans="1:19" x14ac:dyDescent="0.2">
      <c r="A75" s="56" t="s">
        <v>97</v>
      </c>
      <c r="B75" s="57"/>
      <c r="C75" s="70"/>
      <c r="D75" s="62">
        <v>2569977.5</v>
      </c>
      <c r="E75" s="57"/>
      <c r="F75" s="70"/>
      <c r="G75" s="62">
        <v>2563324</v>
      </c>
      <c r="H75" s="61"/>
      <c r="I75" s="62">
        <v>6653.5</v>
      </c>
      <c r="J75" s="96"/>
      <c r="K75" s="57" t="s">
        <v>98</v>
      </c>
      <c r="L75" s="57"/>
      <c r="M75" s="64"/>
      <c r="N75" s="62">
        <v>2569977.5</v>
      </c>
      <c r="O75" s="57"/>
      <c r="P75" s="64"/>
      <c r="Q75" s="62">
        <v>2563324</v>
      </c>
      <c r="R75" s="40"/>
      <c r="S75" s="65">
        <v>6653.5</v>
      </c>
    </row>
    <row r="76" spans="1:19" x14ac:dyDescent="0.2">
      <c r="A76" s="72"/>
      <c r="B76" s="70"/>
      <c r="C76" s="70"/>
      <c r="D76" s="64"/>
      <c r="E76" s="70"/>
      <c r="F76" s="70"/>
      <c r="G76" s="64"/>
      <c r="H76" s="70"/>
      <c r="I76" s="73"/>
      <c r="J76" s="96"/>
      <c r="K76" s="70"/>
      <c r="L76" s="70"/>
      <c r="M76" s="64"/>
      <c r="N76" s="64"/>
      <c r="O76" s="70"/>
      <c r="P76" s="64"/>
      <c r="Q76" s="64"/>
      <c r="R76" s="40"/>
      <c r="S76" s="71"/>
    </row>
    <row r="77" spans="1:19" x14ac:dyDescent="0.2">
      <c r="A77" s="56" t="s">
        <v>99</v>
      </c>
      <c r="B77" s="57"/>
      <c r="C77" s="70"/>
      <c r="D77" s="62">
        <v>4785406.5</v>
      </c>
      <c r="E77" s="57"/>
      <c r="F77" s="70"/>
      <c r="G77" s="62">
        <v>4772407.8</v>
      </c>
      <c r="H77" s="61"/>
      <c r="I77" s="62">
        <v>12998.700000000186</v>
      </c>
      <c r="J77" s="96"/>
      <c r="K77" s="57" t="s">
        <v>100</v>
      </c>
      <c r="L77" s="57"/>
      <c r="M77" s="64"/>
      <c r="N77" s="62">
        <v>4785406.5</v>
      </c>
      <c r="O77" s="57"/>
      <c r="P77" s="64"/>
      <c r="Q77" s="62">
        <v>4772407.8</v>
      </c>
      <c r="R77" s="40"/>
      <c r="S77" s="65">
        <v>12998.700000000186</v>
      </c>
    </row>
    <row r="78" spans="1:19" ht="15.75" customHeight="1" x14ac:dyDescent="0.2">
      <c r="A78" s="72"/>
      <c r="B78" s="70"/>
      <c r="C78" s="70"/>
      <c r="D78" s="70"/>
      <c r="E78" s="70"/>
      <c r="F78" s="70"/>
      <c r="G78" s="64"/>
      <c r="H78" s="70"/>
      <c r="I78" s="73"/>
      <c r="J78" s="96"/>
      <c r="K78" s="70"/>
      <c r="L78" s="70"/>
      <c r="M78" s="64"/>
      <c r="N78" s="64"/>
      <c r="O78" s="70"/>
      <c r="P78" s="64"/>
      <c r="Q78" s="64"/>
      <c r="R78" s="40"/>
      <c r="S78" s="71"/>
    </row>
    <row r="79" spans="1:19" x14ac:dyDescent="0.2">
      <c r="A79" s="56" t="s">
        <v>101</v>
      </c>
      <c r="B79" s="70"/>
      <c r="C79" s="70"/>
      <c r="D79" s="62">
        <v>7503540.5</v>
      </c>
      <c r="E79" s="57"/>
      <c r="F79" s="70"/>
      <c r="G79" s="62">
        <v>7480028.7999999998</v>
      </c>
      <c r="H79" s="61"/>
      <c r="I79" s="62">
        <v>23511.700000000186</v>
      </c>
      <c r="J79" s="96"/>
      <c r="K79" s="57" t="s">
        <v>101</v>
      </c>
      <c r="L79" s="57"/>
      <c r="M79" s="64"/>
      <c r="N79" s="62">
        <v>7503540.5</v>
      </c>
      <c r="O79" s="57"/>
      <c r="P79" s="64"/>
      <c r="Q79" s="62">
        <v>7480028.7999999998</v>
      </c>
      <c r="R79" s="40"/>
      <c r="S79" s="65">
        <v>23511.700000000186</v>
      </c>
    </row>
    <row r="80" spans="1:19" ht="15.75" thickBot="1" x14ac:dyDescent="0.25">
      <c r="A80" s="89"/>
      <c r="B80" s="90"/>
      <c r="C80" s="90"/>
      <c r="D80" s="90"/>
      <c r="E80" s="90"/>
      <c r="F80" s="90"/>
      <c r="G80" s="90"/>
      <c r="H80" s="90"/>
      <c r="I80" s="90"/>
      <c r="J80" s="98"/>
      <c r="K80" s="90"/>
      <c r="L80" s="90"/>
      <c r="M80" s="90"/>
      <c r="N80" s="90"/>
      <c r="O80" s="90"/>
      <c r="P80" s="90"/>
      <c r="Q80" s="90"/>
      <c r="R80" s="94"/>
      <c r="S80" s="99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sheetProtection password="CF7A" sheet="1" objects="1" scenarios="1"/>
  <mergeCells count="5">
    <mergeCell ref="A68:S68"/>
    <mergeCell ref="G1:J1"/>
    <mergeCell ref="M4:N4"/>
    <mergeCell ref="C10:D10"/>
    <mergeCell ref="M10:N10"/>
  </mergeCells>
  <phoneticPr fontId="2" type="noConversion"/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>
    <oddFooter>&amp;LDirección de Contabilidad&amp;RPágina 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59"/>
  <sheetViews>
    <sheetView showGridLines="0" zoomScale="75" workbookViewId="0">
      <selection sqref="A1:XFD1048576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" style="27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370"/>
      <c r="H1" s="370"/>
      <c r="I1" s="370"/>
      <c r="J1" s="370"/>
      <c r="K1" s="189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10" t="s">
        <v>102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3.25" x14ac:dyDescent="0.35">
      <c r="A3" s="10" t="s">
        <v>135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371"/>
      <c r="N4" s="371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34</v>
      </c>
    </row>
    <row r="8" spans="1:19" ht="15.75" thickTop="1" x14ac:dyDescent="0.2">
      <c r="A8" s="28" t="s">
        <v>35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36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136</v>
      </c>
      <c r="D9" s="37"/>
      <c r="E9" s="35"/>
      <c r="F9" s="36" t="s">
        <v>134</v>
      </c>
      <c r="G9" s="37"/>
      <c r="H9" s="35"/>
      <c r="I9" s="38" t="s">
        <v>103</v>
      </c>
      <c r="J9" s="39"/>
      <c r="K9" s="35"/>
      <c r="L9" s="35"/>
      <c r="M9" s="36" t="s">
        <v>136</v>
      </c>
      <c r="N9" s="35"/>
      <c r="O9" s="35"/>
      <c r="P9" s="36" t="s">
        <v>134</v>
      </c>
      <c r="Q9" s="35"/>
      <c r="R9" s="40"/>
      <c r="S9" s="41" t="s">
        <v>103</v>
      </c>
    </row>
    <row r="10" spans="1:19" s="51" customFormat="1" ht="15.75" thickBot="1" x14ac:dyDescent="0.3">
      <c r="A10" s="42"/>
      <c r="B10" s="43"/>
      <c r="C10" s="372" t="s">
        <v>5</v>
      </c>
      <c r="D10" s="372"/>
      <c r="E10" s="44"/>
      <c r="F10" s="190" t="s">
        <v>5</v>
      </c>
      <c r="G10" s="46"/>
      <c r="H10" s="46"/>
      <c r="I10" s="46"/>
      <c r="J10" s="47"/>
      <c r="K10" s="43"/>
      <c r="L10" s="43"/>
      <c r="M10" s="372" t="s">
        <v>5</v>
      </c>
      <c r="N10" s="372"/>
      <c r="O10" s="44"/>
      <c r="P10" s="48" t="s">
        <v>5</v>
      </c>
      <c r="Q10" s="44"/>
      <c r="R10" s="49"/>
      <c r="S10" s="50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2"/>
      <c r="J11" s="53"/>
      <c r="K11" s="35"/>
      <c r="L11" s="35"/>
      <c r="M11" s="35"/>
      <c r="N11" s="35"/>
      <c r="O11" s="35"/>
      <c r="P11" s="35"/>
      <c r="Q11" s="54"/>
      <c r="R11" s="40"/>
      <c r="S11" s="55"/>
    </row>
    <row r="12" spans="1:19" x14ac:dyDescent="0.2">
      <c r="A12" s="56" t="s">
        <v>37</v>
      </c>
      <c r="B12" s="57"/>
      <c r="C12" s="58"/>
      <c r="D12" s="59">
        <v>46936.3</v>
      </c>
      <c r="E12" s="60"/>
      <c r="F12" s="58"/>
      <c r="G12" s="59">
        <v>31948.3</v>
      </c>
      <c r="H12" s="61"/>
      <c r="I12" s="62">
        <v>14988.000000000004</v>
      </c>
      <c r="J12" s="63"/>
      <c r="K12" s="57" t="s">
        <v>38</v>
      </c>
      <c r="L12" s="57"/>
      <c r="M12" s="64"/>
      <c r="N12" s="62">
        <v>100247</v>
      </c>
      <c r="O12" s="57"/>
      <c r="P12" s="64"/>
      <c r="Q12" s="62">
        <v>107112.9</v>
      </c>
      <c r="R12" s="40"/>
      <c r="S12" s="65">
        <v>-6865.8999999999942</v>
      </c>
    </row>
    <row r="13" spans="1:19" x14ac:dyDescent="0.2">
      <c r="A13" s="66" t="s">
        <v>39</v>
      </c>
      <c r="B13" s="67"/>
      <c r="C13" s="58"/>
      <c r="D13" s="169">
        <v>-32.9</v>
      </c>
      <c r="E13" s="68"/>
      <c r="F13" s="58"/>
      <c r="G13" s="166">
        <v>-35.299999999999997</v>
      </c>
      <c r="H13" s="69"/>
      <c r="I13" s="62">
        <v>2.3999999999999986</v>
      </c>
      <c r="J13" s="63"/>
      <c r="K13" s="57" t="s">
        <v>43</v>
      </c>
      <c r="L13" s="57"/>
      <c r="M13" s="61">
        <v>100247</v>
      </c>
      <c r="N13" s="64"/>
      <c r="O13" s="70"/>
      <c r="P13" s="61">
        <v>107112.9</v>
      </c>
      <c r="Q13" s="64"/>
      <c r="R13" s="40"/>
      <c r="S13" s="71">
        <v>-6865.8999999999942</v>
      </c>
    </row>
    <row r="14" spans="1:19" x14ac:dyDescent="0.2">
      <c r="A14" s="72"/>
      <c r="B14" s="70"/>
      <c r="C14" s="58"/>
      <c r="D14" s="58"/>
      <c r="E14" s="58"/>
      <c r="F14" s="58"/>
      <c r="G14" s="58"/>
      <c r="H14" s="70"/>
      <c r="I14" s="73"/>
      <c r="J14" s="63"/>
      <c r="K14" s="57"/>
      <c r="L14" s="57"/>
      <c r="M14" s="74"/>
      <c r="N14" s="64"/>
      <c r="O14" s="70"/>
      <c r="P14" s="74"/>
      <c r="Q14" s="64"/>
      <c r="R14" s="40"/>
      <c r="S14" s="71"/>
    </row>
    <row r="15" spans="1:19" x14ac:dyDescent="0.2">
      <c r="A15" s="75" t="s">
        <v>40</v>
      </c>
      <c r="B15" s="76"/>
      <c r="C15" s="77"/>
      <c r="D15" s="78">
        <v>0</v>
      </c>
      <c r="E15" s="60"/>
      <c r="F15" s="77"/>
      <c r="G15" s="78">
        <v>0</v>
      </c>
      <c r="H15" s="79"/>
      <c r="I15" s="79">
        <v>0</v>
      </c>
      <c r="J15" s="80"/>
      <c r="K15" s="57" t="s">
        <v>46</v>
      </c>
      <c r="L15" s="57"/>
      <c r="M15" s="64"/>
      <c r="N15" s="62">
        <v>606841</v>
      </c>
      <c r="O15" s="57"/>
      <c r="P15" s="64"/>
      <c r="Q15" s="62">
        <v>606841</v>
      </c>
      <c r="R15" s="40"/>
      <c r="S15" s="65">
        <v>0</v>
      </c>
    </row>
    <row r="16" spans="1:19" x14ac:dyDescent="0.2">
      <c r="A16" s="72"/>
      <c r="B16" s="70"/>
      <c r="C16" s="58"/>
      <c r="D16" s="58"/>
      <c r="E16" s="58"/>
      <c r="F16" s="58"/>
      <c r="G16" s="58"/>
      <c r="H16" s="70"/>
      <c r="I16" s="73"/>
      <c r="J16" s="63"/>
      <c r="K16" s="57" t="s">
        <v>47</v>
      </c>
      <c r="L16" s="57"/>
      <c r="M16" s="61">
        <v>606841</v>
      </c>
      <c r="N16" s="64"/>
      <c r="O16" s="70"/>
      <c r="P16" s="61">
        <v>606841</v>
      </c>
      <c r="Q16" s="64"/>
      <c r="R16" s="40"/>
      <c r="S16" s="71">
        <v>0</v>
      </c>
    </row>
    <row r="17" spans="1:19" x14ac:dyDescent="0.2">
      <c r="A17" s="56" t="s">
        <v>41</v>
      </c>
      <c r="B17" s="57"/>
      <c r="C17" s="58"/>
      <c r="D17" s="81">
        <v>78667.3</v>
      </c>
      <c r="E17" s="60"/>
      <c r="F17" s="58"/>
      <c r="G17" s="81">
        <v>98156.5</v>
      </c>
      <c r="H17" s="61"/>
      <c r="I17" s="62">
        <v>-19489.199999999997</v>
      </c>
      <c r="J17" s="63"/>
      <c r="K17" s="70"/>
      <c r="L17" s="70"/>
      <c r="M17" s="64"/>
      <c r="N17" s="64"/>
      <c r="O17" s="70"/>
      <c r="P17" s="64"/>
      <c r="Q17" s="64"/>
      <c r="R17" s="40"/>
      <c r="S17" s="71"/>
    </row>
    <row r="18" spans="1:19" x14ac:dyDescent="0.2">
      <c r="A18" s="56" t="s">
        <v>42</v>
      </c>
      <c r="B18" s="57"/>
      <c r="C18" s="82">
        <v>78667.3</v>
      </c>
      <c r="D18" s="58"/>
      <c r="E18" s="58"/>
      <c r="F18" s="82">
        <v>98156.5</v>
      </c>
      <c r="G18" s="58"/>
      <c r="H18" s="70"/>
      <c r="I18" s="73">
        <v>-19489.199999999997</v>
      </c>
      <c r="J18" s="63"/>
      <c r="K18" s="57" t="s">
        <v>50</v>
      </c>
      <c r="L18" s="57"/>
      <c r="M18" s="64"/>
      <c r="N18" s="62">
        <v>13907.099999999999</v>
      </c>
      <c r="O18" s="57"/>
      <c r="P18" s="64"/>
      <c r="Q18" s="62">
        <v>36656.6</v>
      </c>
      <c r="R18" s="40"/>
      <c r="S18" s="65">
        <v>-22749.5</v>
      </c>
    </row>
    <row r="19" spans="1:19" x14ac:dyDescent="0.2">
      <c r="A19" s="72"/>
      <c r="B19" s="70"/>
      <c r="C19" s="58"/>
      <c r="D19" s="58"/>
      <c r="E19" s="58"/>
      <c r="F19" s="58"/>
      <c r="G19" s="58"/>
      <c r="H19" s="70"/>
      <c r="I19" s="73"/>
      <c r="J19" s="63"/>
      <c r="K19" s="57" t="s">
        <v>52</v>
      </c>
      <c r="L19" s="57"/>
      <c r="M19" s="61">
        <v>2148.3000000000002</v>
      </c>
      <c r="N19" s="64"/>
      <c r="O19" s="70"/>
      <c r="P19" s="61">
        <v>21357.3</v>
      </c>
      <c r="Q19" s="64"/>
      <c r="R19" s="40"/>
      <c r="S19" s="71">
        <v>-19209</v>
      </c>
    </row>
    <row r="20" spans="1:19" x14ac:dyDescent="0.2">
      <c r="A20" s="56" t="s">
        <v>107</v>
      </c>
      <c r="B20" s="57"/>
      <c r="C20" s="58"/>
      <c r="D20" s="81">
        <v>2814089.3</v>
      </c>
      <c r="E20" s="60"/>
      <c r="F20" s="58"/>
      <c r="G20" s="81">
        <v>2811460.8000000003</v>
      </c>
      <c r="H20" s="61"/>
      <c r="I20" s="62">
        <v>2628.4999999995343</v>
      </c>
      <c r="J20" s="63"/>
      <c r="K20" s="57" t="s">
        <v>54</v>
      </c>
      <c r="L20" s="57"/>
      <c r="M20" s="61">
        <v>0.1</v>
      </c>
      <c r="N20" s="64"/>
      <c r="O20" s="70"/>
      <c r="P20" s="61">
        <v>0</v>
      </c>
      <c r="Q20" s="64"/>
      <c r="R20" s="40"/>
      <c r="S20" s="71">
        <v>0.1</v>
      </c>
    </row>
    <row r="21" spans="1:19" x14ac:dyDescent="0.2">
      <c r="A21" s="56"/>
      <c r="B21" s="57"/>
      <c r="C21" s="58"/>
      <c r="D21" s="58"/>
      <c r="E21" s="58"/>
      <c r="F21" s="58"/>
      <c r="G21" s="58"/>
      <c r="H21" s="70"/>
      <c r="I21" s="73"/>
      <c r="J21" s="63"/>
      <c r="K21" s="57" t="s">
        <v>56</v>
      </c>
      <c r="L21" s="57"/>
      <c r="M21" s="61">
        <v>11758.699999999999</v>
      </c>
      <c r="N21" s="64"/>
      <c r="O21" s="70"/>
      <c r="P21" s="61">
        <v>15299.3</v>
      </c>
      <c r="Q21" s="64"/>
      <c r="R21" s="40"/>
      <c r="S21" s="71">
        <v>-3540.6000000000004</v>
      </c>
    </row>
    <row r="22" spans="1:19" x14ac:dyDescent="0.2">
      <c r="A22" s="56" t="s">
        <v>106</v>
      </c>
      <c r="B22" s="57"/>
      <c r="C22" s="82">
        <v>2814089.3</v>
      </c>
      <c r="D22" s="58"/>
      <c r="E22" s="58"/>
      <c r="F22" s="82">
        <v>2811460.8000000003</v>
      </c>
      <c r="G22" s="58"/>
      <c r="H22" s="70"/>
      <c r="I22" s="73">
        <v>2628.4999999995343</v>
      </c>
      <c r="J22" s="63"/>
      <c r="K22" s="70"/>
      <c r="L22" s="70"/>
      <c r="M22" s="64"/>
      <c r="N22" s="64"/>
      <c r="O22" s="70"/>
      <c r="P22" s="64"/>
      <c r="Q22" s="64"/>
      <c r="R22" s="40"/>
      <c r="S22" s="71"/>
    </row>
    <row r="23" spans="1:19" x14ac:dyDescent="0.2">
      <c r="A23" s="56" t="s">
        <v>48</v>
      </c>
      <c r="B23" s="57"/>
      <c r="C23" s="82">
        <v>2774043.4</v>
      </c>
      <c r="D23" s="58"/>
      <c r="E23" s="58"/>
      <c r="F23" s="82">
        <v>2784739.7</v>
      </c>
      <c r="G23" s="58"/>
      <c r="H23" s="70"/>
      <c r="I23" s="73">
        <v>-10696.300000000279</v>
      </c>
      <c r="J23" s="63"/>
      <c r="K23" s="57" t="s">
        <v>57</v>
      </c>
      <c r="L23" s="57"/>
      <c r="M23" s="64"/>
      <c r="N23" s="62">
        <v>3022.3</v>
      </c>
      <c r="O23" s="57"/>
      <c r="P23" s="64"/>
      <c r="Q23" s="62">
        <v>3029</v>
      </c>
      <c r="R23" s="40"/>
      <c r="S23" s="65">
        <v>-6.6999999999998181</v>
      </c>
    </row>
    <row r="24" spans="1:19" x14ac:dyDescent="0.2">
      <c r="A24" s="56" t="s">
        <v>49</v>
      </c>
      <c r="B24" s="57"/>
      <c r="C24" s="82">
        <v>96185.3</v>
      </c>
      <c r="D24" s="58"/>
      <c r="E24" s="58"/>
      <c r="F24" s="82">
        <v>84578.7</v>
      </c>
      <c r="G24" s="58"/>
      <c r="H24" s="70"/>
      <c r="I24" s="73">
        <v>11606.600000000006</v>
      </c>
      <c r="J24" s="63"/>
      <c r="K24" s="70"/>
      <c r="L24" s="70"/>
      <c r="M24" s="64"/>
      <c r="N24" s="64"/>
      <c r="O24" s="70"/>
      <c r="P24" s="64"/>
      <c r="Q24" s="64"/>
      <c r="R24" s="40"/>
      <c r="S24" s="71"/>
    </row>
    <row r="25" spans="1:19" x14ac:dyDescent="0.2">
      <c r="A25" s="56" t="s">
        <v>51</v>
      </c>
      <c r="B25" s="57"/>
      <c r="C25" s="82">
        <v>41542.6</v>
      </c>
      <c r="D25" s="58"/>
      <c r="E25" s="58"/>
      <c r="F25" s="82">
        <v>35102</v>
      </c>
      <c r="G25" s="58"/>
      <c r="H25" s="70"/>
      <c r="I25" s="73">
        <v>6440.5999999999985</v>
      </c>
      <c r="J25" s="63"/>
      <c r="K25" s="57" t="s">
        <v>58</v>
      </c>
      <c r="L25" s="57"/>
      <c r="M25" s="64"/>
      <c r="N25" s="62">
        <v>310765.49999999994</v>
      </c>
      <c r="O25" s="57"/>
      <c r="P25" s="64"/>
      <c r="Q25" s="62">
        <v>336486.9</v>
      </c>
      <c r="R25" s="40"/>
      <c r="S25" s="65">
        <v>-25721.400000000081</v>
      </c>
    </row>
    <row r="26" spans="1:19" x14ac:dyDescent="0.2">
      <c r="A26" s="56" t="s">
        <v>53</v>
      </c>
      <c r="B26" s="57"/>
      <c r="C26" s="82">
        <v>86050.7</v>
      </c>
      <c r="D26" s="58"/>
      <c r="E26" s="58"/>
      <c r="F26" s="82">
        <v>91949.8</v>
      </c>
      <c r="G26" s="58"/>
      <c r="H26" s="70"/>
      <c r="I26" s="73">
        <v>-5899.1000000000058</v>
      </c>
      <c r="J26" s="63"/>
      <c r="K26" s="57" t="s">
        <v>59</v>
      </c>
      <c r="L26" s="57"/>
      <c r="M26" s="61">
        <v>250.9</v>
      </c>
      <c r="N26" s="64"/>
      <c r="O26" s="70"/>
      <c r="P26" s="61">
        <v>329.4</v>
      </c>
      <c r="Q26" s="64"/>
      <c r="R26" s="40"/>
      <c r="S26" s="71">
        <v>-78.499999999999972</v>
      </c>
    </row>
    <row r="27" spans="1:19" x14ac:dyDescent="0.2">
      <c r="A27" s="56" t="s">
        <v>55</v>
      </c>
      <c r="B27" s="57"/>
      <c r="C27" s="82">
        <v>113925.5</v>
      </c>
      <c r="D27" s="58"/>
      <c r="E27" s="58"/>
      <c r="F27" s="82">
        <v>112056.2</v>
      </c>
      <c r="G27" s="58"/>
      <c r="H27" s="70"/>
      <c r="I27" s="73">
        <v>1869.3000000000029</v>
      </c>
      <c r="J27" s="63"/>
      <c r="K27" s="57" t="s">
        <v>60</v>
      </c>
      <c r="L27" s="57"/>
      <c r="M27" s="61">
        <v>104784.2</v>
      </c>
      <c r="N27" s="64"/>
      <c r="O27" s="70"/>
      <c r="P27" s="61">
        <v>130513.5</v>
      </c>
      <c r="Q27" s="64"/>
      <c r="R27" s="40"/>
      <c r="S27" s="71">
        <v>-25729.300000000003</v>
      </c>
    </row>
    <row r="28" spans="1:19" x14ac:dyDescent="0.2">
      <c r="A28" s="56" t="s">
        <v>45</v>
      </c>
      <c r="B28" s="57"/>
      <c r="C28" s="168">
        <v>-297658.2</v>
      </c>
      <c r="D28" s="58"/>
      <c r="E28" s="58"/>
      <c r="F28" s="167">
        <v>-296965.59999999998</v>
      </c>
      <c r="G28" s="58"/>
      <c r="H28" s="70"/>
      <c r="I28" s="73">
        <v>-692.60000000003492</v>
      </c>
      <c r="J28" s="63"/>
      <c r="K28" s="57" t="s">
        <v>43</v>
      </c>
      <c r="L28" s="57"/>
      <c r="M28" s="61">
        <v>205730.39999999997</v>
      </c>
      <c r="N28" s="64"/>
      <c r="O28" s="70"/>
      <c r="P28" s="61">
        <v>205644</v>
      </c>
      <c r="Q28" s="64"/>
      <c r="R28" s="40"/>
      <c r="S28" s="71">
        <v>86.399999999965075</v>
      </c>
    </row>
    <row r="29" spans="1:19" x14ac:dyDescent="0.2">
      <c r="A29" s="56"/>
      <c r="B29" s="57"/>
      <c r="C29" s="58"/>
      <c r="D29" s="58"/>
      <c r="E29" s="58"/>
      <c r="F29" s="58"/>
      <c r="G29" s="58"/>
      <c r="H29" s="70"/>
      <c r="I29" s="73"/>
      <c r="J29" s="63"/>
      <c r="K29" s="70"/>
      <c r="L29" s="70"/>
      <c r="M29" s="64"/>
      <c r="N29" s="64"/>
      <c r="O29" s="70"/>
      <c r="P29" s="64"/>
      <c r="Q29" s="64"/>
      <c r="R29" s="40"/>
      <c r="S29" s="71"/>
    </row>
    <row r="30" spans="1:19" x14ac:dyDescent="0.2">
      <c r="A30" s="83" t="s">
        <v>105</v>
      </c>
      <c r="B30" s="84"/>
      <c r="C30" s="82">
        <v>0</v>
      </c>
      <c r="D30" s="58"/>
      <c r="E30" s="58"/>
      <c r="F30" s="82">
        <v>0</v>
      </c>
      <c r="G30" s="58"/>
      <c r="H30" s="70"/>
      <c r="I30" s="73">
        <v>0</v>
      </c>
      <c r="J30" s="63"/>
      <c r="K30" s="57" t="s">
        <v>62</v>
      </c>
      <c r="L30" s="57"/>
      <c r="M30" s="64"/>
      <c r="N30" s="62">
        <v>10159.200000000001</v>
      </c>
      <c r="O30" s="57"/>
      <c r="P30" s="64"/>
      <c r="Q30" s="62">
        <v>8811</v>
      </c>
      <c r="R30" s="40"/>
      <c r="S30" s="65">
        <v>1348.2000000000007</v>
      </c>
    </row>
    <row r="31" spans="1:19" x14ac:dyDescent="0.2">
      <c r="A31" s="83" t="s">
        <v>48</v>
      </c>
      <c r="B31" s="84"/>
      <c r="C31" s="82">
        <v>0</v>
      </c>
      <c r="D31" s="58"/>
      <c r="E31" s="58"/>
      <c r="F31" s="82">
        <v>0</v>
      </c>
      <c r="G31" s="58"/>
      <c r="H31" s="70"/>
      <c r="I31" s="73">
        <v>0</v>
      </c>
      <c r="J31" s="63"/>
      <c r="K31" s="57" t="s">
        <v>64</v>
      </c>
      <c r="L31" s="57"/>
      <c r="M31" s="61">
        <v>1610.7</v>
      </c>
      <c r="N31" s="64"/>
      <c r="O31" s="70"/>
      <c r="P31" s="61">
        <v>1431.7</v>
      </c>
      <c r="Q31" s="64"/>
      <c r="R31" s="40"/>
      <c r="S31" s="71">
        <v>179</v>
      </c>
    </row>
    <row r="32" spans="1:19" x14ac:dyDescent="0.2">
      <c r="A32" s="83" t="s">
        <v>45</v>
      </c>
      <c r="B32" s="84"/>
      <c r="C32" s="167">
        <v>0</v>
      </c>
      <c r="D32" s="58"/>
      <c r="E32" s="85"/>
      <c r="F32" s="167">
        <v>0</v>
      </c>
      <c r="G32" s="58"/>
      <c r="H32" s="70"/>
      <c r="I32" s="73">
        <v>0</v>
      </c>
      <c r="J32" s="63"/>
      <c r="K32" s="57" t="s">
        <v>66</v>
      </c>
      <c r="L32" s="57"/>
      <c r="M32" s="61">
        <v>1158.5</v>
      </c>
      <c r="N32" s="64"/>
      <c r="O32" s="70"/>
      <c r="P32" s="61">
        <v>758.2</v>
      </c>
      <c r="Q32" s="64"/>
      <c r="R32" s="40"/>
      <c r="S32" s="71">
        <v>400.29999999999995</v>
      </c>
    </row>
    <row r="33" spans="1:19" x14ac:dyDescent="0.2">
      <c r="A33" s="56"/>
      <c r="B33" s="57"/>
      <c r="C33" s="58"/>
      <c r="D33" s="58"/>
      <c r="E33" s="58"/>
      <c r="F33" s="58"/>
      <c r="G33" s="58"/>
      <c r="H33" s="70"/>
      <c r="I33" s="73"/>
      <c r="J33" s="63"/>
      <c r="K33" s="57" t="s">
        <v>43</v>
      </c>
      <c r="L33" s="57"/>
      <c r="M33" s="61">
        <v>7390</v>
      </c>
      <c r="N33" s="64"/>
      <c r="O33" s="70"/>
      <c r="P33" s="61">
        <v>6621.1</v>
      </c>
      <c r="Q33" s="64"/>
      <c r="R33" s="40"/>
      <c r="S33" s="71">
        <v>768.89999999999964</v>
      </c>
    </row>
    <row r="34" spans="1:19" x14ac:dyDescent="0.2">
      <c r="A34" s="56" t="s">
        <v>61</v>
      </c>
      <c r="B34" s="57"/>
      <c r="C34" s="58"/>
      <c r="D34" s="166">
        <v>-119834.7</v>
      </c>
      <c r="E34" s="68"/>
      <c r="F34" s="58"/>
      <c r="G34" s="166">
        <v>-119801.4</v>
      </c>
      <c r="H34" s="69"/>
      <c r="I34" s="62">
        <v>-33.30000000000291</v>
      </c>
      <c r="J34" s="63"/>
      <c r="K34" s="86"/>
      <c r="L34" s="57"/>
      <c r="M34" s="64"/>
      <c r="N34" s="64"/>
      <c r="O34" s="57"/>
      <c r="P34" s="64"/>
      <c r="Q34" s="64"/>
      <c r="R34" s="40"/>
      <c r="S34" s="71"/>
    </row>
    <row r="35" spans="1:19" x14ac:dyDescent="0.2">
      <c r="A35" s="56"/>
      <c r="B35" s="57"/>
      <c r="C35" s="58"/>
      <c r="D35" s="58"/>
      <c r="E35" s="58"/>
      <c r="F35" s="58"/>
      <c r="G35" s="58"/>
      <c r="H35" s="70"/>
      <c r="I35" s="73"/>
      <c r="J35" s="63"/>
      <c r="K35" s="57" t="s">
        <v>67</v>
      </c>
      <c r="L35" s="57"/>
      <c r="M35" s="64"/>
      <c r="N35" s="62">
        <v>1044942.0999999999</v>
      </c>
      <c r="O35" s="57"/>
      <c r="P35" s="64"/>
      <c r="Q35" s="62">
        <v>1098937.3999999999</v>
      </c>
      <c r="R35" s="40"/>
      <c r="S35" s="65">
        <v>-53995.300000000047</v>
      </c>
    </row>
    <row r="36" spans="1:19" ht="13.5" customHeight="1" x14ac:dyDescent="0.2">
      <c r="A36" s="56" t="s">
        <v>63</v>
      </c>
      <c r="B36" s="57"/>
      <c r="C36" s="58"/>
      <c r="D36" s="81">
        <v>7132.9000000000015</v>
      </c>
      <c r="E36" s="60"/>
      <c r="F36" s="58"/>
      <c r="G36" s="81">
        <v>8433.0999999999985</v>
      </c>
      <c r="H36" s="61"/>
      <c r="I36" s="62">
        <v>-1300.1999999999971</v>
      </c>
      <c r="J36" s="63"/>
      <c r="K36" s="70"/>
      <c r="L36" s="70"/>
      <c r="M36" s="64"/>
      <c r="N36" s="64"/>
      <c r="O36" s="70"/>
      <c r="P36" s="64"/>
      <c r="Q36" s="64"/>
      <c r="R36" s="40"/>
      <c r="S36" s="71"/>
    </row>
    <row r="37" spans="1:19" x14ac:dyDescent="0.2">
      <c r="A37" s="56" t="s">
        <v>65</v>
      </c>
      <c r="B37" s="57"/>
      <c r="C37" s="82">
        <v>3841.9</v>
      </c>
      <c r="D37" s="58"/>
      <c r="E37" s="58"/>
      <c r="F37" s="82">
        <v>3894.7</v>
      </c>
      <c r="G37" s="58"/>
      <c r="H37" s="70"/>
      <c r="I37" s="73">
        <v>-52.799999999999727</v>
      </c>
      <c r="J37" s="63"/>
      <c r="K37" s="70"/>
      <c r="L37" s="70"/>
      <c r="M37" s="64"/>
      <c r="N37" s="64"/>
      <c r="O37" s="70"/>
      <c r="P37" s="64"/>
      <c r="Q37" s="64"/>
      <c r="R37" s="40"/>
      <c r="S37" s="71"/>
    </row>
    <row r="38" spans="1:19" x14ac:dyDescent="0.2">
      <c r="A38" s="83" t="s">
        <v>68</v>
      </c>
      <c r="B38" s="84"/>
      <c r="C38" s="82">
        <v>5009.3</v>
      </c>
      <c r="D38" s="58"/>
      <c r="E38" s="58"/>
      <c r="F38" s="82">
        <v>5846.9</v>
      </c>
      <c r="G38" s="58"/>
      <c r="H38" s="70"/>
      <c r="I38" s="73">
        <v>-837.59999999999945</v>
      </c>
      <c r="J38" s="63"/>
      <c r="K38" s="57" t="s">
        <v>69</v>
      </c>
      <c r="L38" s="57"/>
      <c r="M38" s="64"/>
      <c r="N38" s="62">
        <v>1044942.0999999999</v>
      </c>
      <c r="O38" s="57"/>
      <c r="P38" s="64"/>
      <c r="Q38" s="62">
        <v>1098937.3999999999</v>
      </c>
      <c r="R38" s="40"/>
      <c r="S38" s="65">
        <v>-53995.300000000047</v>
      </c>
    </row>
    <row r="39" spans="1:19" x14ac:dyDescent="0.2">
      <c r="A39" s="171" t="s">
        <v>113</v>
      </c>
      <c r="B39" s="84"/>
      <c r="C39" s="82">
        <v>0</v>
      </c>
      <c r="D39" s="58"/>
      <c r="E39" s="58"/>
      <c r="F39" s="82">
        <v>0</v>
      </c>
      <c r="G39" s="58"/>
      <c r="H39" s="70"/>
      <c r="I39" s="73">
        <v>0</v>
      </c>
      <c r="J39" s="63"/>
      <c r="K39" s="57"/>
      <c r="L39" s="57"/>
      <c r="M39" s="64"/>
      <c r="N39" s="61"/>
      <c r="O39" s="57"/>
      <c r="P39" s="64"/>
      <c r="Q39" s="61"/>
      <c r="R39" s="40"/>
      <c r="S39" s="71"/>
    </row>
    <row r="40" spans="1:19" x14ac:dyDescent="0.2">
      <c r="A40" s="56" t="s">
        <v>23</v>
      </c>
      <c r="B40" s="57"/>
      <c r="C40" s="82">
        <v>7391</v>
      </c>
      <c r="D40" s="58"/>
      <c r="E40" s="58"/>
      <c r="F40" s="82">
        <v>7921.8</v>
      </c>
      <c r="G40" s="58"/>
      <c r="H40" s="70"/>
      <c r="I40" s="73">
        <v>-530.80000000000018</v>
      </c>
      <c r="J40" s="63"/>
      <c r="K40" s="70"/>
      <c r="L40" s="70"/>
      <c r="M40" s="64"/>
      <c r="N40" s="64"/>
      <c r="O40" s="70"/>
      <c r="P40" s="64"/>
      <c r="Q40" s="64"/>
      <c r="R40" s="40"/>
      <c r="S40" s="71"/>
    </row>
    <row r="41" spans="1:19" x14ac:dyDescent="0.2">
      <c r="A41" s="56" t="s">
        <v>45</v>
      </c>
      <c r="B41" s="57"/>
      <c r="C41" s="168">
        <v>-9109.2999999999993</v>
      </c>
      <c r="D41" s="58"/>
      <c r="E41" s="87"/>
      <c r="F41" s="167">
        <v>-9230.2999999999993</v>
      </c>
      <c r="G41" s="58"/>
      <c r="H41" s="70"/>
      <c r="I41" s="73">
        <v>121</v>
      </c>
      <c r="J41" s="63"/>
      <c r="K41" s="70"/>
      <c r="L41" s="70"/>
      <c r="M41" s="64"/>
      <c r="N41" s="64"/>
      <c r="O41" s="70"/>
      <c r="P41" s="64"/>
      <c r="Q41" s="64"/>
      <c r="R41" s="40"/>
      <c r="S41" s="71"/>
    </row>
    <row r="42" spans="1:19" x14ac:dyDescent="0.2">
      <c r="A42" s="72"/>
      <c r="B42" s="70"/>
      <c r="C42" s="58"/>
      <c r="D42" s="58"/>
      <c r="E42" s="58"/>
      <c r="F42" s="58"/>
      <c r="G42" s="58"/>
      <c r="H42" s="70"/>
      <c r="I42" s="73"/>
      <c r="J42" s="63"/>
      <c r="K42" s="57" t="s">
        <v>70</v>
      </c>
      <c r="L42" s="57"/>
      <c r="M42" s="64"/>
      <c r="N42" s="62">
        <v>1823944.9</v>
      </c>
      <c r="O42" s="57"/>
      <c r="P42" s="64"/>
      <c r="Q42" s="62">
        <v>1788152</v>
      </c>
      <c r="R42" s="40"/>
      <c r="S42" s="65">
        <v>35792.899999999907</v>
      </c>
    </row>
    <row r="43" spans="1:19" x14ac:dyDescent="0.2">
      <c r="A43" s="56" t="s">
        <v>104</v>
      </c>
      <c r="B43" s="57"/>
      <c r="C43" s="58"/>
      <c r="D43" s="81">
        <v>402.19999999999982</v>
      </c>
      <c r="E43" s="60"/>
      <c r="F43" s="58"/>
      <c r="G43" s="81">
        <v>402.19999999999982</v>
      </c>
      <c r="H43" s="61"/>
      <c r="I43" s="62">
        <v>0</v>
      </c>
      <c r="J43" s="63"/>
      <c r="K43" s="70"/>
      <c r="L43" s="70"/>
      <c r="M43" s="64"/>
      <c r="N43" s="64"/>
      <c r="O43" s="70"/>
      <c r="P43" s="64"/>
      <c r="Q43" s="64"/>
      <c r="R43" s="40"/>
      <c r="S43" s="71"/>
    </row>
    <row r="44" spans="1:19" x14ac:dyDescent="0.2">
      <c r="A44" s="83" t="s">
        <v>72</v>
      </c>
      <c r="B44" s="84"/>
      <c r="C44" s="82">
        <v>2135.1999999999998</v>
      </c>
      <c r="D44" s="58"/>
      <c r="E44" s="58"/>
      <c r="F44" s="82">
        <v>2135.1999999999998</v>
      </c>
      <c r="G44" s="58"/>
      <c r="H44" s="70"/>
      <c r="I44" s="73">
        <v>0</v>
      </c>
      <c r="J44" s="63"/>
      <c r="K44" s="57" t="s">
        <v>71</v>
      </c>
      <c r="L44" s="57"/>
      <c r="M44" s="64"/>
      <c r="N44" s="62">
        <v>646370.1</v>
      </c>
      <c r="O44" s="57"/>
      <c r="P44" s="64"/>
      <c r="Q44" s="62">
        <v>646370.1</v>
      </c>
      <c r="R44" s="40"/>
      <c r="S44" s="65">
        <v>0</v>
      </c>
    </row>
    <row r="45" spans="1:19" x14ac:dyDescent="0.2">
      <c r="A45" s="56" t="s">
        <v>45</v>
      </c>
      <c r="B45" s="88"/>
      <c r="C45" s="168">
        <v>-1733</v>
      </c>
      <c r="D45" s="58"/>
      <c r="E45" s="87"/>
      <c r="F45" s="167">
        <v>-1733</v>
      </c>
      <c r="G45" s="58"/>
      <c r="H45" s="70"/>
      <c r="I45" s="73">
        <v>0</v>
      </c>
      <c r="J45" s="63"/>
      <c r="K45" s="57" t="s">
        <v>73</v>
      </c>
      <c r="L45" s="57"/>
      <c r="M45" s="61">
        <v>646370.1</v>
      </c>
      <c r="N45" s="64"/>
      <c r="O45" s="70"/>
      <c r="P45" s="61">
        <v>646370.1</v>
      </c>
      <c r="Q45" s="64"/>
      <c r="R45" s="40"/>
      <c r="S45" s="71">
        <v>0</v>
      </c>
    </row>
    <row r="46" spans="1:19" x14ac:dyDescent="0.2">
      <c r="A46" s="72"/>
      <c r="B46" s="70"/>
      <c r="C46" s="58"/>
      <c r="D46" s="58"/>
      <c r="E46" s="58"/>
      <c r="F46" s="58"/>
      <c r="G46" s="58"/>
      <c r="H46" s="70"/>
      <c r="I46" s="73"/>
      <c r="J46" s="63"/>
      <c r="K46" s="70"/>
      <c r="L46" s="70"/>
      <c r="M46" s="64"/>
      <c r="N46" s="64"/>
      <c r="O46" s="70"/>
      <c r="P46" s="64"/>
      <c r="Q46" s="64"/>
      <c r="R46" s="40"/>
      <c r="S46" s="71"/>
    </row>
    <row r="47" spans="1:19" x14ac:dyDescent="0.2">
      <c r="A47" s="56" t="s">
        <v>74</v>
      </c>
      <c r="B47" s="57"/>
      <c r="C47" s="58"/>
      <c r="D47" s="81">
        <v>12477.799999999996</v>
      </c>
      <c r="E47" s="60"/>
      <c r="F47" s="58"/>
      <c r="G47" s="81">
        <v>12542.300000000001</v>
      </c>
      <c r="H47" s="61"/>
      <c r="I47" s="62">
        <v>-64.500000000005457</v>
      </c>
      <c r="J47" s="63"/>
      <c r="K47" s="70"/>
      <c r="L47" s="70"/>
      <c r="M47" s="64"/>
      <c r="N47" s="64"/>
      <c r="O47" s="70"/>
      <c r="P47" s="64"/>
      <c r="Q47" s="64"/>
      <c r="R47" s="40"/>
      <c r="S47" s="71"/>
    </row>
    <row r="48" spans="1:19" x14ac:dyDescent="0.2">
      <c r="A48" s="56" t="s">
        <v>75</v>
      </c>
      <c r="B48" s="57"/>
      <c r="C48" s="82">
        <v>11116</v>
      </c>
      <c r="D48" s="58"/>
      <c r="E48" s="58"/>
      <c r="F48" s="82">
        <v>11116</v>
      </c>
      <c r="G48" s="58"/>
      <c r="H48" s="70"/>
      <c r="I48" s="73">
        <v>0</v>
      </c>
      <c r="J48" s="63"/>
      <c r="K48" s="57" t="s">
        <v>77</v>
      </c>
      <c r="L48" s="57"/>
      <c r="M48" s="64"/>
      <c r="N48" s="62">
        <v>283798.3</v>
      </c>
      <c r="O48" s="57"/>
      <c r="P48" s="64"/>
      <c r="Q48" s="62">
        <v>283798.3</v>
      </c>
      <c r="R48" s="40"/>
      <c r="S48" s="65">
        <v>0</v>
      </c>
    </row>
    <row r="49" spans="1:19" x14ac:dyDescent="0.2">
      <c r="A49" s="56" t="s">
        <v>76</v>
      </c>
      <c r="B49" s="57"/>
      <c r="C49" s="82">
        <v>3284.8</v>
      </c>
      <c r="D49" s="58"/>
      <c r="E49" s="58"/>
      <c r="F49" s="82">
        <v>3294.8</v>
      </c>
      <c r="G49" s="58"/>
      <c r="H49" s="70"/>
      <c r="I49" s="73">
        <v>-10</v>
      </c>
      <c r="J49" s="63"/>
      <c r="K49" s="57" t="s">
        <v>79</v>
      </c>
      <c r="L49" s="57"/>
      <c r="M49" s="61">
        <v>283798.3</v>
      </c>
      <c r="N49" s="64"/>
      <c r="O49" s="70"/>
      <c r="P49" s="61">
        <v>283798.3</v>
      </c>
      <c r="Q49" s="64"/>
      <c r="R49" s="40"/>
      <c r="S49" s="71">
        <v>0</v>
      </c>
    </row>
    <row r="50" spans="1:19" x14ac:dyDescent="0.2">
      <c r="A50" s="56" t="s">
        <v>78</v>
      </c>
      <c r="B50" s="57"/>
      <c r="C50" s="82">
        <v>4925.3</v>
      </c>
      <c r="D50" s="58"/>
      <c r="E50" s="58"/>
      <c r="F50" s="82">
        <v>4941.6000000000004</v>
      </c>
      <c r="G50" s="58"/>
      <c r="H50" s="70"/>
      <c r="I50" s="73">
        <v>-16.300000000000182</v>
      </c>
      <c r="J50" s="63"/>
      <c r="K50" s="70"/>
      <c r="L50" s="70"/>
      <c r="M50" s="64"/>
      <c r="N50" s="64"/>
      <c r="O50" s="70"/>
      <c r="P50" s="64"/>
      <c r="Q50" s="64"/>
      <c r="R50" s="40"/>
      <c r="S50" s="71"/>
    </row>
    <row r="51" spans="1:19" x14ac:dyDescent="0.2">
      <c r="A51" s="56" t="s">
        <v>23</v>
      </c>
      <c r="B51" s="57"/>
      <c r="C51" s="82">
        <v>447.6</v>
      </c>
      <c r="D51" s="58"/>
      <c r="E51" s="58"/>
      <c r="F51" s="82">
        <v>447.6</v>
      </c>
      <c r="G51" s="58"/>
      <c r="H51" s="70"/>
      <c r="I51" s="73">
        <v>0</v>
      </c>
      <c r="J51" s="63"/>
      <c r="K51" s="70"/>
      <c r="L51" s="70"/>
      <c r="M51" s="64"/>
      <c r="N51" s="64"/>
      <c r="O51" s="70"/>
      <c r="P51" s="64"/>
      <c r="Q51" s="64"/>
      <c r="R51" s="40"/>
      <c r="S51" s="71"/>
    </row>
    <row r="52" spans="1:19" x14ac:dyDescent="0.2">
      <c r="A52" s="56" t="s">
        <v>80</v>
      </c>
      <c r="B52" s="57"/>
      <c r="C52" s="168">
        <v>-7262.7</v>
      </c>
      <c r="D52" s="58"/>
      <c r="E52" s="87"/>
      <c r="F52" s="167">
        <v>-7224.4</v>
      </c>
      <c r="G52" s="58"/>
      <c r="H52" s="70"/>
      <c r="I52" s="73">
        <v>-38.300000000000182</v>
      </c>
      <c r="J52" s="63"/>
      <c r="K52" s="57" t="s">
        <v>82</v>
      </c>
      <c r="L52" s="57"/>
      <c r="M52" s="64"/>
      <c r="N52" s="62">
        <v>109551</v>
      </c>
      <c r="O52" s="57"/>
      <c r="P52" s="64"/>
      <c r="Q52" s="62">
        <v>109551</v>
      </c>
      <c r="R52" s="40"/>
      <c r="S52" s="65">
        <v>0</v>
      </c>
    </row>
    <row r="53" spans="1:19" x14ac:dyDescent="0.2">
      <c r="A53" s="56" t="s">
        <v>81</v>
      </c>
      <c r="B53" s="57"/>
      <c r="C53" s="168">
        <v>-33.200000000000003</v>
      </c>
      <c r="D53" s="58"/>
      <c r="E53" s="87"/>
      <c r="F53" s="167">
        <v>-33.299999999999997</v>
      </c>
      <c r="G53" s="58"/>
      <c r="H53" s="70"/>
      <c r="I53" s="73">
        <v>9.9999999999994316E-2</v>
      </c>
      <c r="J53" s="63"/>
      <c r="K53" s="70"/>
      <c r="L53" s="70"/>
      <c r="M53" s="64"/>
      <c r="N53" s="64"/>
      <c r="O53" s="70"/>
      <c r="P53" s="64"/>
      <c r="Q53" s="64"/>
      <c r="R53" s="40"/>
      <c r="S53" s="71"/>
    </row>
    <row r="54" spans="1:19" x14ac:dyDescent="0.2">
      <c r="A54" s="72" t="s">
        <v>25</v>
      </c>
      <c r="B54" s="70"/>
      <c r="C54" s="58"/>
      <c r="D54" s="58"/>
      <c r="E54" s="58"/>
      <c r="F54" s="58"/>
      <c r="G54" s="58"/>
      <c r="H54" s="70"/>
      <c r="I54" s="73"/>
      <c r="J54" s="63"/>
      <c r="K54" s="57" t="s">
        <v>84</v>
      </c>
      <c r="L54" s="57"/>
      <c r="M54" s="61">
        <v>7805.7</v>
      </c>
      <c r="N54" s="64"/>
      <c r="O54" s="70"/>
      <c r="P54" s="61">
        <v>7805.7</v>
      </c>
      <c r="Q54" s="64"/>
      <c r="R54" s="40"/>
      <c r="S54" s="71">
        <v>0</v>
      </c>
    </row>
    <row r="55" spans="1:19" x14ac:dyDescent="0.2">
      <c r="A55" s="56" t="s">
        <v>83</v>
      </c>
      <c r="B55" s="57"/>
      <c r="C55" s="58"/>
      <c r="D55" s="81">
        <v>21243.1</v>
      </c>
      <c r="E55" s="60"/>
      <c r="F55" s="58"/>
      <c r="G55" s="81">
        <v>36177.200000000012</v>
      </c>
      <c r="H55" s="61"/>
      <c r="I55" s="62">
        <v>-14934.100000000013</v>
      </c>
      <c r="J55" s="63"/>
      <c r="K55" s="57" t="s">
        <v>86</v>
      </c>
      <c r="L55" s="57"/>
      <c r="M55" s="61">
        <v>100635.2</v>
      </c>
      <c r="N55" s="64"/>
      <c r="O55" s="70"/>
      <c r="P55" s="61">
        <v>100635.2</v>
      </c>
      <c r="Q55" s="64"/>
      <c r="R55" s="40"/>
      <c r="S55" s="71">
        <v>0</v>
      </c>
    </row>
    <row r="56" spans="1:19" x14ac:dyDescent="0.2">
      <c r="A56" s="56" t="s">
        <v>85</v>
      </c>
      <c r="B56" s="70"/>
      <c r="C56" s="82">
        <v>423.8</v>
      </c>
      <c r="D56" s="58"/>
      <c r="E56" s="58"/>
      <c r="F56" s="82">
        <v>499.79999999999995</v>
      </c>
      <c r="G56" s="58"/>
      <c r="H56" s="70"/>
      <c r="I56" s="73">
        <v>-75.999999999999943</v>
      </c>
      <c r="J56" s="63"/>
      <c r="K56" s="57" t="s">
        <v>43</v>
      </c>
      <c r="L56" s="57"/>
      <c r="M56" s="61">
        <v>1110.0999999999999</v>
      </c>
      <c r="N56" s="64"/>
      <c r="O56" s="70"/>
      <c r="P56" s="61">
        <v>1110.0999999999999</v>
      </c>
      <c r="Q56" s="64"/>
      <c r="R56" s="40"/>
      <c r="S56" s="71">
        <v>0</v>
      </c>
    </row>
    <row r="57" spans="1:19" x14ac:dyDescent="0.2">
      <c r="A57" s="56" t="s">
        <v>14</v>
      </c>
      <c r="B57" s="57"/>
      <c r="C57" s="82">
        <v>20822</v>
      </c>
      <c r="D57" s="58"/>
      <c r="E57" s="58"/>
      <c r="F57" s="82">
        <v>35680.100000000006</v>
      </c>
      <c r="G57" s="58"/>
      <c r="H57" s="70"/>
      <c r="I57" s="73">
        <v>-14858.100000000006</v>
      </c>
      <c r="J57" s="63"/>
      <c r="K57" s="57"/>
      <c r="L57" s="57"/>
      <c r="M57" s="61"/>
      <c r="N57" s="64"/>
      <c r="O57" s="70"/>
      <c r="P57" s="61"/>
      <c r="Q57" s="64"/>
      <c r="R57" s="40"/>
      <c r="S57" s="71"/>
    </row>
    <row r="58" spans="1:19" x14ac:dyDescent="0.2">
      <c r="A58" s="56" t="s">
        <v>45</v>
      </c>
      <c r="B58" s="57"/>
      <c r="C58" s="168">
        <v>-2.7</v>
      </c>
      <c r="D58" s="58"/>
      <c r="E58" s="87"/>
      <c r="F58" s="168">
        <v>-2.7</v>
      </c>
      <c r="G58" s="58"/>
      <c r="H58" s="70"/>
      <c r="I58" s="73">
        <v>0</v>
      </c>
      <c r="J58" s="63"/>
      <c r="K58" s="57"/>
      <c r="L58" s="57"/>
      <c r="M58" s="61"/>
      <c r="N58" s="64"/>
      <c r="O58" s="70"/>
      <c r="P58" s="61"/>
      <c r="Q58" s="64"/>
      <c r="R58" s="40"/>
      <c r="S58" s="71"/>
    </row>
    <row r="59" spans="1:19" x14ac:dyDescent="0.2">
      <c r="A59" s="72"/>
      <c r="B59" s="70"/>
      <c r="C59" s="58"/>
      <c r="D59" s="58"/>
      <c r="E59" s="58"/>
      <c r="F59" s="58"/>
      <c r="G59" s="58"/>
      <c r="H59" s="70"/>
      <c r="I59" s="73"/>
      <c r="J59" s="63"/>
      <c r="K59" s="70"/>
      <c r="L59" s="70"/>
      <c r="M59" s="64"/>
      <c r="N59" s="64"/>
      <c r="O59" s="70"/>
      <c r="P59" s="64"/>
      <c r="Q59" s="64"/>
      <c r="R59" s="40"/>
      <c r="S59" s="71"/>
    </row>
    <row r="60" spans="1:19" x14ac:dyDescent="0.2">
      <c r="A60" s="56" t="s">
        <v>87</v>
      </c>
      <c r="B60" s="57"/>
      <c r="C60" s="58"/>
      <c r="D60" s="81">
        <v>7805.7</v>
      </c>
      <c r="E60" s="60"/>
      <c r="F60" s="58"/>
      <c r="G60" s="81">
        <v>7805.7</v>
      </c>
      <c r="H60" s="61"/>
      <c r="I60" s="62">
        <v>0</v>
      </c>
      <c r="J60" s="63"/>
      <c r="K60" s="57" t="s">
        <v>88</v>
      </c>
      <c r="L60" s="57"/>
      <c r="M60" s="64"/>
      <c r="N60" s="62">
        <v>610953</v>
      </c>
      <c r="O60" s="57"/>
      <c r="P60" s="64"/>
      <c r="Q60" s="62">
        <v>610953</v>
      </c>
      <c r="R60" s="40"/>
      <c r="S60" s="65">
        <v>0</v>
      </c>
    </row>
    <row r="61" spans="1:19" x14ac:dyDescent="0.2">
      <c r="A61" s="56" t="s">
        <v>44</v>
      </c>
      <c r="B61" s="57"/>
      <c r="C61" s="58"/>
      <c r="D61" s="58"/>
      <c r="E61" s="58"/>
      <c r="F61" s="58"/>
      <c r="G61" s="58"/>
      <c r="H61" s="70"/>
      <c r="I61" s="73"/>
      <c r="J61" s="63"/>
      <c r="K61" s="57"/>
      <c r="L61" s="57"/>
      <c r="M61" s="64"/>
      <c r="N61" s="74"/>
      <c r="O61" s="57"/>
      <c r="P61" s="64"/>
      <c r="Q61" s="74"/>
      <c r="R61" s="40"/>
      <c r="S61" s="71"/>
    </row>
    <row r="62" spans="1:19" x14ac:dyDescent="0.2">
      <c r="A62" s="56" t="s">
        <v>22</v>
      </c>
      <c r="B62" s="57"/>
      <c r="C62" s="82">
        <v>7805.7</v>
      </c>
      <c r="D62" s="58"/>
      <c r="E62" s="58"/>
      <c r="F62" s="82">
        <v>7805.7</v>
      </c>
      <c r="G62" s="58"/>
      <c r="H62" s="70"/>
      <c r="I62" s="73">
        <v>0</v>
      </c>
      <c r="J62" s="63"/>
      <c r="K62" s="57" t="s">
        <v>33</v>
      </c>
      <c r="L62" s="57"/>
      <c r="M62" s="64"/>
      <c r="N62" s="81">
        <v>173272.5</v>
      </c>
      <c r="O62" s="57"/>
      <c r="P62" s="64"/>
      <c r="Q62" s="81">
        <v>137479.6</v>
      </c>
      <c r="R62" s="40"/>
      <c r="S62" s="65">
        <v>35792.899999999994</v>
      </c>
    </row>
    <row r="63" spans="1:19" x14ac:dyDescent="0.2">
      <c r="A63" s="56" t="s">
        <v>25</v>
      </c>
      <c r="B63" s="57"/>
      <c r="C63" s="82"/>
      <c r="D63" s="58"/>
      <c r="E63" s="58"/>
      <c r="F63" s="82"/>
      <c r="G63" s="58"/>
      <c r="H63" s="70"/>
      <c r="I63" s="73"/>
      <c r="J63" s="63"/>
      <c r="K63" s="70"/>
      <c r="L63" s="70"/>
      <c r="M63" s="64"/>
      <c r="N63" s="64"/>
      <c r="O63" s="70"/>
      <c r="P63" s="64"/>
      <c r="Q63" s="64"/>
      <c r="R63" s="40"/>
      <c r="S63" s="71"/>
    </row>
    <row r="64" spans="1:19" x14ac:dyDescent="0.2">
      <c r="A64" s="72"/>
      <c r="B64" s="70"/>
      <c r="C64" s="58"/>
      <c r="D64" s="58"/>
      <c r="E64" s="58"/>
      <c r="F64" s="58"/>
      <c r="G64" s="58"/>
      <c r="H64" s="70"/>
      <c r="I64" s="73"/>
      <c r="J64" s="63"/>
      <c r="K64" s="57"/>
      <c r="L64" s="57"/>
      <c r="M64" s="64"/>
      <c r="N64" s="61"/>
      <c r="O64" s="57"/>
      <c r="P64" s="64"/>
      <c r="Q64" s="61"/>
      <c r="R64" s="40"/>
      <c r="S64" s="71"/>
    </row>
    <row r="65" spans="1:19" x14ac:dyDescent="0.2">
      <c r="A65" s="72"/>
      <c r="B65" s="70"/>
      <c r="C65" s="58"/>
      <c r="D65" s="58"/>
      <c r="E65" s="58"/>
      <c r="F65" s="58"/>
      <c r="G65" s="58"/>
      <c r="H65" s="70"/>
      <c r="I65" s="73"/>
      <c r="J65" s="63"/>
      <c r="K65" s="70"/>
      <c r="L65" s="70"/>
      <c r="M65" s="64"/>
      <c r="N65" s="64"/>
      <c r="O65" s="70"/>
      <c r="P65" s="64"/>
      <c r="Q65" s="64"/>
      <c r="R65" s="40"/>
      <c r="S65" s="71"/>
    </row>
    <row r="66" spans="1:19" x14ac:dyDescent="0.2">
      <c r="A66" s="56" t="s">
        <v>89</v>
      </c>
      <c r="B66" s="57"/>
      <c r="C66" s="58"/>
      <c r="D66" s="81">
        <v>2868887</v>
      </c>
      <c r="E66" s="60"/>
      <c r="F66" s="58"/>
      <c r="G66" s="81">
        <v>2887089.4000000008</v>
      </c>
      <c r="H66" s="61"/>
      <c r="I66" s="62">
        <v>-18202.400000000838</v>
      </c>
      <c r="J66" s="63"/>
      <c r="K66" s="57" t="s">
        <v>90</v>
      </c>
      <c r="L66" s="57"/>
      <c r="M66" s="64"/>
      <c r="N66" s="62">
        <v>2868887</v>
      </c>
      <c r="O66" s="57"/>
      <c r="P66" s="64"/>
      <c r="Q66" s="62">
        <v>2887089.4</v>
      </c>
      <c r="R66" s="40"/>
      <c r="S66" s="65">
        <v>-18202.399999999907</v>
      </c>
    </row>
    <row r="67" spans="1:19" ht="15.75" thickBot="1" x14ac:dyDescent="0.25">
      <c r="A67" s="89"/>
      <c r="B67" s="90"/>
      <c r="C67" s="90"/>
      <c r="D67" s="90"/>
      <c r="E67" s="90"/>
      <c r="F67" s="90"/>
      <c r="G67" s="90"/>
      <c r="H67" s="90"/>
      <c r="I67" s="91"/>
      <c r="J67" s="92"/>
      <c r="K67" s="90"/>
      <c r="L67" s="90"/>
      <c r="M67" s="93"/>
      <c r="N67" s="93"/>
      <c r="O67" s="90"/>
      <c r="P67" s="93"/>
      <c r="Q67" s="93"/>
      <c r="R67" s="94"/>
      <c r="S67" s="95"/>
    </row>
    <row r="68" spans="1:19" ht="16.5" thickTop="1" x14ac:dyDescent="0.25">
      <c r="A68" s="367" t="s">
        <v>91</v>
      </c>
      <c r="B68" s="368"/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9"/>
    </row>
    <row r="69" spans="1:19" x14ac:dyDescent="0.2">
      <c r="A69" s="56" t="s">
        <v>92</v>
      </c>
      <c r="B69" s="57"/>
      <c r="C69" s="70"/>
      <c r="D69" s="62">
        <v>10764</v>
      </c>
      <c r="E69" s="57"/>
      <c r="F69" s="70"/>
      <c r="G69" s="62">
        <v>10764</v>
      </c>
      <c r="H69" s="61"/>
      <c r="I69" s="62">
        <v>0</v>
      </c>
      <c r="J69" s="96"/>
      <c r="K69" s="57" t="s">
        <v>93</v>
      </c>
      <c r="L69" s="57"/>
      <c r="M69" s="64"/>
      <c r="N69" s="62">
        <v>10764</v>
      </c>
      <c r="O69" s="57"/>
      <c r="P69" s="64"/>
      <c r="Q69" s="62">
        <v>10764</v>
      </c>
      <c r="R69" s="40"/>
      <c r="S69" s="65">
        <v>0</v>
      </c>
    </row>
    <row r="70" spans="1:19" x14ac:dyDescent="0.2">
      <c r="A70" s="72"/>
      <c r="B70" s="70"/>
      <c r="C70" s="70"/>
      <c r="D70" s="70"/>
      <c r="E70" s="70"/>
      <c r="F70" s="70"/>
      <c r="G70" s="64"/>
      <c r="H70" s="70"/>
      <c r="I70" s="73"/>
      <c r="J70" s="96"/>
      <c r="K70" s="57" t="s">
        <v>94</v>
      </c>
      <c r="L70" s="57"/>
      <c r="M70" s="61">
        <v>10764</v>
      </c>
      <c r="N70" s="64"/>
      <c r="O70" s="70"/>
      <c r="P70" s="61">
        <v>10764</v>
      </c>
      <c r="Q70" s="64"/>
      <c r="R70" s="40"/>
      <c r="S70" s="71">
        <v>0</v>
      </c>
    </row>
    <row r="71" spans="1:19" x14ac:dyDescent="0.2">
      <c r="A71" s="72"/>
      <c r="B71" s="70"/>
      <c r="C71" s="70"/>
      <c r="D71" s="70"/>
      <c r="E71" s="70"/>
      <c r="F71" s="70"/>
      <c r="G71" s="64"/>
      <c r="H71" s="70"/>
      <c r="I71" s="73"/>
      <c r="J71" s="96"/>
      <c r="K71" s="70"/>
      <c r="L71" s="70"/>
      <c r="M71" s="64"/>
      <c r="N71" s="64"/>
      <c r="O71" s="70"/>
      <c r="P71" s="64"/>
      <c r="Q71" s="64"/>
      <c r="R71" s="40"/>
      <c r="S71" s="71"/>
    </row>
    <row r="72" spans="1:19" x14ac:dyDescent="0.2">
      <c r="A72" s="56" t="s">
        <v>95</v>
      </c>
      <c r="B72" s="57"/>
      <c r="C72" s="70"/>
      <c r="D72" s="62">
        <v>121992.7</v>
      </c>
      <c r="E72" s="57"/>
      <c r="F72" s="70"/>
      <c r="G72" s="62">
        <v>121811.6</v>
      </c>
      <c r="H72" s="61"/>
      <c r="I72" s="62">
        <v>181.09999999999127</v>
      </c>
      <c r="J72" s="96"/>
      <c r="K72" s="57" t="s">
        <v>96</v>
      </c>
      <c r="L72" s="57"/>
      <c r="M72" s="64"/>
      <c r="N72" s="62">
        <v>121992.7</v>
      </c>
      <c r="O72" s="57"/>
      <c r="P72" s="64"/>
      <c r="Q72" s="62">
        <v>121811.6</v>
      </c>
      <c r="R72" s="40"/>
      <c r="S72" s="65">
        <v>181.09999999999127</v>
      </c>
    </row>
    <row r="73" spans="1:19" x14ac:dyDescent="0.2">
      <c r="A73" s="56" t="s">
        <v>23</v>
      </c>
      <c r="B73" s="57"/>
      <c r="C73" s="82">
        <v>121992.7</v>
      </c>
      <c r="D73" s="70"/>
      <c r="E73" s="70"/>
      <c r="F73" s="61">
        <v>121811.6</v>
      </c>
      <c r="G73" s="64"/>
      <c r="H73" s="70"/>
      <c r="I73" s="73">
        <v>181.09999999999127</v>
      </c>
      <c r="J73" s="96"/>
      <c r="K73" s="70"/>
      <c r="L73" s="70"/>
      <c r="M73" s="64"/>
      <c r="N73" s="64"/>
      <c r="O73" s="70"/>
      <c r="P73" s="64"/>
      <c r="Q73" s="64"/>
      <c r="R73" s="40"/>
      <c r="S73" s="71"/>
    </row>
    <row r="74" spans="1:19" x14ac:dyDescent="0.2">
      <c r="A74" s="72"/>
      <c r="B74" s="70"/>
      <c r="C74" s="70"/>
      <c r="D74" s="97"/>
      <c r="E74" s="70"/>
      <c r="F74" s="70"/>
      <c r="G74" s="64"/>
      <c r="H74" s="70"/>
      <c r="I74" s="73"/>
      <c r="J74" s="96"/>
      <c r="K74" s="70"/>
      <c r="L74" s="70"/>
      <c r="M74" s="64"/>
      <c r="N74" s="64"/>
      <c r="O74" s="70"/>
      <c r="P74" s="64"/>
      <c r="Q74" s="64"/>
      <c r="R74" s="40"/>
      <c r="S74" s="71"/>
    </row>
    <row r="75" spans="1:19" x14ac:dyDescent="0.2">
      <c r="A75" s="56" t="s">
        <v>97</v>
      </c>
      <c r="B75" s="57"/>
      <c r="C75" s="70"/>
      <c r="D75" s="62">
        <v>3181420.3</v>
      </c>
      <c r="E75" s="57"/>
      <c r="F75" s="70"/>
      <c r="G75" s="62">
        <v>3175953.4</v>
      </c>
      <c r="H75" s="61"/>
      <c r="I75" s="62">
        <v>5466.8999999999069</v>
      </c>
      <c r="J75" s="96"/>
      <c r="K75" s="57" t="s">
        <v>98</v>
      </c>
      <c r="L75" s="57"/>
      <c r="M75" s="64"/>
      <c r="N75" s="62">
        <v>3181420.3</v>
      </c>
      <c r="O75" s="57"/>
      <c r="P75" s="64"/>
      <c r="Q75" s="62">
        <v>3175953.4</v>
      </c>
      <c r="R75" s="40"/>
      <c r="S75" s="65">
        <v>5466.8999999999069</v>
      </c>
    </row>
    <row r="76" spans="1:19" x14ac:dyDescent="0.2">
      <c r="A76" s="72"/>
      <c r="B76" s="70"/>
      <c r="C76" s="70"/>
      <c r="D76" s="64"/>
      <c r="E76" s="70"/>
      <c r="F76" s="70"/>
      <c r="G76" s="64"/>
      <c r="H76" s="70"/>
      <c r="I76" s="73"/>
      <c r="J76" s="96"/>
      <c r="K76" s="70"/>
      <c r="L76" s="70"/>
      <c r="M76" s="64"/>
      <c r="N76" s="64"/>
      <c r="O76" s="70"/>
      <c r="P76" s="64"/>
      <c r="Q76" s="64"/>
      <c r="R76" s="40"/>
      <c r="S76" s="71"/>
    </row>
    <row r="77" spans="1:19" x14ac:dyDescent="0.2">
      <c r="A77" s="56" t="s">
        <v>99</v>
      </c>
      <c r="B77" s="57"/>
      <c r="C77" s="70"/>
      <c r="D77" s="62">
        <v>5386051</v>
      </c>
      <c r="E77" s="57"/>
      <c r="F77" s="70"/>
      <c r="G77" s="62">
        <v>5401276.7000000002</v>
      </c>
      <c r="H77" s="61"/>
      <c r="I77" s="62">
        <v>-15225.700000000186</v>
      </c>
      <c r="J77" s="96"/>
      <c r="K77" s="57" t="s">
        <v>100</v>
      </c>
      <c r="L77" s="57"/>
      <c r="M77" s="64"/>
      <c r="N77" s="62">
        <v>5386051</v>
      </c>
      <c r="O77" s="57"/>
      <c r="P77" s="64"/>
      <c r="Q77" s="62">
        <v>5401276.7000000002</v>
      </c>
      <c r="R77" s="40"/>
      <c r="S77" s="65">
        <v>-15225.700000000186</v>
      </c>
    </row>
    <row r="78" spans="1:19" ht="15.75" customHeight="1" x14ac:dyDescent="0.2">
      <c r="A78" s="72"/>
      <c r="B78" s="70"/>
      <c r="C78" s="70"/>
      <c r="D78" s="70"/>
      <c r="E78" s="70"/>
      <c r="F78" s="70"/>
      <c r="G78" s="64"/>
      <c r="H78" s="70"/>
      <c r="I78" s="73"/>
      <c r="J78" s="96"/>
      <c r="K78" s="70"/>
      <c r="L78" s="70"/>
      <c r="M78" s="64"/>
      <c r="N78" s="64"/>
      <c r="O78" s="70"/>
      <c r="P78" s="64"/>
      <c r="Q78" s="64"/>
      <c r="R78" s="40"/>
      <c r="S78" s="71"/>
    </row>
    <row r="79" spans="1:19" x14ac:dyDescent="0.2">
      <c r="A79" s="56" t="s">
        <v>101</v>
      </c>
      <c r="B79" s="70"/>
      <c r="C79" s="70"/>
      <c r="D79" s="62">
        <v>8700228</v>
      </c>
      <c r="E79" s="57"/>
      <c r="F79" s="70"/>
      <c r="G79" s="62">
        <v>8709805.6999999993</v>
      </c>
      <c r="H79" s="61"/>
      <c r="I79" s="62">
        <v>-9577.6999999992549</v>
      </c>
      <c r="J79" s="96"/>
      <c r="K79" s="57" t="s">
        <v>101</v>
      </c>
      <c r="L79" s="57"/>
      <c r="M79" s="64"/>
      <c r="N79" s="62">
        <v>8700228</v>
      </c>
      <c r="O79" s="57"/>
      <c r="P79" s="64"/>
      <c r="Q79" s="62">
        <v>8709805.6999999993</v>
      </c>
      <c r="R79" s="40"/>
      <c r="S79" s="65">
        <v>-9577.6999999992549</v>
      </c>
    </row>
    <row r="80" spans="1:19" ht="15.75" thickBot="1" x14ac:dyDescent="0.25">
      <c r="A80" s="89"/>
      <c r="B80" s="90"/>
      <c r="C80" s="90"/>
      <c r="D80" s="90"/>
      <c r="E80" s="90"/>
      <c r="F80" s="90"/>
      <c r="G80" s="90"/>
      <c r="H80" s="90"/>
      <c r="I80" s="90"/>
      <c r="J80" s="98"/>
      <c r="K80" s="90"/>
      <c r="L80" s="90"/>
      <c r="M80" s="90"/>
      <c r="N80" s="90"/>
      <c r="O80" s="90"/>
      <c r="P80" s="90"/>
      <c r="Q80" s="90"/>
      <c r="R80" s="94"/>
      <c r="S80" s="99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sheetProtection password="CF7A" sheet="1" objects="1" scenarios="1"/>
  <mergeCells count="5">
    <mergeCell ref="G1:J1"/>
    <mergeCell ref="M4:N4"/>
    <mergeCell ref="C10:D10"/>
    <mergeCell ref="M10:N10"/>
    <mergeCell ref="A68:S68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>
    <oddFooter>&amp;LDirección de Contabilidad&amp;RPágina 2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84"/>
  <sheetViews>
    <sheetView showGridLines="0" zoomScale="75" workbookViewId="0">
      <selection sqref="A1:XFD1048576"/>
    </sheetView>
  </sheetViews>
  <sheetFormatPr baseColWidth="10" defaultColWidth="12.6640625" defaultRowHeight="15" x14ac:dyDescent="0.2"/>
  <cols>
    <col min="1" max="1" width="50.5546875" style="104" customWidth="1"/>
    <col min="2" max="2" width="8.33203125" style="104" customWidth="1"/>
    <col min="3" max="3" width="11.21875" style="165" customWidth="1"/>
    <col min="4" max="4" width="3.33203125" style="165" customWidth="1"/>
    <col min="5" max="5" width="12.77734375" style="165" customWidth="1"/>
    <col min="6" max="6" width="3.109375" style="104" customWidth="1"/>
    <col min="7" max="7" width="7.77734375" style="104" customWidth="1"/>
    <col min="8" max="8" width="10.88671875" style="104" customWidth="1"/>
    <col min="9" max="9" width="3.6640625" style="104" customWidth="1"/>
    <col min="10" max="10" width="12.109375" style="104" customWidth="1"/>
    <col min="11" max="11" width="2.77734375" style="104" customWidth="1"/>
    <col min="12" max="12" width="12.6640625" style="104"/>
    <col min="13" max="13" width="1.5546875" style="104" customWidth="1"/>
    <col min="14" max="14" width="12.6640625" style="104"/>
    <col min="15" max="19" width="12.6640625" style="105"/>
    <col min="20" max="16384" width="12.6640625" style="104"/>
  </cols>
  <sheetData>
    <row r="1" spans="1:19" ht="17.100000000000001" customHeight="1" x14ac:dyDescent="0.2">
      <c r="A1" s="100"/>
      <c r="B1" s="100"/>
      <c r="C1" s="101"/>
      <c r="D1" s="101"/>
      <c r="E1" s="101"/>
      <c r="F1" s="102"/>
      <c r="G1" s="102"/>
      <c r="H1" s="102"/>
      <c r="I1" s="102"/>
      <c r="J1" s="102"/>
      <c r="K1" s="102"/>
      <c r="L1" s="102"/>
      <c r="M1" s="103"/>
    </row>
    <row r="2" spans="1:19" ht="12" customHeight="1" x14ac:dyDescent="0.2">
      <c r="A2" s="102"/>
      <c r="B2" s="102"/>
      <c r="C2" s="101"/>
      <c r="D2" s="101"/>
      <c r="E2" s="101"/>
      <c r="F2" s="102"/>
      <c r="G2" s="102"/>
      <c r="H2" s="102"/>
      <c r="I2" s="102"/>
      <c r="J2" s="102"/>
      <c r="K2" s="102"/>
      <c r="L2" s="102"/>
      <c r="M2" s="102"/>
    </row>
    <row r="3" spans="1:19" ht="20.25" x14ac:dyDescent="0.3">
      <c r="A3" s="106"/>
      <c r="B3" s="106"/>
      <c r="C3" s="107"/>
      <c r="D3" s="107"/>
      <c r="E3" s="107"/>
      <c r="F3" s="108"/>
      <c r="G3" s="108"/>
      <c r="H3" s="108"/>
      <c r="I3" s="108"/>
      <c r="J3" s="108"/>
      <c r="K3" s="108"/>
      <c r="L3" s="108"/>
      <c r="M3" s="108"/>
    </row>
    <row r="4" spans="1:19" s="112" customFormat="1" ht="23.25" x14ac:dyDescent="0.35">
      <c r="A4" s="109" t="s">
        <v>0</v>
      </c>
      <c r="B4" s="109"/>
      <c r="C4" s="110"/>
      <c r="D4" s="110"/>
      <c r="E4" s="110"/>
      <c r="F4" s="111"/>
      <c r="G4" s="111"/>
      <c r="H4" s="111"/>
      <c r="I4" s="111"/>
      <c r="J4" s="111"/>
      <c r="K4" s="111"/>
      <c r="L4" s="111"/>
      <c r="M4" s="111"/>
      <c r="O4" s="113"/>
      <c r="P4" s="113"/>
      <c r="Q4" s="113"/>
      <c r="R4" s="113"/>
      <c r="S4" s="113"/>
    </row>
    <row r="5" spans="1:19" s="112" customFormat="1" ht="23.25" x14ac:dyDescent="0.35">
      <c r="A5" s="109" t="s">
        <v>137</v>
      </c>
      <c r="B5" s="114"/>
      <c r="C5" s="110"/>
      <c r="D5" s="110"/>
      <c r="E5" s="110"/>
      <c r="F5" s="111"/>
      <c r="G5" s="111"/>
      <c r="H5" s="111"/>
      <c r="I5" s="111"/>
      <c r="J5" s="111"/>
      <c r="K5" s="111"/>
      <c r="L5" s="111"/>
      <c r="M5" s="111"/>
      <c r="O5" s="113"/>
      <c r="P5" s="113"/>
      <c r="Q5" s="113"/>
      <c r="R5" s="113"/>
      <c r="S5" s="113"/>
    </row>
    <row r="6" spans="1:19" ht="6.75" customHeight="1" x14ac:dyDescent="0.2">
      <c r="A6" s="115"/>
      <c r="B6" s="115"/>
      <c r="C6" s="116"/>
      <c r="D6" s="116"/>
      <c r="E6" s="116"/>
      <c r="F6" s="117"/>
      <c r="G6" s="117"/>
      <c r="H6" s="117"/>
      <c r="I6" s="117"/>
      <c r="J6" s="117"/>
      <c r="K6" s="118"/>
      <c r="L6" s="2"/>
      <c r="M6" s="105"/>
    </row>
    <row r="7" spans="1:19" ht="9" customHeight="1" x14ac:dyDescent="0.2">
      <c r="A7" s="115"/>
      <c r="B7" s="115"/>
      <c r="C7" s="116"/>
      <c r="D7" s="116"/>
      <c r="E7" s="116"/>
      <c r="F7" s="117"/>
      <c r="G7" s="117"/>
      <c r="H7" s="117"/>
      <c r="I7" s="117"/>
      <c r="J7" s="117"/>
      <c r="K7" s="118"/>
      <c r="L7" s="2"/>
      <c r="M7" s="105"/>
    </row>
    <row r="8" spans="1:19" ht="15.75" thickBot="1" x14ac:dyDescent="0.25">
      <c r="A8" s="119"/>
      <c r="B8" s="119"/>
      <c r="C8" s="120"/>
      <c r="D8" s="120"/>
      <c r="E8" s="120"/>
      <c r="F8" s="119"/>
      <c r="G8" s="119"/>
      <c r="H8" s="119"/>
      <c r="I8" s="119"/>
      <c r="J8" s="121"/>
      <c r="L8" s="121" t="s">
        <v>1</v>
      </c>
    </row>
    <row r="9" spans="1:19" ht="24" customHeight="1" thickTop="1" x14ac:dyDescent="0.2">
      <c r="A9" s="122"/>
      <c r="B9" s="123"/>
      <c r="C9" s="124" t="s">
        <v>2</v>
      </c>
      <c r="D9" s="125"/>
      <c r="E9" s="125"/>
      <c r="F9" s="126"/>
      <c r="G9" s="126"/>
      <c r="H9" s="126"/>
      <c r="I9" s="126"/>
      <c r="J9" s="126"/>
      <c r="K9" s="127"/>
      <c r="L9" s="127"/>
      <c r="M9" s="128"/>
    </row>
    <row r="10" spans="1:19" ht="8.25" customHeight="1" x14ac:dyDescent="0.2">
      <c r="A10" s="129"/>
      <c r="B10" s="130"/>
      <c r="C10" s="131"/>
      <c r="D10" s="131"/>
      <c r="E10" s="131"/>
      <c r="F10" s="130"/>
      <c r="G10" s="130"/>
      <c r="H10" s="130"/>
      <c r="I10" s="130"/>
      <c r="J10" s="130"/>
      <c r="K10" s="130"/>
      <c r="L10" s="130"/>
      <c r="M10" s="132"/>
    </row>
    <row r="11" spans="1:19" x14ac:dyDescent="0.2">
      <c r="A11" s="129"/>
      <c r="B11" s="133" t="s">
        <v>3</v>
      </c>
      <c r="C11" s="134">
        <v>41944</v>
      </c>
      <c r="D11" s="135" t="s">
        <v>4</v>
      </c>
      <c r="E11" s="136">
        <v>41973</v>
      </c>
      <c r="F11" s="130"/>
      <c r="G11" s="133" t="s">
        <v>3</v>
      </c>
      <c r="H11" s="134">
        <v>41913</v>
      </c>
      <c r="I11" s="135" t="s">
        <v>4</v>
      </c>
      <c r="J11" s="136">
        <v>41943</v>
      </c>
      <c r="K11" s="130"/>
      <c r="L11" s="137" t="s">
        <v>110</v>
      </c>
      <c r="M11" s="132"/>
    </row>
    <row r="12" spans="1:19" s="146" customFormat="1" ht="11.25" customHeight="1" x14ac:dyDescent="0.25">
      <c r="A12" s="138"/>
      <c r="B12" s="139"/>
      <c r="C12" s="140" t="s">
        <v>5</v>
      </c>
      <c r="D12" s="141"/>
      <c r="E12" s="142" t="s">
        <v>5</v>
      </c>
      <c r="F12" s="139"/>
      <c r="G12" s="139"/>
      <c r="H12" s="143" t="s">
        <v>5</v>
      </c>
      <c r="I12" s="139"/>
      <c r="J12" s="144" t="s">
        <v>5</v>
      </c>
      <c r="K12" s="139"/>
      <c r="L12" s="139"/>
      <c r="M12" s="145"/>
      <c r="O12" s="147"/>
      <c r="P12" s="147"/>
      <c r="Q12" s="147"/>
      <c r="R12" s="147"/>
      <c r="S12" s="147"/>
    </row>
    <row r="13" spans="1:19" x14ac:dyDescent="0.2">
      <c r="A13" s="129"/>
      <c r="B13" s="130"/>
      <c r="C13" s="131"/>
      <c r="D13" s="131"/>
      <c r="E13" s="131"/>
      <c r="F13" s="130"/>
      <c r="G13" s="130"/>
      <c r="H13" s="130"/>
      <c r="I13" s="130"/>
      <c r="J13" s="130"/>
      <c r="K13" s="130"/>
      <c r="L13" s="130"/>
      <c r="M13" s="132"/>
    </row>
    <row r="14" spans="1:19" x14ac:dyDescent="0.2">
      <c r="A14" s="148" t="s">
        <v>6</v>
      </c>
      <c r="B14" s="149"/>
      <c r="C14" s="1"/>
      <c r="D14" s="1"/>
      <c r="E14" s="150">
        <f>+SUM(C15:C18)</f>
        <v>34729.299999999996</v>
      </c>
      <c r="F14" s="1"/>
      <c r="G14" s="1"/>
      <c r="H14" s="1"/>
      <c r="I14" s="1"/>
      <c r="J14" s="150">
        <v>36457.5</v>
      </c>
      <c r="K14" s="130"/>
      <c r="L14" s="150">
        <f>+E14-J14</f>
        <v>-1728.2000000000044</v>
      </c>
      <c r="M14" s="151"/>
      <c r="O14" s="1"/>
      <c r="P14" s="2"/>
      <c r="Q14" s="1"/>
      <c r="R14" s="2"/>
      <c r="S14" s="2"/>
    </row>
    <row r="15" spans="1:19" x14ac:dyDescent="0.2">
      <c r="A15" s="148" t="s">
        <v>7</v>
      </c>
      <c r="B15" s="149"/>
      <c r="C15" s="2">
        <f>+[1]PYG!C16</f>
        <v>33204.300000000003</v>
      </c>
      <c r="D15" s="1"/>
      <c r="E15" s="1"/>
      <c r="F15" s="1"/>
      <c r="G15" s="1"/>
      <c r="H15" s="2">
        <v>34352.799999999996</v>
      </c>
      <c r="I15" s="1"/>
      <c r="J15" s="1"/>
      <c r="K15" s="130"/>
      <c r="L15" s="2">
        <f>+C15-H15</f>
        <v>-1148.4999999999927</v>
      </c>
      <c r="M15" s="151"/>
      <c r="O15" s="2"/>
      <c r="P15" s="1"/>
      <c r="Q15" s="2"/>
      <c r="R15" s="1"/>
      <c r="S15" s="2"/>
    </row>
    <row r="16" spans="1:19" x14ac:dyDescent="0.2">
      <c r="A16" s="148" t="s">
        <v>111</v>
      </c>
      <c r="B16" s="149"/>
      <c r="C16" s="2">
        <f>+[1]PYG!C17</f>
        <v>307.2</v>
      </c>
      <c r="D16" s="1"/>
      <c r="E16" s="1"/>
      <c r="F16" s="1"/>
      <c r="G16" s="1"/>
      <c r="H16" s="2">
        <v>366.3</v>
      </c>
      <c r="I16" s="1"/>
      <c r="J16" s="1"/>
      <c r="K16" s="130"/>
      <c r="L16" s="2">
        <f t="shared" ref="L16:L18" si="0">+C16-H16</f>
        <v>-59.100000000000023</v>
      </c>
      <c r="M16" s="151"/>
      <c r="O16" s="2"/>
      <c r="P16" s="1"/>
      <c r="Q16" s="2"/>
      <c r="R16" s="1"/>
      <c r="S16" s="2"/>
    </row>
    <row r="17" spans="1:19" x14ac:dyDescent="0.2">
      <c r="A17" s="148" t="s">
        <v>10</v>
      </c>
      <c r="B17" s="149"/>
      <c r="C17" s="2">
        <f>+[1]PYG!C18</f>
        <v>1186.5999999999999</v>
      </c>
      <c r="D17" s="1"/>
      <c r="E17" s="1"/>
      <c r="F17" s="1"/>
      <c r="G17" s="1"/>
      <c r="H17" s="2">
        <v>1729.1</v>
      </c>
      <c r="I17" s="1"/>
      <c r="J17" s="1"/>
      <c r="K17" s="130"/>
      <c r="L17" s="2">
        <f t="shared" si="0"/>
        <v>-542.5</v>
      </c>
      <c r="M17" s="151"/>
      <c r="O17" s="2"/>
      <c r="P17" s="1"/>
      <c r="Q17" s="2"/>
      <c r="R17" s="1"/>
      <c r="S17" s="2"/>
    </row>
    <row r="18" spans="1:19" x14ac:dyDescent="0.2">
      <c r="A18" s="148" t="s">
        <v>8</v>
      </c>
      <c r="B18" s="149"/>
      <c r="C18" s="2">
        <f>+[1]PYG!C19</f>
        <v>31.2</v>
      </c>
      <c r="D18" s="1"/>
      <c r="E18" s="1"/>
      <c r="F18" s="1"/>
      <c r="G18" s="1"/>
      <c r="H18" s="1">
        <v>9.3000000000000007</v>
      </c>
      <c r="I18" s="1"/>
      <c r="J18" s="1"/>
      <c r="K18" s="130"/>
      <c r="L18" s="2">
        <f t="shared" si="0"/>
        <v>21.9</v>
      </c>
      <c r="M18" s="151"/>
      <c r="O18" s="2"/>
      <c r="P18" s="1"/>
      <c r="Q18" s="2"/>
      <c r="R18" s="1"/>
      <c r="S18" s="2"/>
    </row>
    <row r="19" spans="1:19" x14ac:dyDescent="0.2">
      <c r="A19" s="129"/>
      <c r="B19" s="130"/>
      <c r="C19" s="1"/>
      <c r="D19" s="1"/>
      <c r="E19" s="1"/>
      <c r="F19" s="1"/>
      <c r="G19" s="1"/>
      <c r="I19" s="1"/>
      <c r="J19" s="1"/>
      <c r="K19" s="130"/>
      <c r="L19" s="2"/>
      <c r="M19" s="151"/>
      <c r="O19" s="1"/>
      <c r="P19" s="1"/>
      <c r="Q19" s="1"/>
      <c r="R19" s="1"/>
      <c r="S19" s="2"/>
    </row>
    <row r="20" spans="1:19" x14ac:dyDescent="0.2">
      <c r="A20" s="148" t="s">
        <v>9</v>
      </c>
      <c r="B20" s="149"/>
      <c r="C20" s="1"/>
      <c r="D20" s="1"/>
      <c r="E20" s="150">
        <f>+SUM(C21:C23)</f>
        <v>3824.2</v>
      </c>
      <c r="F20" s="1"/>
      <c r="G20" s="1"/>
      <c r="H20" s="1"/>
      <c r="I20" s="1"/>
      <c r="J20" s="150">
        <v>3936.2</v>
      </c>
      <c r="K20" s="130"/>
      <c r="L20" s="150">
        <f>+E20-J20</f>
        <v>-112</v>
      </c>
      <c r="M20" s="151"/>
      <c r="O20" s="1"/>
      <c r="P20" s="2"/>
      <c r="Q20" s="1"/>
      <c r="R20" s="2"/>
      <c r="S20" s="2"/>
    </row>
    <row r="21" spans="1:19" x14ac:dyDescent="0.2">
      <c r="A21" s="148" t="s">
        <v>112</v>
      </c>
      <c r="B21" s="149"/>
      <c r="C21" s="2">
        <f>+[1]PYG!C22</f>
        <v>3792.2999999999997</v>
      </c>
      <c r="D21" s="1"/>
      <c r="E21" s="1"/>
      <c r="F21" s="1"/>
      <c r="G21" s="1"/>
      <c r="H21" s="2">
        <v>3918.7999999999997</v>
      </c>
      <c r="I21" s="1"/>
      <c r="J21" s="1"/>
      <c r="K21" s="130"/>
      <c r="L21" s="2">
        <f>+C21-H21</f>
        <v>-126.5</v>
      </c>
      <c r="M21" s="151"/>
      <c r="O21" s="2"/>
      <c r="P21" s="1"/>
      <c r="Q21" s="2"/>
      <c r="R21" s="1"/>
      <c r="S21" s="2"/>
    </row>
    <row r="22" spans="1:19" x14ac:dyDescent="0.2">
      <c r="A22" s="148" t="s">
        <v>10</v>
      </c>
      <c r="B22" s="149"/>
      <c r="C22" s="2">
        <f>+[1]PYG!C23</f>
        <v>31.9</v>
      </c>
      <c r="D22" s="1"/>
      <c r="E22" s="1"/>
      <c r="F22" s="1"/>
      <c r="G22" s="1"/>
      <c r="H22" s="2">
        <v>17.399999999999999</v>
      </c>
      <c r="I22" s="1"/>
      <c r="J22" s="1"/>
      <c r="K22" s="130"/>
      <c r="L22" s="2">
        <f t="shared" ref="L22:L23" si="1">+C22-H22</f>
        <v>14.5</v>
      </c>
      <c r="M22" s="151"/>
      <c r="O22" s="2"/>
      <c r="P22" s="1"/>
      <c r="Q22" s="2"/>
      <c r="R22" s="1"/>
      <c r="S22" s="2"/>
    </row>
    <row r="23" spans="1:19" x14ac:dyDescent="0.2">
      <c r="A23" s="148" t="s">
        <v>8</v>
      </c>
      <c r="B23" s="149"/>
      <c r="C23" s="2">
        <f>+[1]PYG!C24</f>
        <v>0</v>
      </c>
      <c r="D23" s="1"/>
      <c r="E23" s="1"/>
      <c r="F23" s="1"/>
      <c r="G23" s="1"/>
      <c r="H23" s="1">
        <v>0</v>
      </c>
      <c r="I23" s="1"/>
      <c r="J23" s="1"/>
      <c r="K23" s="130"/>
      <c r="L23" s="2">
        <f t="shared" si="1"/>
        <v>0</v>
      </c>
      <c r="M23" s="151"/>
      <c r="O23" s="2"/>
      <c r="P23" s="1"/>
      <c r="Q23" s="2"/>
      <c r="R23" s="1"/>
      <c r="S23" s="2"/>
    </row>
    <row r="24" spans="1:19" x14ac:dyDescent="0.2">
      <c r="A24" s="129"/>
      <c r="B24" s="130"/>
      <c r="C24" s="1"/>
      <c r="D24" s="1"/>
      <c r="E24" s="1"/>
      <c r="F24" s="1"/>
      <c r="G24" s="1"/>
      <c r="I24" s="1"/>
      <c r="J24" s="1"/>
      <c r="K24" s="130"/>
      <c r="L24" s="2"/>
      <c r="M24" s="151"/>
      <c r="O24" s="1"/>
      <c r="P24" s="1"/>
      <c r="Q24" s="1"/>
      <c r="R24" s="1"/>
      <c r="S24" s="2"/>
    </row>
    <row r="25" spans="1:19" s="155" customFormat="1" ht="15.75" x14ac:dyDescent="0.25">
      <c r="A25" s="152" t="s">
        <v>11</v>
      </c>
      <c r="B25" s="153"/>
      <c r="C25" s="3"/>
      <c r="D25" s="3"/>
      <c r="E25" s="154">
        <f>+E14-E20</f>
        <v>30905.099999999995</v>
      </c>
      <c r="F25" s="3"/>
      <c r="G25" s="3"/>
      <c r="H25" s="3"/>
      <c r="I25" s="3"/>
      <c r="J25" s="154">
        <v>32521.3</v>
      </c>
      <c r="K25" s="137"/>
      <c r="L25" s="154">
        <f>+E25-J25</f>
        <v>-1616.2000000000044</v>
      </c>
      <c r="M25" s="151"/>
      <c r="O25" s="3"/>
      <c r="P25" s="4"/>
      <c r="Q25" s="3"/>
      <c r="R25" s="4"/>
      <c r="S25" s="4"/>
    </row>
    <row r="26" spans="1:19" x14ac:dyDescent="0.2">
      <c r="A26" s="129"/>
      <c r="B26" s="130"/>
      <c r="C26" s="1"/>
      <c r="D26" s="1"/>
      <c r="E26" s="1"/>
      <c r="F26" s="1"/>
      <c r="G26" s="1"/>
      <c r="H26" s="1"/>
      <c r="I26" s="1"/>
      <c r="J26" s="1"/>
      <c r="K26" s="130"/>
      <c r="L26" s="2"/>
      <c r="M26" s="151"/>
      <c r="O26" s="1"/>
      <c r="P26" s="1"/>
      <c r="Q26" s="1"/>
      <c r="R26" s="1"/>
      <c r="S26" s="2"/>
    </row>
    <row r="27" spans="1:19" x14ac:dyDescent="0.2">
      <c r="A27" s="148" t="s">
        <v>12</v>
      </c>
      <c r="B27" s="149"/>
      <c r="C27" s="1"/>
      <c r="D27" s="1"/>
      <c r="E27" s="150">
        <f>+E29-E33</f>
        <v>-5453.9999999999991</v>
      </c>
      <c r="F27" s="1"/>
      <c r="G27" s="1"/>
      <c r="H27" s="1"/>
      <c r="I27" s="1"/>
      <c r="J27" s="150">
        <v>-5109.4000000000005</v>
      </c>
      <c r="K27" s="130"/>
      <c r="L27" s="150">
        <f>+E27-J27</f>
        <v>-344.59999999999854</v>
      </c>
      <c r="M27" s="151"/>
      <c r="O27" s="1"/>
      <c r="P27" s="2"/>
      <c r="Q27" s="1"/>
      <c r="R27" s="2"/>
      <c r="S27" s="2"/>
    </row>
    <row r="28" spans="1:19" x14ac:dyDescent="0.2">
      <c r="A28" s="129"/>
      <c r="B28" s="130"/>
      <c r="C28" s="1"/>
      <c r="D28" s="1"/>
      <c r="E28" s="1"/>
      <c r="F28" s="1"/>
      <c r="G28" s="1"/>
      <c r="H28" s="1"/>
      <c r="I28" s="1"/>
      <c r="J28" s="1"/>
      <c r="K28" s="130"/>
      <c r="L28" s="2"/>
      <c r="M28" s="151"/>
      <c r="O28" s="1"/>
      <c r="P28" s="1"/>
      <c r="Q28" s="1"/>
      <c r="R28" s="1"/>
      <c r="S28" s="2"/>
    </row>
    <row r="29" spans="1:19" x14ac:dyDescent="0.2">
      <c r="A29" s="148" t="s">
        <v>13</v>
      </c>
      <c r="B29" s="149"/>
      <c r="C29" s="1"/>
      <c r="D29" s="1"/>
      <c r="E29" s="150">
        <f>+C30+C31</f>
        <v>39.200000000000003</v>
      </c>
      <c r="F29" s="1"/>
      <c r="G29" s="1"/>
      <c r="H29" s="1"/>
      <c r="I29" s="1"/>
      <c r="J29" s="150">
        <v>44.9</v>
      </c>
      <c r="K29" s="130"/>
      <c r="L29" s="150">
        <f>+E29-J29</f>
        <v>-5.6999999999999957</v>
      </c>
      <c r="M29" s="151"/>
      <c r="O29" s="1"/>
      <c r="P29" s="2"/>
      <c r="Q29" s="1"/>
      <c r="R29" s="2"/>
      <c r="S29" s="2"/>
    </row>
    <row r="30" spans="1:19" x14ac:dyDescent="0.2">
      <c r="A30" s="172" t="s">
        <v>114</v>
      </c>
      <c r="B30" s="149"/>
      <c r="C30" s="2">
        <f>+[1]PYG!C31</f>
        <v>39.200000000000003</v>
      </c>
      <c r="D30" s="1"/>
      <c r="E30" s="1"/>
      <c r="F30" s="1"/>
      <c r="G30" s="1"/>
      <c r="H30" s="1">
        <v>44.9</v>
      </c>
      <c r="I30" s="1"/>
      <c r="J30" s="1"/>
      <c r="K30" s="130"/>
      <c r="L30" s="2">
        <f>+C30-H30</f>
        <v>-5.6999999999999957</v>
      </c>
      <c r="M30" s="151"/>
      <c r="O30" s="2"/>
      <c r="P30" s="1"/>
      <c r="Q30" s="2"/>
      <c r="R30" s="1"/>
      <c r="S30" s="2"/>
    </row>
    <row r="31" spans="1:19" x14ac:dyDescent="0.2">
      <c r="A31" s="148" t="s">
        <v>14</v>
      </c>
      <c r="B31" s="149"/>
      <c r="C31" s="2">
        <f>+[1]PYG!C32</f>
        <v>0</v>
      </c>
      <c r="D31" s="1"/>
      <c r="E31" s="1"/>
      <c r="F31" s="1"/>
      <c r="G31" s="1"/>
      <c r="H31" s="1">
        <v>0</v>
      </c>
      <c r="I31" s="1"/>
      <c r="J31" s="1"/>
      <c r="K31" s="130"/>
      <c r="L31" s="2">
        <f>+C31-H31</f>
        <v>0</v>
      </c>
      <c r="M31" s="151"/>
      <c r="O31" s="2"/>
      <c r="P31" s="1"/>
      <c r="Q31" s="2"/>
      <c r="R31" s="1"/>
      <c r="S31" s="2"/>
    </row>
    <row r="32" spans="1:19" x14ac:dyDescent="0.2">
      <c r="A32" s="129"/>
      <c r="B32" s="130"/>
      <c r="C32" s="1"/>
      <c r="D32" s="1"/>
      <c r="E32" s="1"/>
      <c r="F32" s="1"/>
      <c r="G32" s="1"/>
      <c r="I32" s="1"/>
      <c r="J32" s="1"/>
      <c r="K32" s="130"/>
      <c r="L32" s="2"/>
      <c r="M32" s="151"/>
      <c r="O32" s="1"/>
      <c r="P32" s="1"/>
      <c r="Q32" s="1"/>
      <c r="R32" s="1"/>
      <c r="S32" s="2"/>
    </row>
    <row r="33" spans="1:19" x14ac:dyDescent="0.2">
      <c r="A33" s="148" t="s">
        <v>15</v>
      </c>
      <c r="B33" s="149"/>
      <c r="C33" s="1"/>
      <c r="D33" s="1"/>
      <c r="E33" s="150">
        <f>+C34+C35</f>
        <v>5493.1999999999989</v>
      </c>
      <c r="F33" s="1"/>
      <c r="G33" s="1"/>
      <c r="H33" s="1"/>
      <c r="I33" s="1"/>
      <c r="J33" s="150">
        <v>5154.3</v>
      </c>
      <c r="K33" s="130"/>
      <c r="L33" s="150">
        <f>+E33-J33</f>
        <v>338.89999999999873</v>
      </c>
      <c r="M33" s="151"/>
      <c r="O33" s="1"/>
      <c r="P33" s="2"/>
      <c r="Q33" s="1"/>
      <c r="R33" s="2"/>
      <c r="S33" s="2"/>
    </row>
    <row r="34" spans="1:19" x14ac:dyDescent="0.2">
      <c r="A34" s="148" t="s">
        <v>16</v>
      </c>
      <c r="B34" s="149"/>
      <c r="C34" s="2">
        <f>+[1]PYG!C35</f>
        <v>1261.9000000000001</v>
      </c>
      <c r="D34" s="1"/>
      <c r="E34" s="1"/>
      <c r="F34" s="1"/>
      <c r="G34" s="1"/>
      <c r="H34" s="2">
        <v>1252.5999999999999</v>
      </c>
      <c r="I34" s="1"/>
      <c r="J34" s="1"/>
      <c r="K34" s="130"/>
      <c r="L34" s="2">
        <f>+C34-H34</f>
        <v>9.3000000000001819</v>
      </c>
      <c r="M34" s="151"/>
      <c r="O34" s="2"/>
      <c r="P34" s="1"/>
      <c r="Q34" s="2"/>
      <c r="R34" s="1"/>
      <c r="S34" s="2"/>
    </row>
    <row r="35" spans="1:19" x14ac:dyDescent="0.2">
      <c r="A35" s="148" t="s">
        <v>14</v>
      </c>
      <c r="B35" s="149"/>
      <c r="C35" s="2">
        <f>+[1]PYG!C36</f>
        <v>4231.2999999999993</v>
      </c>
      <c r="D35" s="1"/>
      <c r="E35" s="1"/>
      <c r="F35" s="1"/>
      <c r="G35" s="1"/>
      <c r="H35" s="1">
        <v>3901.7000000000003</v>
      </c>
      <c r="I35" s="1"/>
      <c r="J35" s="1"/>
      <c r="K35" s="130"/>
      <c r="L35" s="2">
        <f>+C35-H35</f>
        <v>329.599999999999</v>
      </c>
      <c r="M35" s="151"/>
      <c r="O35" s="2"/>
      <c r="P35" s="1"/>
      <c r="Q35" s="2"/>
      <c r="R35" s="1"/>
      <c r="S35" s="2"/>
    </row>
    <row r="36" spans="1:19" ht="14.25" customHeight="1" x14ac:dyDescent="0.2">
      <c r="A36" s="129"/>
      <c r="B36" s="130"/>
      <c r="C36" s="1"/>
      <c r="D36" s="1"/>
      <c r="E36" s="1"/>
      <c r="F36" s="1"/>
      <c r="G36" s="1"/>
      <c r="I36" s="1"/>
      <c r="J36" s="1"/>
      <c r="K36" s="130"/>
      <c r="L36" s="2"/>
      <c r="M36" s="151"/>
      <c r="O36" s="1"/>
      <c r="P36" s="1"/>
      <c r="Q36" s="1"/>
      <c r="R36" s="1"/>
      <c r="S36" s="2"/>
    </row>
    <row r="37" spans="1:19" ht="13.5" customHeight="1" x14ac:dyDescent="0.2">
      <c r="A37" s="148" t="s">
        <v>17</v>
      </c>
      <c r="B37" s="149"/>
      <c r="C37" s="1"/>
      <c r="D37" s="1"/>
      <c r="E37" s="1"/>
      <c r="F37" s="1"/>
      <c r="G37" s="1"/>
      <c r="H37" s="1"/>
      <c r="I37" s="1"/>
      <c r="J37" s="1"/>
      <c r="K37" s="130"/>
      <c r="L37" s="2"/>
      <c r="M37" s="151"/>
      <c r="O37" s="1"/>
      <c r="P37" s="1"/>
      <c r="Q37" s="1"/>
      <c r="R37" s="1"/>
      <c r="S37" s="2"/>
    </row>
    <row r="38" spans="1:19" x14ac:dyDescent="0.2">
      <c r="A38" s="148" t="s">
        <v>18</v>
      </c>
      <c r="B38" s="149"/>
      <c r="C38" s="1"/>
      <c r="D38" s="1"/>
      <c r="E38" s="150">
        <f>+E25+E27</f>
        <v>25451.099999999995</v>
      </c>
      <c r="F38" s="1"/>
      <c r="G38" s="1"/>
      <c r="H38" s="1"/>
      <c r="I38" s="1"/>
      <c r="J38" s="150">
        <v>27411.899999999998</v>
      </c>
      <c r="K38" s="130"/>
      <c r="L38" s="150">
        <f>+E38-J38</f>
        <v>-1960.8000000000029</v>
      </c>
      <c r="M38" s="151"/>
      <c r="O38" s="1"/>
      <c r="P38" s="2"/>
      <c r="Q38" s="1"/>
      <c r="R38" s="2"/>
      <c r="S38" s="2"/>
    </row>
    <row r="39" spans="1:19" ht="6" customHeight="1" x14ac:dyDescent="0.2">
      <c r="A39" s="129"/>
      <c r="B39" s="130"/>
      <c r="C39" s="1"/>
      <c r="D39" s="1"/>
      <c r="E39" s="1"/>
      <c r="F39" s="1"/>
      <c r="G39" s="1"/>
      <c r="H39" s="1"/>
      <c r="I39" s="1"/>
      <c r="J39" s="1"/>
      <c r="K39" s="130"/>
      <c r="L39" s="2"/>
      <c r="M39" s="151"/>
      <c r="O39" s="1"/>
      <c r="P39" s="1"/>
      <c r="Q39" s="1"/>
      <c r="R39" s="1"/>
      <c r="S39" s="2"/>
    </row>
    <row r="40" spans="1:19" x14ac:dyDescent="0.2">
      <c r="A40" s="148" t="s">
        <v>19</v>
      </c>
      <c r="B40" s="149"/>
      <c r="C40" s="1"/>
      <c r="D40" s="1"/>
      <c r="E40" s="2">
        <f>+C41+C42+C43</f>
        <v>4275.9000000000005</v>
      </c>
      <c r="F40" s="1"/>
      <c r="G40" s="1"/>
      <c r="H40" s="1"/>
      <c r="I40" s="1"/>
      <c r="J40" s="2">
        <v>647.29999999999995</v>
      </c>
      <c r="K40" s="130"/>
      <c r="L40" s="2">
        <f>+E40-J40</f>
        <v>3628.6000000000004</v>
      </c>
      <c r="M40" s="151"/>
      <c r="O40" s="1"/>
      <c r="P40" s="2"/>
      <c r="Q40" s="1"/>
      <c r="R40" s="2"/>
      <c r="S40" s="2"/>
    </row>
    <row r="41" spans="1:19" x14ac:dyDescent="0.2">
      <c r="A41" s="148" t="s">
        <v>20</v>
      </c>
      <c r="B41" s="149"/>
      <c r="C41" s="2">
        <f>+[1]PYG!C42</f>
        <v>4211.1000000000004</v>
      </c>
      <c r="D41" s="1"/>
      <c r="E41" s="1"/>
      <c r="F41" s="1"/>
      <c r="G41" s="1"/>
      <c r="H41" s="2">
        <v>725.8</v>
      </c>
      <c r="I41" s="1"/>
      <c r="J41" s="1"/>
      <c r="K41" s="130"/>
      <c r="L41" s="2">
        <f>+C41-H41</f>
        <v>3485.3</v>
      </c>
      <c r="M41" s="151"/>
      <c r="O41" s="2"/>
      <c r="P41" s="1"/>
      <c r="Q41" s="2"/>
      <c r="R41" s="1"/>
      <c r="S41" s="2"/>
    </row>
    <row r="42" spans="1:19" x14ac:dyDescent="0.2">
      <c r="A42" s="156" t="s">
        <v>21</v>
      </c>
      <c r="B42" s="157"/>
      <c r="C42" s="2">
        <f>+[1]PYG!C43</f>
        <v>62.7</v>
      </c>
      <c r="D42" s="1"/>
      <c r="E42" s="1"/>
      <c r="F42" s="1"/>
      <c r="G42" s="1"/>
      <c r="H42" s="2">
        <v>-76</v>
      </c>
      <c r="I42" s="1"/>
      <c r="J42" s="1"/>
      <c r="K42" s="130"/>
      <c r="L42" s="2">
        <f>+C42-H42</f>
        <v>138.69999999999999</v>
      </c>
      <c r="M42" s="151"/>
      <c r="O42" s="2"/>
      <c r="P42" s="1"/>
      <c r="Q42" s="2"/>
      <c r="R42" s="1"/>
      <c r="S42" s="2"/>
    </row>
    <row r="43" spans="1:19" x14ac:dyDescent="0.2">
      <c r="A43" s="148" t="s">
        <v>23</v>
      </c>
      <c r="B43" s="149"/>
      <c r="C43" s="2">
        <f>+[1]PYG!C44</f>
        <v>2.1</v>
      </c>
      <c r="D43" s="1"/>
      <c r="E43" s="1"/>
      <c r="F43" s="1"/>
      <c r="G43" s="1"/>
      <c r="H43" s="1">
        <v>-2.5</v>
      </c>
      <c r="I43" s="1"/>
      <c r="J43" s="1"/>
      <c r="K43" s="130"/>
      <c r="L43" s="2">
        <f>+C43-H43</f>
        <v>4.5999999999999996</v>
      </c>
      <c r="M43" s="151"/>
      <c r="O43" s="2"/>
      <c r="P43" s="1"/>
      <c r="Q43" s="2"/>
      <c r="R43" s="1"/>
      <c r="S43" s="2"/>
    </row>
    <row r="44" spans="1:19" ht="15" customHeight="1" x14ac:dyDescent="0.2">
      <c r="A44" s="129"/>
      <c r="B44" s="130"/>
      <c r="C44" s="1"/>
      <c r="D44" s="1"/>
      <c r="E44" s="1"/>
      <c r="F44" s="1"/>
      <c r="G44" s="1"/>
      <c r="I44" s="1"/>
      <c r="J44" s="1"/>
      <c r="K44" s="130"/>
      <c r="L44" s="2"/>
      <c r="M44" s="151"/>
      <c r="O44" s="1"/>
      <c r="P44" s="1"/>
      <c r="Q44" s="1"/>
      <c r="R44" s="1"/>
      <c r="S44" s="2"/>
    </row>
    <row r="45" spans="1:19" x14ac:dyDescent="0.2">
      <c r="A45" s="148" t="s">
        <v>24</v>
      </c>
      <c r="B45" s="149"/>
      <c r="C45" s="1"/>
      <c r="D45" s="1"/>
      <c r="E45" s="150">
        <f>+[1]PYG!E46</f>
        <v>112.3</v>
      </c>
      <c r="F45" s="1"/>
      <c r="G45" s="1"/>
      <c r="H45" s="1"/>
      <c r="I45" s="1"/>
      <c r="J45" s="150">
        <v>70.7</v>
      </c>
      <c r="K45" s="130"/>
      <c r="L45" s="150">
        <f>+E45-J45</f>
        <v>41.599999999999994</v>
      </c>
      <c r="M45" s="151"/>
      <c r="O45" s="1"/>
      <c r="P45" s="2"/>
      <c r="Q45" s="1"/>
      <c r="R45" s="2"/>
      <c r="S45" s="2"/>
    </row>
    <row r="46" spans="1:19" ht="7.5" customHeight="1" x14ac:dyDescent="0.2">
      <c r="A46" s="148" t="s">
        <v>25</v>
      </c>
      <c r="B46" s="149"/>
      <c r="C46" s="1"/>
      <c r="D46" s="1"/>
      <c r="E46" s="1"/>
      <c r="F46" s="1"/>
      <c r="G46" s="1"/>
      <c r="H46" s="1"/>
      <c r="I46" s="1"/>
      <c r="J46" s="1"/>
      <c r="K46" s="130"/>
      <c r="L46" s="2"/>
      <c r="M46" s="151"/>
      <c r="O46" s="1"/>
      <c r="P46" s="1"/>
      <c r="Q46" s="1"/>
      <c r="R46" s="1"/>
      <c r="S46" s="2"/>
    </row>
    <row r="47" spans="1:19" x14ac:dyDescent="0.2">
      <c r="A47" s="148" t="s">
        <v>26</v>
      </c>
      <c r="B47" s="149"/>
      <c r="C47" s="1"/>
      <c r="D47" s="1"/>
      <c r="E47" s="150">
        <f>+[1]PYG!E48</f>
        <v>97.9</v>
      </c>
      <c r="F47" s="1"/>
      <c r="G47" s="1"/>
      <c r="H47" s="1"/>
      <c r="I47" s="1"/>
      <c r="J47" s="150">
        <v>79.900000000000006</v>
      </c>
      <c r="K47" s="130"/>
      <c r="L47" s="150">
        <f>+E47-J47</f>
        <v>18</v>
      </c>
      <c r="M47" s="151"/>
      <c r="O47" s="1"/>
      <c r="P47" s="2"/>
      <c r="Q47" s="1"/>
      <c r="R47" s="2"/>
      <c r="S47" s="2"/>
    </row>
    <row r="48" spans="1:19" ht="6" customHeight="1" x14ac:dyDescent="0.2">
      <c r="A48" s="129"/>
      <c r="B48" s="130"/>
      <c r="C48" s="1"/>
      <c r="D48" s="1"/>
      <c r="E48" s="1"/>
      <c r="F48" s="1"/>
      <c r="G48" s="1"/>
      <c r="H48" s="1"/>
      <c r="I48" s="1"/>
      <c r="J48" s="1"/>
      <c r="K48" s="130"/>
      <c r="L48" s="2"/>
      <c r="M48" s="151"/>
      <c r="O48" s="1"/>
      <c r="P48" s="1"/>
      <c r="Q48" s="1"/>
      <c r="R48" s="1"/>
      <c r="S48" s="2"/>
    </row>
    <row r="49" spans="1:19" s="155" customFormat="1" ht="15.75" x14ac:dyDescent="0.25">
      <c r="A49" s="152" t="s">
        <v>27</v>
      </c>
      <c r="B49" s="153"/>
      <c r="C49" s="3"/>
      <c r="D49" s="3"/>
      <c r="E49" s="154">
        <f>+E38-E40-E45-E47</f>
        <v>20964.999999999993</v>
      </c>
      <c r="F49" s="3"/>
      <c r="G49" s="3"/>
      <c r="H49" s="3"/>
      <c r="I49" s="3"/>
      <c r="J49" s="154">
        <v>26613.999999999996</v>
      </c>
      <c r="K49" s="137"/>
      <c r="L49" s="154">
        <f>+E49-J49</f>
        <v>-5649.0000000000036</v>
      </c>
      <c r="M49" s="151"/>
      <c r="O49" s="3"/>
      <c r="P49" s="4"/>
      <c r="Q49" s="3"/>
      <c r="R49" s="4"/>
      <c r="S49" s="4"/>
    </row>
    <row r="50" spans="1:19" ht="9.75" customHeight="1" x14ac:dyDescent="0.2">
      <c r="A50" s="129"/>
      <c r="B50" s="130"/>
      <c r="C50" s="1"/>
      <c r="D50" s="1"/>
      <c r="E50" s="1"/>
      <c r="F50" s="1"/>
      <c r="G50" s="1"/>
      <c r="H50" s="1"/>
      <c r="I50" s="1"/>
      <c r="J50" s="1"/>
      <c r="K50" s="130"/>
      <c r="L50" s="2"/>
      <c r="M50" s="151"/>
      <c r="O50" s="1"/>
      <c r="P50" s="1"/>
      <c r="Q50" s="1"/>
      <c r="R50" s="1"/>
      <c r="S50" s="2"/>
    </row>
    <row r="51" spans="1:19" x14ac:dyDescent="0.2">
      <c r="A51" s="148" t="s">
        <v>28</v>
      </c>
      <c r="B51" s="149"/>
      <c r="C51" s="1"/>
      <c r="D51" s="1"/>
      <c r="E51" s="150">
        <f>+C52</f>
        <v>2027.5</v>
      </c>
      <c r="F51" s="1"/>
      <c r="G51" s="1"/>
      <c r="H51" s="1"/>
      <c r="I51" s="1"/>
      <c r="J51" s="150">
        <v>18878.3</v>
      </c>
      <c r="K51" s="130"/>
      <c r="L51" s="150">
        <f>+E51-J51</f>
        <v>-16850.8</v>
      </c>
      <c r="M51" s="151"/>
      <c r="O51" s="1"/>
      <c r="P51" s="2"/>
      <c r="Q51" s="1"/>
      <c r="R51" s="2"/>
      <c r="S51" s="2"/>
    </row>
    <row r="52" spans="1:19" x14ac:dyDescent="0.2">
      <c r="A52" s="148" t="s">
        <v>29</v>
      </c>
      <c r="B52" s="149"/>
      <c r="C52" s="2">
        <f>+[1]PYG!C53</f>
        <v>2027.5</v>
      </c>
      <c r="D52" s="1"/>
      <c r="E52" s="1"/>
      <c r="F52" s="1"/>
      <c r="G52" s="1"/>
      <c r="H52" s="1">
        <v>18878.3</v>
      </c>
      <c r="I52" s="1"/>
      <c r="J52" s="1"/>
      <c r="K52" s="130"/>
      <c r="L52" s="2">
        <f>+C52-H52</f>
        <v>-16850.8</v>
      </c>
      <c r="M52" s="151"/>
      <c r="O52" s="2"/>
      <c r="P52" s="1"/>
      <c r="Q52" s="2"/>
      <c r="R52" s="1"/>
      <c r="S52" s="2"/>
    </row>
    <row r="53" spans="1:19" ht="9.75" customHeight="1" x14ac:dyDescent="0.2">
      <c r="A53" s="129"/>
      <c r="B53" s="130"/>
      <c r="C53" s="1"/>
      <c r="D53" s="1"/>
      <c r="E53" s="1"/>
      <c r="F53" s="1"/>
      <c r="G53" s="1"/>
      <c r="I53" s="1"/>
      <c r="J53" s="1"/>
      <c r="K53" s="130"/>
      <c r="L53" s="2"/>
      <c r="M53" s="151"/>
      <c r="O53" s="1"/>
      <c r="P53" s="1"/>
      <c r="Q53" s="1"/>
      <c r="R53" s="1"/>
      <c r="S53" s="2"/>
    </row>
    <row r="54" spans="1:19" x14ac:dyDescent="0.2">
      <c r="A54" s="148" t="s">
        <v>30</v>
      </c>
      <c r="B54" s="149"/>
      <c r="C54" s="1"/>
      <c r="D54" s="1"/>
      <c r="E54" s="150">
        <f>+C55</f>
        <v>183.1</v>
      </c>
      <c r="F54" s="1"/>
      <c r="G54" s="1"/>
      <c r="H54" s="1"/>
      <c r="I54" s="1"/>
      <c r="J54" s="150">
        <v>9699.5</v>
      </c>
      <c r="K54" s="130"/>
      <c r="L54" s="150">
        <f>+E54-J54</f>
        <v>-9516.4</v>
      </c>
      <c r="M54" s="151"/>
      <c r="O54" s="1"/>
      <c r="P54" s="2"/>
      <c r="Q54" s="1"/>
      <c r="R54" s="2"/>
      <c r="S54" s="2"/>
    </row>
    <row r="55" spans="1:19" x14ac:dyDescent="0.2">
      <c r="A55" s="148" t="s">
        <v>31</v>
      </c>
      <c r="B55" s="149"/>
      <c r="C55" s="2">
        <f>+[1]PYG!C56</f>
        <v>183.1</v>
      </c>
      <c r="D55" s="1"/>
      <c r="E55" s="1"/>
      <c r="F55" s="1"/>
      <c r="G55" s="1"/>
      <c r="H55" s="1">
        <v>9699.5</v>
      </c>
      <c r="I55" s="1"/>
      <c r="J55" s="1"/>
      <c r="K55" s="130"/>
      <c r="L55" s="2">
        <f>+C55-H55</f>
        <v>-9516.4</v>
      </c>
      <c r="M55" s="151"/>
      <c r="O55" s="2"/>
      <c r="P55" s="1"/>
      <c r="Q55" s="2"/>
      <c r="R55" s="1"/>
      <c r="S55" s="2"/>
    </row>
    <row r="56" spans="1:19" x14ac:dyDescent="0.2">
      <c r="A56" s="129"/>
      <c r="B56" s="130"/>
      <c r="C56" s="1"/>
      <c r="D56" s="1"/>
      <c r="E56" s="1"/>
      <c r="F56" s="1"/>
      <c r="G56" s="1"/>
      <c r="I56" s="1"/>
      <c r="J56" s="1"/>
      <c r="K56" s="130"/>
      <c r="L56" s="2"/>
      <c r="M56" s="151"/>
      <c r="O56" s="1"/>
      <c r="P56" s="1"/>
      <c r="Q56" s="1"/>
      <c r="R56" s="1"/>
      <c r="S56" s="2"/>
    </row>
    <row r="57" spans="1:19" s="155" customFormat="1" ht="15.75" x14ac:dyDescent="0.25">
      <c r="A57" s="152" t="s">
        <v>32</v>
      </c>
      <c r="B57" s="153"/>
      <c r="C57" s="1"/>
      <c r="D57" s="1"/>
      <c r="E57" s="154">
        <f>+E51-E54</f>
        <v>1844.4</v>
      </c>
      <c r="F57" s="3"/>
      <c r="G57" s="3"/>
      <c r="H57" s="1"/>
      <c r="I57" s="1"/>
      <c r="J57" s="154">
        <v>9178.7999999999993</v>
      </c>
      <c r="K57" s="137"/>
      <c r="L57" s="154">
        <f>+E57-J57</f>
        <v>-7334.4</v>
      </c>
      <c r="M57" s="151"/>
      <c r="O57" s="1"/>
      <c r="P57" s="4"/>
      <c r="Q57" s="3"/>
      <c r="R57" s="4"/>
      <c r="S57" s="4"/>
    </row>
    <row r="58" spans="1:19" hidden="1" x14ac:dyDescent="0.2">
      <c r="A58" s="129"/>
      <c r="B58" s="130"/>
      <c r="C58" s="1"/>
      <c r="D58" s="1"/>
      <c r="E58" s="3"/>
      <c r="F58" s="1"/>
      <c r="G58" s="1"/>
      <c r="H58" s="1"/>
      <c r="I58" s="1"/>
      <c r="J58" s="3"/>
      <c r="K58" s="130"/>
      <c r="L58" s="2"/>
      <c r="M58" s="151"/>
      <c r="O58" s="1"/>
      <c r="P58" s="3"/>
      <c r="Q58" s="1"/>
      <c r="R58" s="1"/>
      <c r="S58" s="2"/>
    </row>
    <row r="59" spans="1:19" hidden="1" x14ac:dyDescent="0.2">
      <c r="A59" s="152" t="s">
        <v>108</v>
      </c>
      <c r="B59" s="149"/>
      <c r="C59" s="1"/>
      <c r="D59" s="1"/>
      <c r="E59" s="154">
        <v>1691.8999999999996</v>
      </c>
      <c r="F59" s="3"/>
      <c r="G59" s="3"/>
      <c r="H59" s="1"/>
      <c r="I59" s="1"/>
      <c r="J59" s="154">
        <v>1691.8999999999996</v>
      </c>
      <c r="K59" s="130"/>
      <c r="L59" s="154">
        <f>+E59-J59</f>
        <v>0</v>
      </c>
      <c r="M59" s="151"/>
      <c r="O59" s="1"/>
      <c r="P59" s="4"/>
      <c r="Q59" s="3"/>
      <c r="R59" s="4"/>
      <c r="S59" s="4"/>
    </row>
    <row r="60" spans="1:19" x14ac:dyDescent="0.2">
      <c r="A60" s="129"/>
      <c r="B60" s="130"/>
      <c r="C60" s="1"/>
      <c r="D60" s="1"/>
      <c r="E60" s="3"/>
      <c r="F60" s="1"/>
      <c r="G60" s="1"/>
      <c r="H60" s="1"/>
      <c r="I60" s="1"/>
      <c r="J60" s="3"/>
      <c r="K60" s="130"/>
      <c r="L60" s="2"/>
      <c r="M60" s="151"/>
      <c r="O60" s="1"/>
      <c r="P60" s="3"/>
      <c r="Q60" s="1"/>
      <c r="R60" s="1"/>
      <c r="S60" s="2"/>
    </row>
    <row r="61" spans="1:19" x14ac:dyDescent="0.2">
      <c r="A61" s="152" t="s">
        <v>109</v>
      </c>
      <c r="B61" s="149"/>
      <c r="C61" s="1"/>
      <c r="D61" s="1"/>
      <c r="E61" s="154">
        <f>+E49+E57</f>
        <v>22809.399999999994</v>
      </c>
      <c r="F61" s="3"/>
      <c r="G61" s="3"/>
      <c r="H61" s="1"/>
      <c r="I61" s="1"/>
      <c r="J61" s="154">
        <v>35792.799999999996</v>
      </c>
      <c r="K61" s="137"/>
      <c r="L61" s="154">
        <f>+E61-J61</f>
        <v>-12983.400000000001</v>
      </c>
      <c r="M61" s="151"/>
      <c r="O61" s="1"/>
      <c r="P61" s="4"/>
      <c r="Q61" s="3"/>
      <c r="R61" s="4"/>
      <c r="S61" s="4"/>
    </row>
    <row r="62" spans="1:19" ht="15.75" thickBot="1" x14ac:dyDescent="0.25">
      <c r="A62" s="158"/>
      <c r="B62" s="159"/>
      <c r="C62" s="160"/>
      <c r="D62" s="160"/>
      <c r="E62" s="160"/>
      <c r="F62" s="160"/>
      <c r="G62" s="160"/>
      <c r="H62" s="160"/>
      <c r="I62" s="160"/>
      <c r="J62" s="161"/>
      <c r="K62" s="162"/>
      <c r="L62" s="163"/>
      <c r="M62" s="164"/>
      <c r="N62" s="170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4"/>
      <c r="D65" s="104"/>
      <c r="E65" s="104"/>
      <c r="L65" s="2"/>
      <c r="M65" s="2"/>
      <c r="O65" s="104"/>
      <c r="P65" s="104"/>
      <c r="Q65" s="104"/>
      <c r="R65" s="104"/>
      <c r="S65" s="104"/>
    </row>
    <row r="66" spans="3:19" x14ac:dyDescent="0.2">
      <c r="C66" s="104"/>
      <c r="D66" s="104"/>
      <c r="E66" s="104"/>
      <c r="L66" s="2"/>
      <c r="M66" s="2"/>
      <c r="O66" s="104"/>
      <c r="P66" s="104"/>
      <c r="Q66" s="104"/>
      <c r="R66" s="104"/>
      <c r="S66" s="104"/>
    </row>
    <row r="67" spans="3:19" x14ac:dyDescent="0.2">
      <c r="C67" s="104"/>
      <c r="D67" s="104"/>
      <c r="E67" s="104"/>
      <c r="L67" s="2"/>
      <c r="M67" s="2"/>
      <c r="O67" s="104"/>
      <c r="P67" s="104"/>
      <c r="Q67" s="104"/>
      <c r="R67" s="104"/>
      <c r="S67" s="104"/>
    </row>
    <row r="68" spans="3:19" x14ac:dyDescent="0.2">
      <c r="C68" s="104"/>
      <c r="D68" s="104"/>
      <c r="E68" s="104"/>
      <c r="L68" s="2"/>
      <c r="M68" s="2"/>
      <c r="O68" s="104"/>
      <c r="P68" s="104"/>
      <c r="Q68" s="104"/>
      <c r="R68" s="104"/>
      <c r="S68" s="104"/>
    </row>
    <row r="69" spans="3:19" x14ac:dyDescent="0.2">
      <c r="C69" s="104"/>
      <c r="D69" s="104"/>
      <c r="E69" s="104"/>
      <c r="L69" s="2"/>
      <c r="M69" s="2"/>
      <c r="O69" s="104"/>
      <c r="P69" s="104"/>
      <c r="Q69" s="104"/>
      <c r="R69" s="104"/>
      <c r="S69" s="104"/>
    </row>
    <row r="70" spans="3:19" x14ac:dyDescent="0.2">
      <c r="C70" s="104"/>
      <c r="D70" s="104"/>
      <c r="E70" s="104"/>
      <c r="L70" s="2"/>
      <c r="M70" s="2"/>
      <c r="O70" s="104"/>
      <c r="P70" s="104"/>
      <c r="Q70" s="104"/>
      <c r="R70" s="104"/>
      <c r="S70" s="104"/>
    </row>
    <row r="71" spans="3:19" x14ac:dyDescent="0.2">
      <c r="C71" s="104"/>
      <c r="D71" s="104"/>
      <c r="E71" s="104"/>
      <c r="L71" s="2"/>
      <c r="M71" s="2"/>
      <c r="O71" s="104"/>
      <c r="P71" s="104"/>
      <c r="Q71" s="104"/>
      <c r="R71" s="104"/>
      <c r="S71" s="104"/>
    </row>
    <row r="72" spans="3:19" x14ac:dyDescent="0.2">
      <c r="C72" s="104"/>
      <c r="D72" s="104"/>
      <c r="E72" s="104"/>
      <c r="L72" s="2"/>
      <c r="M72" s="2"/>
      <c r="O72" s="104"/>
      <c r="P72" s="104"/>
      <c r="Q72" s="104"/>
      <c r="R72" s="104"/>
      <c r="S72" s="104"/>
    </row>
    <row r="73" spans="3:19" x14ac:dyDescent="0.2">
      <c r="C73" s="104"/>
      <c r="D73" s="104"/>
      <c r="E73" s="104"/>
      <c r="L73" s="2"/>
      <c r="M73" s="2"/>
      <c r="O73" s="104"/>
      <c r="P73" s="104"/>
      <c r="Q73" s="104"/>
      <c r="R73" s="104"/>
      <c r="S73" s="104"/>
    </row>
    <row r="74" spans="3:19" x14ac:dyDescent="0.2">
      <c r="C74" s="104"/>
      <c r="D74" s="104"/>
      <c r="E74" s="104"/>
      <c r="L74" s="2"/>
      <c r="M74" s="2"/>
      <c r="O74" s="104"/>
      <c r="P74" s="104"/>
      <c r="Q74" s="104"/>
      <c r="R74" s="104"/>
      <c r="S74" s="104"/>
    </row>
    <row r="75" spans="3:19" x14ac:dyDescent="0.2">
      <c r="C75" s="104"/>
      <c r="D75" s="104"/>
      <c r="E75" s="104"/>
      <c r="L75" s="2"/>
      <c r="M75" s="2"/>
      <c r="O75" s="104"/>
      <c r="P75" s="104"/>
      <c r="Q75" s="104"/>
      <c r="R75" s="104"/>
      <c r="S75" s="104"/>
    </row>
    <row r="76" spans="3:19" x14ac:dyDescent="0.2">
      <c r="C76" s="104"/>
      <c r="D76" s="104"/>
      <c r="E76" s="104"/>
      <c r="L76" s="2"/>
      <c r="M76" s="2"/>
      <c r="O76" s="104"/>
      <c r="P76" s="104"/>
      <c r="Q76" s="104"/>
      <c r="R76" s="104"/>
      <c r="S76" s="104"/>
    </row>
    <row r="77" spans="3:19" x14ac:dyDescent="0.2">
      <c r="C77" s="104"/>
      <c r="D77" s="104"/>
      <c r="E77" s="104"/>
      <c r="L77" s="2"/>
      <c r="M77" s="2"/>
      <c r="O77" s="104"/>
      <c r="P77" s="104"/>
      <c r="Q77" s="104"/>
      <c r="R77" s="104"/>
      <c r="S77" s="104"/>
    </row>
    <row r="78" spans="3:19" x14ac:dyDescent="0.2">
      <c r="C78" s="104"/>
      <c r="D78" s="104"/>
      <c r="E78" s="104"/>
      <c r="L78" s="2"/>
      <c r="M78" s="2"/>
      <c r="O78" s="104"/>
      <c r="P78" s="104"/>
      <c r="Q78" s="104"/>
      <c r="R78" s="104"/>
      <c r="S78" s="104"/>
    </row>
    <row r="79" spans="3:19" x14ac:dyDescent="0.2">
      <c r="C79" s="104"/>
      <c r="D79" s="104"/>
      <c r="E79" s="104"/>
      <c r="L79" s="2"/>
      <c r="M79" s="2"/>
      <c r="O79" s="104"/>
      <c r="P79" s="104"/>
      <c r="Q79" s="104"/>
      <c r="R79" s="104"/>
      <c r="S79" s="104"/>
    </row>
    <row r="80" spans="3:19" x14ac:dyDescent="0.2">
      <c r="C80" s="104"/>
      <c r="D80" s="104"/>
      <c r="E80" s="104"/>
      <c r="L80" s="2"/>
      <c r="M80" s="2"/>
      <c r="O80" s="104"/>
      <c r="P80" s="104"/>
      <c r="Q80" s="104"/>
      <c r="R80" s="104"/>
      <c r="S80" s="104"/>
    </row>
    <row r="81" spans="3:19" x14ac:dyDescent="0.2">
      <c r="C81" s="104"/>
      <c r="D81" s="104"/>
      <c r="E81" s="104"/>
      <c r="L81" s="2"/>
      <c r="M81" s="2"/>
      <c r="O81" s="104"/>
      <c r="P81" s="104"/>
      <c r="Q81" s="104"/>
      <c r="R81" s="104"/>
      <c r="S81" s="104"/>
    </row>
    <row r="82" spans="3:19" x14ac:dyDescent="0.2">
      <c r="C82" s="104"/>
      <c r="D82" s="104"/>
      <c r="E82" s="104"/>
      <c r="L82" s="2"/>
      <c r="M82" s="2"/>
      <c r="O82" s="104"/>
      <c r="P82" s="104"/>
      <c r="Q82" s="104"/>
      <c r="R82" s="104"/>
      <c r="S82" s="104"/>
    </row>
    <row r="83" spans="3:19" x14ac:dyDescent="0.2">
      <c r="C83" s="104"/>
      <c r="D83" s="104"/>
      <c r="E83" s="104"/>
      <c r="L83" s="2"/>
      <c r="M83" s="2"/>
      <c r="O83" s="104"/>
      <c r="P83" s="104"/>
      <c r="Q83" s="104"/>
      <c r="R83" s="104"/>
      <c r="S83" s="104"/>
    </row>
    <row r="84" spans="3:19" x14ac:dyDescent="0.2">
      <c r="C84" s="104"/>
      <c r="D84" s="104"/>
      <c r="E84" s="104"/>
      <c r="L84" s="2"/>
      <c r="M84" s="2"/>
      <c r="O84" s="104"/>
      <c r="P84" s="104"/>
      <c r="Q84" s="104"/>
      <c r="R84" s="104"/>
      <c r="S84" s="104"/>
    </row>
    <row r="85" spans="3:19" x14ac:dyDescent="0.2">
      <c r="C85" s="104"/>
      <c r="D85" s="104"/>
      <c r="E85" s="104"/>
      <c r="L85" s="2"/>
      <c r="M85" s="2"/>
      <c r="O85" s="104"/>
      <c r="P85" s="104"/>
      <c r="Q85" s="104"/>
      <c r="R85" s="104"/>
      <c r="S85" s="104"/>
    </row>
    <row r="86" spans="3:19" x14ac:dyDescent="0.2">
      <c r="C86" s="104"/>
      <c r="D86" s="104"/>
      <c r="E86" s="104"/>
      <c r="L86" s="2"/>
      <c r="M86" s="2"/>
      <c r="O86" s="104"/>
      <c r="P86" s="104"/>
      <c r="Q86" s="104"/>
      <c r="R86" s="104"/>
      <c r="S86" s="104"/>
    </row>
    <row r="87" spans="3:19" x14ac:dyDescent="0.2">
      <c r="C87" s="104"/>
      <c r="D87" s="104"/>
      <c r="E87" s="104"/>
      <c r="L87" s="2"/>
      <c r="M87" s="2"/>
      <c r="O87" s="104"/>
      <c r="P87" s="104"/>
      <c r="Q87" s="104"/>
      <c r="R87" s="104"/>
      <c r="S87" s="104"/>
    </row>
    <row r="88" spans="3:19" x14ac:dyDescent="0.2">
      <c r="C88" s="104"/>
      <c r="D88" s="104"/>
      <c r="E88" s="104"/>
      <c r="L88" s="2"/>
      <c r="M88" s="2"/>
      <c r="O88" s="104"/>
      <c r="P88" s="104"/>
      <c r="Q88" s="104"/>
      <c r="R88" s="104"/>
      <c r="S88" s="104"/>
    </row>
    <row r="89" spans="3:19" x14ac:dyDescent="0.2">
      <c r="C89" s="104"/>
      <c r="D89" s="104"/>
      <c r="E89" s="104"/>
      <c r="L89" s="2"/>
      <c r="M89" s="2"/>
      <c r="O89" s="104"/>
      <c r="P89" s="104"/>
      <c r="Q89" s="104"/>
      <c r="R89" s="104"/>
      <c r="S89" s="104"/>
    </row>
    <row r="90" spans="3:19" x14ac:dyDescent="0.2">
      <c r="C90" s="104"/>
      <c r="D90" s="104"/>
      <c r="E90" s="104"/>
      <c r="L90" s="2"/>
      <c r="M90" s="2"/>
      <c r="O90" s="104"/>
      <c r="P90" s="104"/>
      <c r="Q90" s="104"/>
      <c r="R90" s="104"/>
      <c r="S90" s="104"/>
    </row>
    <row r="91" spans="3:19" x14ac:dyDescent="0.2">
      <c r="C91" s="104"/>
      <c r="D91" s="104"/>
      <c r="E91" s="104"/>
      <c r="L91" s="2"/>
      <c r="M91" s="2"/>
      <c r="O91" s="104"/>
      <c r="P91" s="104"/>
      <c r="Q91" s="104"/>
      <c r="R91" s="104"/>
      <c r="S91" s="104"/>
    </row>
    <row r="92" spans="3:19" x14ac:dyDescent="0.2">
      <c r="C92" s="104"/>
      <c r="D92" s="104"/>
      <c r="E92" s="104"/>
      <c r="L92" s="2"/>
      <c r="M92" s="2"/>
      <c r="O92" s="104"/>
      <c r="P92" s="104"/>
      <c r="Q92" s="104"/>
      <c r="R92" s="104"/>
      <c r="S92" s="104"/>
    </row>
    <row r="93" spans="3:19" x14ac:dyDescent="0.2">
      <c r="C93" s="104"/>
      <c r="D93" s="104"/>
      <c r="E93" s="104"/>
      <c r="L93" s="2"/>
      <c r="M93" s="2"/>
      <c r="O93" s="104"/>
      <c r="P93" s="104"/>
      <c r="Q93" s="104"/>
      <c r="R93" s="104"/>
      <c r="S93" s="104"/>
    </row>
    <row r="94" spans="3:19" x14ac:dyDescent="0.2">
      <c r="C94" s="104"/>
      <c r="D94" s="104"/>
      <c r="E94" s="104"/>
      <c r="L94" s="2"/>
      <c r="M94" s="2"/>
      <c r="O94" s="104"/>
      <c r="P94" s="104"/>
      <c r="Q94" s="104"/>
      <c r="R94" s="104"/>
      <c r="S94" s="104"/>
    </row>
    <row r="95" spans="3:19" x14ac:dyDescent="0.2">
      <c r="C95" s="104"/>
      <c r="D95" s="104"/>
      <c r="E95" s="104"/>
      <c r="L95" s="2"/>
      <c r="M95" s="2"/>
      <c r="O95" s="104"/>
      <c r="P95" s="104"/>
      <c r="Q95" s="104"/>
      <c r="R95" s="104"/>
      <c r="S95" s="104"/>
    </row>
    <row r="96" spans="3:19" x14ac:dyDescent="0.2">
      <c r="C96" s="104"/>
      <c r="D96" s="104"/>
      <c r="E96" s="104"/>
      <c r="L96" s="2"/>
      <c r="M96" s="2"/>
      <c r="O96" s="104"/>
      <c r="P96" s="104"/>
      <c r="Q96" s="104"/>
      <c r="R96" s="104"/>
      <c r="S96" s="104"/>
    </row>
    <row r="97" spans="3:19" x14ac:dyDescent="0.2">
      <c r="C97" s="104"/>
      <c r="D97" s="104"/>
      <c r="E97" s="104"/>
      <c r="L97" s="2"/>
      <c r="M97" s="2"/>
      <c r="O97" s="104"/>
      <c r="P97" s="104"/>
      <c r="Q97" s="104"/>
      <c r="R97" s="104"/>
      <c r="S97" s="104"/>
    </row>
    <row r="98" spans="3:19" x14ac:dyDescent="0.2">
      <c r="C98" s="104"/>
      <c r="D98" s="104"/>
      <c r="E98" s="104"/>
      <c r="L98" s="2"/>
      <c r="M98" s="2"/>
      <c r="O98" s="104"/>
      <c r="P98" s="104"/>
      <c r="Q98" s="104"/>
      <c r="R98" s="104"/>
      <c r="S98" s="104"/>
    </row>
    <row r="99" spans="3:19" x14ac:dyDescent="0.2">
      <c r="C99" s="104"/>
      <c r="D99" s="104"/>
      <c r="E99" s="104"/>
      <c r="L99" s="2"/>
      <c r="M99" s="2"/>
      <c r="O99" s="104"/>
      <c r="P99" s="104"/>
      <c r="Q99" s="104"/>
      <c r="R99" s="104"/>
      <c r="S99" s="104"/>
    </row>
    <row r="100" spans="3:19" x14ac:dyDescent="0.2">
      <c r="C100" s="104"/>
      <c r="D100" s="104"/>
      <c r="E100" s="104"/>
      <c r="L100" s="2"/>
      <c r="M100" s="2"/>
      <c r="O100" s="104"/>
      <c r="P100" s="104"/>
      <c r="Q100" s="104"/>
      <c r="R100" s="104"/>
      <c r="S100" s="104"/>
    </row>
    <row r="101" spans="3:19" x14ac:dyDescent="0.2">
      <c r="C101" s="104"/>
      <c r="D101" s="104"/>
      <c r="E101" s="104"/>
      <c r="L101" s="2"/>
      <c r="M101" s="2"/>
      <c r="O101" s="104"/>
      <c r="P101" s="104"/>
      <c r="Q101" s="104"/>
      <c r="R101" s="104"/>
      <c r="S101" s="104"/>
    </row>
    <row r="102" spans="3:19" x14ac:dyDescent="0.2">
      <c r="C102" s="104"/>
      <c r="D102" s="104"/>
      <c r="E102" s="104"/>
      <c r="L102" s="2"/>
      <c r="M102" s="2"/>
      <c r="O102" s="104"/>
      <c r="P102" s="104"/>
      <c r="Q102" s="104"/>
      <c r="R102" s="104"/>
      <c r="S102" s="104"/>
    </row>
    <row r="103" spans="3:19" x14ac:dyDescent="0.2">
      <c r="C103" s="104"/>
      <c r="D103" s="104"/>
      <c r="E103" s="104"/>
      <c r="L103" s="2"/>
      <c r="M103" s="2"/>
      <c r="O103" s="104"/>
      <c r="P103" s="104"/>
      <c r="Q103" s="104"/>
      <c r="R103" s="104"/>
      <c r="S103" s="104"/>
    </row>
    <row r="104" spans="3:19" x14ac:dyDescent="0.2">
      <c r="C104" s="104"/>
      <c r="D104" s="104"/>
      <c r="E104" s="104"/>
      <c r="L104" s="2"/>
      <c r="M104" s="2"/>
      <c r="O104" s="104"/>
      <c r="P104" s="104"/>
      <c r="Q104" s="104"/>
      <c r="R104" s="104"/>
      <c r="S104" s="104"/>
    </row>
    <row r="105" spans="3:19" x14ac:dyDescent="0.2">
      <c r="C105" s="104"/>
      <c r="D105" s="104"/>
      <c r="E105" s="104"/>
      <c r="L105" s="2"/>
      <c r="M105" s="2"/>
      <c r="O105" s="104"/>
      <c r="P105" s="104"/>
      <c r="Q105" s="104"/>
      <c r="R105" s="104"/>
      <c r="S105" s="104"/>
    </row>
    <row r="106" spans="3:19" x14ac:dyDescent="0.2">
      <c r="C106" s="104"/>
      <c r="D106" s="104"/>
      <c r="E106" s="104"/>
      <c r="L106" s="2"/>
      <c r="M106" s="2"/>
      <c r="O106" s="104"/>
      <c r="P106" s="104"/>
      <c r="Q106" s="104"/>
      <c r="R106" s="104"/>
      <c r="S106" s="104"/>
    </row>
    <row r="107" spans="3:19" x14ac:dyDescent="0.2">
      <c r="C107" s="104"/>
      <c r="D107" s="104"/>
      <c r="E107" s="104"/>
      <c r="L107" s="2"/>
      <c r="M107" s="2"/>
      <c r="O107" s="104"/>
      <c r="P107" s="104"/>
      <c r="Q107" s="104"/>
      <c r="R107" s="104"/>
      <c r="S107" s="104"/>
    </row>
    <row r="108" spans="3:19" x14ac:dyDescent="0.2">
      <c r="C108" s="104"/>
      <c r="D108" s="104"/>
      <c r="E108" s="104"/>
      <c r="L108" s="2"/>
      <c r="M108" s="2"/>
      <c r="O108" s="104"/>
      <c r="P108" s="104"/>
      <c r="Q108" s="104"/>
      <c r="R108" s="104"/>
      <c r="S108" s="104"/>
    </row>
    <row r="109" spans="3:19" x14ac:dyDescent="0.2">
      <c r="C109" s="104"/>
      <c r="D109" s="104"/>
      <c r="E109" s="104"/>
      <c r="L109" s="2"/>
      <c r="M109" s="2"/>
      <c r="O109" s="104"/>
      <c r="P109" s="104"/>
      <c r="Q109" s="104"/>
      <c r="R109" s="104"/>
      <c r="S109" s="104"/>
    </row>
    <row r="110" spans="3:19" x14ac:dyDescent="0.2">
      <c r="C110" s="104"/>
      <c r="D110" s="104"/>
      <c r="E110" s="104"/>
      <c r="L110" s="2"/>
      <c r="M110" s="2"/>
      <c r="O110" s="104"/>
      <c r="P110" s="104"/>
      <c r="Q110" s="104"/>
      <c r="R110" s="104"/>
      <c r="S110" s="104"/>
    </row>
    <row r="111" spans="3:19" x14ac:dyDescent="0.2">
      <c r="C111" s="104"/>
      <c r="D111" s="104"/>
      <c r="E111" s="104"/>
      <c r="L111" s="2"/>
      <c r="M111" s="2"/>
      <c r="O111" s="104"/>
      <c r="P111" s="104"/>
      <c r="Q111" s="104"/>
      <c r="R111" s="104"/>
      <c r="S111" s="104"/>
    </row>
    <row r="112" spans="3:19" x14ac:dyDescent="0.2">
      <c r="C112" s="104"/>
      <c r="D112" s="104"/>
      <c r="E112" s="104"/>
      <c r="L112" s="2"/>
      <c r="M112" s="2"/>
      <c r="O112" s="104"/>
      <c r="P112" s="104"/>
      <c r="Q112" s="104"/>
      <c r="R112" s="104"/>
      <c r="S112" s="104"/>
    </row>
    <row r="113" spans="3:19" x14ac:dyDescent="0.2">
      <c r="C113" s="104"/>
      <c r="D113" s="104"/>
      <c r="E113" s="104"/>
      <c r="L113" s="2"/>
      <c r="M113" s="2"/>
      <c r="O113" s="104"/>
      <c r="P113" s="104"/>
      <c r="Q113" s="104"/>
      <c r="R113" s="104"/>
      <c r="S113" s="104"/>
    </row>
    <row r="114" spans="3:19" x14ac:dyDescent="0.2">
      <c r="C114" s="104"/>
      <c r="D114" s="104"/>
      <c r="E114" s="104"/>
      <c r="L114" s="2"/>
      <c r="M114" s="2"/>
      <c r="O114" s="104"/>
      <c r="P114" s="104"/>
      <c r="Q114" s="104"/>
      <c r="R114" s="104"/>
      <c r="S114" s="104"/>
    </row>
    <row r="115" spans="3:19" x14ac:dyDescent="0.2">
      <c r="C115" s="104"/>
      <c r="D115" s="104"/>
      <c r="E115" s="104"/>
      <c r="L115" s="2"/>
      <c r="M115" s="2"/>
      <c r="O115" s="104"/>
      <c r="P115" s="104"/>
      <c r="Q115" s="104"/>
      <c r="R115" s="104"/>
      <c r="S115" s="104"/>
    </row>
    <row r="116" spans="3:19" x14ac:dyDescent="0.2">
      <c r="C116" s="104"/>
      <c r="D116" s="104"/>
      <c r="E116" s="104"/>
      <c r="L116" s="2"/>
      <c r="M116" s="2"/>
      <c r="O116" s="104"/>
      <c r="P116" s="104"/>
      <c r="Q116" s="104"/>
      <c r="R116" s="104"/>
      <c r="S116" s="104"/>
    </row>
    <row r="117" spans="3:19" x14ac:dyDescent="0.2">
      <c r="C117" s="104"/>
      <c r="D117" s="104"/>
      <c r="E117" s="104"/>
      <c r="L117" s="2"/>
      <c r="M117" s="2"/>
      <c r="O117" s="104"/>
      <c r="P117" s="104"/>
      <c r="Q117" s="104"/>
      <c r="R117" s="104"/>
      <c r="S117" s="104"/>
    </row>
    <row r="118" spans="3:19" x14ac:dyDescent="0.2">
      <c r="C118" s="104"/>
      <c r="D118" s="104"/>
      <c r="E118" s="104"/>
      <c r="L118" s="2"/>
      <c r="M118" s="2"/>
      <c r="O118" s="104"/>
      <c r="P118" s="104"/>
      <c r="Q118" s="104"/>
      <c r="R118" s="104"/>
      <c r="S118" s="104"/>
    </row>
    <row r="119" spans="3:19" x14ac:dyDescent="0.2">
      <c r="C119" s="104"/>
      <c r="D119" s="104"/>
      <c r="E119" s="104"/>
      <c r="L119" s="2"/>
      <c r="M119" s="2"/>
      <c r="O119" s="104"/>
      <c r="P119" s="104"/>
      <c r="Q119" s="104"/>
      <c r="R119" s="104"/>
      <c r="S119" s="104"/>
    </row>
    <row r="120" spans="3:19" x14ac:dyDescent="0.2">
      <c r="C120" s="104"/>
      <c r="D120" s="104"/>
      <c r="E120" s="104"/>
      <c r="L120" s="2"/>
      <c r="M120" s="2"/>
      <c r="O120" s="104"/>
      <c r="P120" s="104"/>
      <c r="Q120" s="104"/>
      <c r="R120" s="104"/>
      <c r="S120" s="104"/>
    </row>
    <row r="121" spans="3:19" x14ac:dyDescent="0.2">
      <c r="C121" s="104"/>
      <c r="D121" s="104"/>
      <c r="E121" s="104"/>
      <c r="L121" s="2"/>
      <c r="M121" s="2"/>
      <c r="O121" s="104"/>
      <c r="P121" s="104"/>
      <c r="Q121" s="104"/>
      <c r="R121" s="104"/>
      <c r="S121" s="104"/>
    </row>
    <row r="122" spans="3:19" x14ac:dyDescent="0.2">
      <c r="C122" s="104"/>
      <c r="D122" s="104"/>
      <c r="E122" s="104"/>
      <c r="L122" s="2"/>
      <c r="M122" s="2"/>
      <c r="O122" s="104"/>
      <c r="P122" s="104"/>
      <c r="Q122" s="104"/>
      <c r="R122" s="104"/>
      <c r="S122" s="104"/>
    </row>
    <row r="123" spans="3:19" x14ac:dyDescent="0.2">
      <c r="C123" s="104"/>
      <c r="D123" s="104"/>
      <c r="E123" s="104"/>
      <c r="L123" s="2"/>
      <c r="M123" s="2"/>
      <c r="O123" s="104"/>
      <c r="P123" s="104"/>
      <c r="Q123" s="104"/>
      <c r="R123" s="104"/>
      <c r="S123" s="104"/>
    </row>
    <row r="124" spans="3:19" x14ac:dyDescent="0.2">
      <c r="C124" s="104"/>
      <c r="D124" s="104"/>
      <c r="E124" s="104"/>
      <c r="L124" s="2"/>
      <c r="M124" s="2"/>
      <c r="O124" s="104"/>
      <c r="P124" s="104"/>
      <c r="Q124" s="104"/>
      <c r="R124" s="104"/>
      <c r="S124" s="104"/>
    </row>
    <row r="125" spans="3:19" x14ac:dyDescent="0.2">
      <c r="C125" s="104"/>
      <c r="D125" s="104"/>
      <c r="E125" s="104"/>
      <c r="L125" s="2"/>
      <c r="M125" s="2"/>
      <c r="O125" s="104"/>
      <c r="P125" s="104"/>
      <c r="Q125" s="104"/>
      <c r="R125" s="104"/>
      <c r="S125" s="104"/>
    </row>
    <row r="126" spans="3:19" x14ac:dyDescent="0.2">
      <c r="C126" s="104"/>
      <c r="D126" s="104"/>
      <c r="E126" s="104"/>
      <c r="L126" s="2"/>
      <c r="M126" s="2"/>
      <c r="O126" s="104"/>
      <c r="P126" s="104"/>
      <c r="Q126" s="104"/>
      <c r="R126" s="104"/>
      <c r="S126" s="104"/>
    </row>
    <row r="127" spans="3:19" x14ac:dyDescent="0.2">
      <c r="C127" s="104"/>
      <c r="D127" s="104"/>
      <c r="E127" s="104"/>
      <c r="L127" s="2"/>
      <c r="M127" s="2"/>
      <c r="O127" s="104"/>
      <c r="P127" s="104"/>
      <c r="Q127" s="104"/>
      <c r="R127" s="104"/>
      <c r="S127" s="104"/>
    </row>
    <row r="128" spans="3:19" x14ac:dyDescent="0.2">
      <c r="C128" s="104"/>
      <c r="D128" s="104"/>
      <c r="E128" s="104"/>
      <c r="L128" s="2"/>
      <c r="M128" s="2"/>
      <c r="O128" s="104"/>
      <c r="P128" s="104"/>
      <c r="Q128" s="104"/>
      <c r="R128" s="104"/>
      <c r="S128" s="104"/>
    </row>
    <row r="129" spans="3:19" x14ac:dyDescent="0.2">
      <c r="C129" s="104"/>
      <c r="D129" s="104"/>
      <c r="E129" s="104"/>
      <c r="L129" s="2"/>
      <c r="M129" s="2"/>
      <c r="O129" s="104"/>
      <c r="P129" s="104"/>
      <c r="Q129" s="104"/>
      <c r="R129" s="104"/>
      <c r="S129" s="104"/>
    </row>
    <row r="130" spans="3:19" x14ac:dyDescent="0.2">
      <c r="C130" s="104"/>
      <c r="D130" s="104"/>
      <c r="E130" s="104"/>
      <c r="L130" s="2"/>
      <c r="M130" s="2"/>
      <c r="O130" s="104"/>
      <c r="P130" s="104"/>
      <c r="Q130" s="104"/>
      <c r="R130" s="104"/>
      <c r="S130" s="104"/>
    </row>
    <row r="131" spans="3:19" x14ac:dyDescent="0.2">
      <c r="C131" s="104"/>
      <c r="D131" s="104"/>
      <c r="E131" s="104"/>
      <c r="L131" s="2"/>
      <c r="M131" s="2"/>
      <c r="O131" s="104"/>
      <c r="P131" s="104"/>
      <c r="Q131" s="104"/>
      <c r="R131" s="104"/>
      <c r="S131" s="104"/>
    </row>
    <row r="132" spans="3:19" x14ac:dyDescent="0.2">
      <c r="C132" s="104"/>
      <c r="D132" s="104"/>
      <c r="E132" s="104"/>
      <c r="L132" s="2"/>
      <c r="M132" s="2"/>
      <c r="O132" s="104"/>
      <c r="P132" s="104"/>
      <c r="Q132" s="104"/>
      <c r="R132" s="104"/>
      <c r="S132" s="104"/>
    </row>
    <row r="133" spans="3:19" x14ac:dyDescent="0.2">
      <c r="C133" s="104"/>
      <c r="D133" s="104"/>
      <c r="E133" s="104"/>
      <c r="L133" s="2"/>
      <c r="M133" s="2"/>
      <c r="O133" s="104"/>
      <c r="P133" s="104"/>
      <c r="Q133" s="104"/>
      <c r="R133" s="104"/>
      <c r="S133" s="104"/>
    </row>
    <row r="134" spans="3:19" x14ac:dyDescent="0.2">
      <c r="C134" s="104"/>
      <c r="D134" s="104"/>
      <c r="E134" s="104"/>
      <c r="L134" s="2"/>
      <c r="M134" s="2"/>
      <c r="O134" s="104"/>
      <c r="P134" s="104"/>
      <c r="Q134" s="104"/>
      <c r="R134" s="104"/>
      <c r="S134" s="104"/>
    </row>
    <row r="135" spans="3:19" x14ac:dyDescent="0.2">
      <c r="C135" s="104"/>
      <c r="D135" s="104"/>
      <c r="E135" s="104"/>
      <c r="L135" s="2"/>
      <c r="M135" s="2"/>
      <c r="O135" s="104"/>
      <c r="P135" s="104"/>
      <c r="Q135" s="104"/>
      <c r="R135" s="104"/>
      <c r="S135" s="104"/>
    </row>
    <row r="136" spans="3:19" x14ac:dyDescent="0.2">
      <c r="C136" s="104"/>
      <c r="D136" s="104"/>
      <c r="E136" s="104"/>
      <c r="L136" s="2"/>
      <c r="M136" s="2"/>
      <c r="O136" s="104"/>
      <c r="P136" s="104"/>
      <c r="Q136" s="104"/>
      <c r="R136" s="104"/>
      <c r="S136" s="104"/>
    </row>
    <row r="137" spans="3:19" x14ac:dyDescent="0.2">
      <c r="C137" s="104"/>
      <c r="D137" s="104"/>
      <c r="E137" s="104"/>
      <c r="L137" s="2"/>
      <c r="M137" s="2"/>
      <c r="O137" s="104"/>
      <c r="P137" s="104"/>
      <c r="Q137" s="104"/>
      <c r="R137" s="104"/>
      <c r="S137" s="104"/>
    </row>
    <row r="138" spans="3:19" x14ac:dyDescent="0.2">
      <c r="C138" s="104"/>
      <c r="D138" s="104"/>
      <c r="E138" s="104"/>
      <c r="L138" s="2"/>
      <c r="M138" s="2"/>
      <c r="O138" s="104"/>
      <c r="P138" s="104"/>
      <c r="Q138" s="104"/>
      <c r="R138" s="104"/>
      <c r="S138" s="104"/>
    </row>
    <row r="139" spans="3:19" x14ac:dyDescent="0.2">
      <c r="C139" s="104"/>
      <c r="D139" s="104"/>
      <c r="E139" s="104"/>
      <c r="L139" s="2"/>
      <c r="M139" s="2"/>
      <c r="O139" s="104"/>
      <c r="P139" s="104"/>
      <c r="Q139" s="104"/>
      <c r="R139" s="104"/>
      <c r="S139" s="104"/>
    </row>
    <row r="140" spans="3:19" x14ac:dyDescent="0.2">
      <c r="C140" s="104"/>
      <c r="D140" s="104"/>
      <c r="E140" s="104"/>
      <c r="L140" s="2"/>
      <c r="M140" s="2"/>
      <c r="O140" s="104"/>
      <c r="P140" s="104"/>
      <c r="Q140" s="104"/>
      <c r="R140" s="104"/>
      <c r="S140" s="104"/>
    </row>
    <row r="141" spans="3:19" x14ac:dyDescent="0.2">
      <c r="C141" s="104"/>
      <c r="D141" s="104"/>
      <c r="E141" s="104"/>
      <c r="L141" s="2"/>
      <c r="M141" s="2"/>
      <c r="O141" s="104"/>
      <c r="P141" s="104"/>
      <c r="Q141" s="104"/>
      <c r="R141" s="104"/>
      <c r="S141" s="104"/>
    </row>
    <row r="142" spans="3:19" x14ac:dyDescent="0.2">
      <c r="C142" s="104"/>
      <c r="D142" s="104"/>
      <c r="E142" s="104"/>
      <c r="L142" s="2"/>
      <c r="M142" s="2"/>
      <c r="O142" s="104"/>
      <c r="P142" s="104"/>
      <c r="Q142" s="104"/>
      <c r="R142" s="104"/>
      <c r="S142" s="104"/>
    </row>
    <row r="143" spans="3:19" x14ac:dyDescent="0.2">
      <c r="C143" s="104"/>
      <c r="D143" s="104"/>
      <c r="E143" s="104"/>
      <c r="L143" s="2"/>
      <c r="M143" s="2"/>
      <c r="O143" s="104"/>
      <c r="P143" s="104"/>
      <c r="Q143" s="104"/>
      <c r="R143" s="104"/>
      <c r="S143" s="104"/>
    </row>
    <row r="144" spans="3:19" x14ac:dyDescent="0.2">
      <c r="C144" s="104"/>
      <c r="D144" s="104"/>
      <c r="E144" s="104"/>
      <c r="L144" s="2"/>
      <c r="M144" s="2"/>
      <c r="O144" s="104"/>
      <c r="P144" s="104"/>
      <c r="Q144" s="104"/>
      <c r="R144" s="104"/>
      <c r="S144" s="104"/>
    </row>
    <row r="145" spans="3:19" x14ac:dyDescent="0.2">
      <c r="C145" s="104"/>
      <c r="D145" s="104"/>
      <c r="E145" s="104"/>
      <c r="L145" s="2"/>
      <c r="M145" s="2"/>
      <c r="O145" s="104"/>
      <c r="P145" s="104"/>
      <c r="Q145" s="104"/>
      <c r="R145" s="104"/>
      <c r="S145" s="104"/>
    </row>
    <row r="146" spans="3:19" x14ac:dyDescent="0.2">
      <c r="C146" s="104"/>
      <c r="D146" s="104"/>
      <c r="E146" s="104"/>
      <c r="L146" s="2"/>
      <c r="M146" s="2"/>
      <c r="O146" s="104"/>
      <c r="P146" s="104"/>
      <c r="Q146" s="104"/>
      <c r="R146" s="104"/>
      <c r="S146" s="104"/>
    </row>
    <row r="147" spans="3:19" x14ac:dyDescent="0.2">
      <c r="C147" s="104"/>
      <c r="D147" s="104"/>
      <c r="E147" s="104"/>
      <c r="L147" s="2"/>
      <c r="M147" s="2"/>
      <c r="O147" s="104"/>
      <c r="P147" s="104"/>
      <c r="Q147" s="104"/>
      <c r="R147" s="104"/>
      <c r="S147" s="104"/>
    </row>
    <row r="148" spans="3:19" x14ac:dyDescent="0.2">
      <c r="C148" s="104"/>
      <c r="D148" s="104"/>
      <c r="E148" s="104"/>
      <c r="L148" s="2"/>
      <c r="M148" s="2"/>
      <c r="O148" s="104"/>
      <c r="P148" s="104"/>
      <c r="Q148" s="104"/>
      <c r="R148" s="104"/>
      <c r="S148" s="104"/>
    </row>
    <row r="149" spans="3:19" x14ac:dyDescent="0.2">
      <c r="C149" s="104"/>
      <c r="D149" s="104"/>
      <c r="E149" s="104"/>
      <c r="L149" s="2"/>
      <c r="M149" s="2"/>
      <c r="O149" s="104"/>
      <c r="P149" s="104"/>
      <c r="Q149" s="104"/>
      <c r="R149" s="104"/>
      <c r="S149" s="104"/>
    </row>
    <row r="150" spans="3:19" x14ac:dyDescent="0.2">
      <c r="C150" s="104"/>
      <c r="D150" s="104"/>
      <c r="E150" s="104"/>
      <c r="L150" s="2"/>
      <c r="M150" s="2"/>
      <c r="O150" s="104"/>
      <c r="P150" s="104"/>
      <c r="Q150" s="104"/>
      <c r="R150" s="104"/>
      <c r="S150" s="104"/>
    </row>
    <row r="151" spans="3:19" x14ac:dyDescent="0.2">
      <c r="C151" s="104"/>
      <c r="D151" s="104"/>
      <c r="E151" s="104"/>
      <c r="L151" s="2"/>
      <c r="M151" s="2"/>
      <c r="O151" s="104"/>
      <c r="P151" s="104"/>
      <c r="Q151" s="104"/>
      <c r="R151" s="104"/>
      <c r="S151" s="104"/>
    </row>
    <row r="152" spans="3:19" x14ac:dyDescent="0.2">
      <c r="C152" s="104"/>
      <c r="D152" s="104"/>
      <c r="E152" s="104"/>
      <c r="L152" s="2"/>
      <c r="M152" s="2"/>
      <c r="O152" s="104"/>
      <c r="P152" s="104"/>
      <c r="Q152" s="104"/>
      <c r="R152" s="104"/>
      <c r="S152" s="104"/>
    </row>
    <row r="153" spans="3:19" x14ac:dyDescent="0.2">
      <c r="C153" s="104"/>
      <c r="D153" s="104"/>
      <c r="E153" s="104"/>
      <c r="L153" s="2"/>
      <c r="M153" s="2"/>
      <c r="O153" s="104"/>
      <c r="P153" s="104"/>
      <c r="Q153" s="104"/>
      <c r="R153" s="104"/>
      <c r="S153" s="104"/>
    </row>
    <row r="154" spans="3:19" x14ac:dyDescent="0.2">
      <c r="C154" s="104"/>
      <c r="D154" s="104"/>
      <c r="E154" s="104"/>
      <c r="L154" s="2"/>
      <c r="M154" s="2"/>
      <c r="O154" s="104"/>
      <c r="P154" s="104"/>
      <c r="Q154" s="104"/>
      <c r="R154" s="104"/>
      <c r="S154" s="104"/>
    </row>
    <row r="155" spans="3:19" x14ac:dyDescent="0.2">
      <c r="C155" s="104"/>
      <c r="D155" s="104"/>
      <c r="E155" s="104"/>
      <c r="L155" s="2"/>
      <c r="M155" s="2"/>
      <c r="O155" s="104"/>
      <c r="P155" s="104"/>
      <c r="Q155" s="104"/>
      <c r="R155" s="104"/>
      <c r="S155" s="104"/>
    </row>
    <row r="156" spans="3:19" x14ac:dyDescent="0.2">
      <c r="C156" s="104"/>
      <c r="D156" s="104"/>
      <c r="E156" s="104"/>
      <c r="L156" s="2"/>
      <c r="M156" s="2"/>
      <c r="O156" s="104"/>
      <c r="P156" s="104"/>
      <c r="Q156" s="104"/>
      <c r="R156" s="104"/>
      <c r="S156" s="104"/>
    </row>
    <row r="157" spans="3:19" x14ac:dyDescent="0.2">
      <c r="C157" s="104"/>
      <c r="D157" s="104"/>
      <c r="E157" s="104"/>
      <c r="L157" s="2"/>
      <c r="M157" s="2"/>
      <c r="O157" s="104"/>
      <c r="P157" s="104"/>
      <c r="Q157" s="104"/>
      <c r="R157" s="104"/>
      <c r="S157" s="104"/>
    </row>
    <row r="158" spans="3:19" x14ac:dyDescent="0.2">
      <c r="C158" s="104"/>
      <c r="D158" s="104"/>
      <c r="E158" s="104"/>
      <c r="L158" s="2"/>
      <c r="M158" s="2"/>
      <c r="O158" s="104"/>
      <c r="P158" s="104"/>
      <c r="Q158" s="104"/>
      <c r="R158" s="104"/>
      <c r="S158" s="104"/>
    </row>
    <row r="159" spans="3:19" x14ac:dyDescent="0.2">
      <c r="C159" s="104"/>
      <c r="D159" s="104"/>
      <c r="E159" s="104"/>
      <c r="L159" s="2"/>
      <c r="M159" s="2"/>
      <c r="O159" s="104"/>
      <c r="P159" s="104"/>
      <c r="Q159" s="104"/>
      <c r="R159" s="104"/>
      <c r="S159" s="104"/>
    </row>
    <row r="160" spans="3:19" x14ac:dyDescent="0.2">
      <c r="C160" s="104"/>
      <c r="D160" s="104"/>
      <c r="E160" s="104"/>
      <c r="L160" s="2"/>
      <c r="M160" s="2"/>
      <c r="O160" s="104"/>
      <c r="P160" s="104"/>
      <c r="Q160" s="104"/>
      <c r="R160" s="104"/>
      <c r="S160" s="104"/>
    </row>
    <row r="161" spans="3:19" x14ac:dyDescent="0.2">
      <c r="C161" s="104"/>
      <c r="D161" s="104"/>
      <c r="E161" s="104"/>
      <c r="L161" s="2"/>
      <c r="M161" s="2"/>
      <c r="O161" s="104"/>
      <c r="P161" s="104"/>
      <c r="Q161" s="104"/>
      <c r="R161" s="104"/>
      <c r="S161" s="104"/>
    </row>
    <row r="162" spans="3:19" x14ac:dyDescent="0.2">
      <c r="C162" s="104"/>
      <c r="D162" s="104"/>
      <c r="E162" s="104"/>
      <c r="L162" s="2"/>
      <c r="M162" s="2"/>
      <c r="O162" s="104"/>
      <c r="P162" s="104"/>
      <c r="Q162" s="104"/>
      <c r="R162" s="104"/>
      <c r="S162" s="104"/>
    </row>
    <row r="163" spans="3:19" x14ac:dyDescent="0.2">
      <c r="C163" s="104"/>
      <c r="D163" s="104"/>
      <c r="E163" s="104"/>
      <c r="L163" s="2"/>
      <c r="M163" s="2"/>
      <c r="O163" s="104"/>
      <c r="P163" s="104"/>
      <c r="Q163" s="104"/>
      <c r="R163" s="104"/>
      <c r="S163" s="104"/>
    </row>
    <row r="164" spans="3:19" x14ac:dyDescent="0.2">
      <c r="C164" s="104"/>
      <c r="D164" s="104"/>
      <c r="E164" s="104"/>
      <c r="L164" s="2"/>
      <c r="M164" s="2"/>
      <c r="O164" s="104"/>
      <c r="P164" s="104"/>
      <c r="Q164" s="104"/>
      <c r="R164" s="104"/>
      <c r="S164" s="104"/>
    </row>
    <row r="165" spans="3:19" x14ac:dyDescent="0.2">
      <c r="C165" s="104"/>
      <c r="D165" s="104"/>
      <c r="E165" s="104"/>
      <c r="L165" s="2"/>
      <c r="M165" s="2"/>
      <c r="O165" s="104"/>
      <c r="P165" s="104"/>
      <c r="Q165" s="104"/>
      <c r="R165" s="104"/>
      <c r="S165" s="104"/>
    </row>
    <row r="166" spans="3:19" x14ac:dyDescent="0.2">
      <c r="C166" s="104"/>
      <c r="D166" s="104"/>
      <c r="E166" s="104"/>
      <c r="L166" s="2"/>
      <c r="M166" s="2"/>
      <c r="O166" s="104"/>
      <c r="P166" s="104"/>
      <c r="Q166" s="104"/>
      <c r="R166" s="104"/>
      <c r="S166" s="104"/>
    </row>
    <row r="167" spans="3:19" x14ac:dyDescent="0.2">
      <c r="C167" s="104"/>
      <c r="D167" s="104"/>
      <c r="E167" s="104"/>
      <c r="L167" s="2"/>
      <c r="M167" s="2"/>
      <c r="O167" s="104"/>
      <c r="P167" s="104"/>
      <c r="Q167" s="104"/>
      <c r="R167" s="104"/>
      <c r="S167" s="104"/>
    </row>
    <row r="168" spans="3:19" x14ac:dyDescent="0.2">
      <c r="C168" s="104"/>
      <c r="D168" s="104"/>
      <c r="E168" s="104"/>
      <c r="L168" s="2"/>
      <c r="M168" s="2"/>
      <c r="O168" s="104"/>
      <c r="P168" s="104"/>
      <c r="Q168" s="104"/>
      <c r="R168" s="104"/>
      <c r="S168" s="104"/>
    </row>
    <row r="169" spans="3:19" x14ac:dyDescent="0.2">
      <c r="C169" s="104"/>
      <c r="D169" s="104"/>
      <c r="E169" s="104"/>
      <c r="L169" s="2"/>
      <c r="M169" s="2"/>
      <c r="O169" s="104"/>
      <c r="P169" s="104"/>
      <c r="Q169" s="104"/>
      <c r="R169" s="104"/>
      <c r="S169" s="104"/>
    </row>
    <row r="170" spans="3:19" x14ac:dyDescent="0.2">
      <c r="C170" s="104"/>
      <c r="D170" s="104"/>
      <c r="E170" s="104"/>
      <c r="L170" s="2"/>
      <c r="M170" s="2"/>
      <c r="O170" s="104"/>
      <c r="P170" s="104"/>
      <c r="Q170" s="104"/>
      <c r="R170" s="104"/>
      <c r="S170" s="104"/>
    </row>
    <row r="171" spans="3:19" x14ac:dyDescent="0.2">
      <c r="C171" s="104"/>
      <c r="D171" s="104"/>
      <c r="E171" s="104"/>
      <c r="L171" s="2"/>
      <c r="M171" s="2"/>
      <c r="O171" s="104"/>
      <c r="P171" s="104"/>
      <c r="Q171" s="104"/>
      <c r="R171" s="104"/>
      <c r="S171" s="104"/>
    </row>
    <row r="172" spans="3:19" x14ac:dyDescent="0.2">
      <c r="C172" s="104"/>
      <c r="D172" s="104"/>
      <c r="E172" s="104"/>
      <c r="L172" s="2"/>
      <c r="M172" s="2"/>
      <c r="O172" s="104"/>
      <c r="P172" s="104"/>
      <c r="Q172" s="104"/>
      <c r="R172" s="104"/>
      <c r="S172" s="104"/>
    </row>
    <row r="173" spans="3:19" x14ac:dyDescent="0.2">
      <c r="C173" s="104"/>
      <c r="D173" s="104"/>
      <c r="E173" s="104"/>
      <c r="L173" s="2"/>
      <c r="M173" s="2"/>
      <c r="O173" s="104"/>
      <c r="P173" s="104"/>
      <c r="Q173" s="104"/>
      <c r="R173" s="104"/>
      <c r="S173" s="104"/>
    </row>
    <row r="174" spans="3:19" x14ac:dyDescent="0.2">
      <c r="C174" s="104"/>
      <c r="D174" s="104"/>
      <c r="E174" s="104"/>
      <c r="L174" s="2"/>
      <c r="M174" s="2"/>
      <c r="O174" s="104"/>
      <c r="P174" s="104"/>
      <c r="Q174" s="104"/>
      <c r="R174" s="104"/>
      <c r="S174" s="104"/>
    </row>
    <row r="175" spans="3:19" x14ac:dyDescent="0.2">
      <c r="C175" s="104"/>
      <c r="D175" s="104"/>
      <c r="E175" s="104"/>
      <c r="L175" s="2"/>
      <c r="M175" s="2"/>
      <c r="O175" s="104"/>
      <c r="P175" s="104"/>
      <c r="Q175" s="104"/>
      <c r="R175" s="104"/>
      <c r="S175" s="104"/>
    </row>
    <row r="176" spans="3:19" x14ac:dyDescent="0.2">
      <c r="C176" s="104"/>
      <c r="D176" s="104"/>
      <c r="E176" s="104"/>
      <c r="L176" s="2"/>
      <c r="M176" s="2"/>
      <c r="O176" s="104"/>
      <c r="P176" s="104"/>
      <c r="Q176" s="104"/>
      <c r="R176" s="104"/>
      <c r="S176" s="104"/>
    </row>
    <row r="177" spans="3:19" x14ac:dyDescent="0.2">
      <c r="C177" s="104"/>
      <c r="D177" s="104"/>
      <c r="E177" s="104"/>
      <c r="L177" s="2"/>
      <c r="M177" s="2"/>
      <c r="O177" s="104"/>
      <c r="P177" s="104"/>
      <c r="Q177" s="104"/>
      <c r="R177" s="104"/>
      <c r="S177" s="104"/>
    </row>
    <row r="178" spans="3:19" x14ac:dyDescent="0.2">
      <c r="C178" s="104"/>
      <c r="D178" s="104"/>
      <c r="E178" s="104"/>
      <c r="L178" s="2"/>
      <c r="M178" s="2"/>
      <c r="O178" s="104"/>
      <c r="P178" s="104"/>
      <c r="Q178" s="104"/>
      <c r="R178" s="104"/>
      <c r="S178" s="104"/>
    </row>
    <row r="179" spans="3:19" x14ac:dyDescent="0.2">
      <c r="C179" s="104"/>
      <c r="D179" s="104"/>
      <c r="E179" s="104"/>
      <c r="L179" s="2"/>
      <c r="M179" s="2"/>
      <c r="O179" s="104"/>
      <c r="P179" s="104"/>
      <c r="Q179" s="104"/>
      <c r="R179" s="104"/>
      <c r="S179" s="104"/>
    </row>
    <row r="180" spans="3:19" x14ac:dyDescent="0.2">
      <c r="C180" s="104"/>
      <c r="D180" s="104"/>
      <c r="E180" s="104"/>
      <c r="L180" s="2"/>
      <c r="M180" s="2"/>
      <c r="O180" s="104"/>
      <c r="P180" s="104"/>
      <c r="Q180" s="104"/>
      <c r="R180" s="104"/>
      <c r="S180" s="104"/>
    </row>
    <row r="181" spans="3:19" x14ac:dyDescent="0.2">
      <c r="C181" s="104"/>
      <c r="D181" s="104"/>
      <c r="E181" s="104"/>
      <c r="L181" s="2"/>
      <c r="M181" s="2"/>
      <c r="O181" s="104"/>
      <c r="P181" s="104"/>
      <c r="Q181" s="104"/>
      <c r="R181" s="104"/>
      <c r="S181" s="104"/>
    </row>
    <row r="182" spans="3:19" x14ac:dyDescent="0.2">
      <c r="C182" s="104"/>
      <c r="D182" s="104"/>
      <c r="E182" s="104"/>
      <c r="L182" s="2"/>
      <c r="M182" s="2"/>
      <c r="O182" s="104"/>
      <c r="P182" s="104"/>
      <c r="Q182" s="104"/>
      <c r="R182" s="104"/>
      <c r="S182" s="104"/>
    </row>
    <row r="183" spans="3:19" x14ac:dyDescent="0.2">
      <c r="C183" s="104"/>
      <c r="D183" s="104"/>
      <c r="E183" s="104"/>
      <c r="L183" s="2"/>
      <c r="M183" s="2"/>
      <c r="O183" s="104"/>
      <c r="P183" s="104"/>
      <c r="Q183" s="104"/>
      <c r="R183" s="104"/>
      <c r="S183" s="104"/>
    </row>
    <row r="184" spans="3:19" x14ac:dyDescent="0.2">
      <c r="C184" s="104"/>
      <c r="D184" s="104"/>
      <c r="E184" s="104"/>
      <c r="L184" s="2"/>
      <c r="M184" s="2"/>
      <c r="O184" s="104"/>
      <c r="P184" s="104"/>
      <c r="Q184" s="104"/>
      <c r="R184" s="104"/>
      <c r="S184" s="104"/>
    </row>
  </sheetData>
  <sheetProtection password="CF7A" sheet="1" objects="1" scenarios="1"/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>
    <oddFooter>&amp;LDirección de Contabilidad&amp;RPágina 1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40" transitionEvaluation="1">
    <pageSetUpPr fitToPage="1"/>
  </sheetPr>
  <dimension ref="A1:S159"/>
  <sheetViews>
    <sheetView showGridLines="0" tabSelected="1" topLeftCell="B40" zoomScale="75" workbookViewId="0">
      <selection activeCell="K44" sqref="K43:K44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" style="27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370"/>
      <c r="H1" s="370"/>
      <c r="I1" s="370"/>
      <c r="J1" s="370"/>
      <c r="K1" s="191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10" t="s">
        <v>102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3.25" x14ac:dyDescent="0.35">
      <c r="A3" s="10" t="s">
        <v>137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371"/>
      <c r="N4" s="371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34</v>
      </c>
    </row>
    <row r="8" spans="1:19" ht="15.75" thickTop="1" x14ac:dyDescent="0.2">
      <c r="A8" s="28" t="s">
        <v>35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36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138</v>
      </c>
      <c r="D9" s="37"/>
      <c r="E9" s="35"/>
      <c r="F9" s="36" t="s">
        <v>136</v>
      </c>
      <c r="G9" s="37"/>
      <c r="H9" s="35"/>
      <c r="I9" s="38" t="s">
        <v>103</v>
      </c>
      <c r="J9" s="39"/>
      <c r="K9" s="35"/>
      <c r="L9" s="35"/>
      <c r="M9" s="36" t="s">
        <v>138</v>
      </c>
      <c r="N9" s="35"/>
      <c r="O9" s="35"/>
      <c r="P9" s="36" t="s">
        <v>136</v>
      </c>
      <c r="Q9" s="35"/>
      <c r="R9" s="40"/>
      <c r="S9" s="41" t="s">
        <v>103</v>
      </c>
    </row>
    <row r="10" spans="1:19" s="51" customFormat="1" ht="15.75" thickBot="1" x14ac:dyDescent="0.3">
      <c r="A10" s="42"/>
      <c r="B10" s="43"/>
      <c r="C10" s="372" t="s">
        <v>5</v>
      </c>
      <c r="D10" s="372"/>
      <c r="E10" s="44"/>
      <c r="F10" s="192" t="s">
        <v>5</v>
      </c>
      <c r="G10" s="46"/>
      <c r="H10" s="46"/>
      <c r="I10" s="46"/>
      <c r="J10" s="47"/>
      <c r="K10" s="43"/>
      <c r="L10" s="43"/>
      <c r="M10" s="372" t="s">
        <v>5</v>
      </c>
      <c r="N10" s="372"/>
      <c r="O10" s="44"/>
      <c r="P10" s="48" t="s">
        <v>5</v>
      </c>
      <c r="Q10" s="44"/>
      <c r="R10" s="49"/>
      <c r="S10" s="50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2"/>
      <c r="J11" s="53"/>
      <c r="K11" s="35"/>
      <c r="L11" s="35"/>
      <c r="M11" s="35"/>
      <c r="N11" s="35"/>
      <c r="O11" s="35"/>
      <c r="P11" s="35"/>
      <c r="Q11" s="54"/>
      <c r="R11" s="40"/>
      <c r="S11" s="55"/>
    </row>
    <row r="12" spans="1:19" x14ac:dyDescent="0.2">
      <c r="A12" s="56" t="s">
        <v>37</v>
      </c>
      <c r="B12" s="57"/>
      <c r="C12" s="58"/>
      <c r="D12" s="59">
        <f>+[1]BG!D12</f>
        <v>63872.2</v>
      </c>
      <c r="E12" s="60"/>
      <c r="F12" s="58"/>
      <c r="G12" s="59">
        <v>46936.3</v>
      </c>
      <c r="H12" s="61"/>
      <c r="I12" s="62">
        <f>+D12-G12</f>
        <v>16935.899999999994</v>
      </c>
      <c r="J12" s="63"/>
      <c r="K12" s="57" t="s">
        <v>38</v>
      </c>
      <c r="L12" s="57"/>
      <c r="M12" s="64"/>
      <c r="N12" s="62">
        <f>+M13</f>
        <v>101596.6</v>
      </c>
      <c r="O12" s="57"/>
      <c r="P12" s="64"/>
      <c r="Q12" s="62">
        <v>100247</v>
      </c>
      <c r="R12" s="40"/>
      <c r="S12" s="65">
        <f>+N12-Q12</f>
        <v>1349.6000000000058</v>
      </c>
    </row>
    <row r="13" spans="1:19" x14ac:dyDescent="0.2">
      <c r="A13" s="66" t="s">
        <v>39</v>
      </c>
      <c r="B13" s="67"/>
      <c r="C13" s="58"/>
      <c r="D13" s="169">
        <f>+[1]BG!D13</f>
        <v>-35</v>
      </c>
      <c r="E13" s="68"/>
      <c r="F13" s="58"/>
      <c r="G13" s="166">
        <v>-32.9</v>
      </c>
      <c r="H13" s="69"/>
      <c r="I13" s="62">
        <f>+D13-G13</f>
        <v>-2.1000000000000014</v>
      </c>
      <c r="J13" s="63"/>
      <c r="K13" s="57" t="s">
        <v>43</v>
      </c>
      <c r="L13" s="57"/>
      <c r="M13" s="61">
        <f>+[1]BG!I13</f>
        <v>101596.6</v>
      </c>
      <c r="N13" s="64"/>
      <c r="O13" s="70"/>
      <c r="P13" s="61">
        <v>100247</v>
      </c>
      <c r="Q13" s="64"/>
      <c r="R13" s="40"/>
      <c r="S13" s="71">
        <f>+M13-P13</f>
        <v>1349.6000000000058</v>
      </c>
    </row>
    <row r="14" spans="1:19" x14ac:dyDescent="0.2">
      <c r="A14" s="72"/>
      <c r="B14" s="70"/>
      <c r="C14" s="58"/>
      <c r="D14" s="58"/>
      <c r="E14" s="58"/>
      <c r="F14" s="58"/>
      <c r="G14" s="58"/>
      <c r="H14" s="70"/>
      <c r="I14" s="73"/>
      <c r="J14" s="63"/>
      <c r="K14" s="57"/>
      <c r="L14" s="57"/>
      <c r="M14" s="74"/>
      <c r="N14" s="64"/>
      <c r="O14" s="70"/>
      <c r="P14" s="74"/>
      <c r="Q14" s="64"/>
      <c r="R14" s="40"/>
      <c r="S14" s="71"/>
    </row>
    <row r="15" spans="1:19" x14ac:dyDescent="0.2">
      <c r="A15" s="75" t="s">
        <v>40</v>
      </c>
      <c r="B15" s="76"/>
      <c r="C15" s="77"/>
      <c r="D15" s="78">
        <v>0</v>
      </c>
      <c r="E15" s="60"/>
      <c r="F15" s="77"/>
      <c r="G15" s="78">
        <v>0</v>
      </c>
      <c r="H15" s="79"/>
      <c r="I15" s="79">
        <f>+D15-G15</f>
        <v>0</v>
      </c>
      <c r="J15" s="80"/>
      <c r="K15" s="57" t="s">
        <v>46</v>
      </c>
      <c r="L15" s="57"/>
      <c r="M15" s="64"/>
      <c r="N15" s="62">
        <f>+M16</f>
        <v>606841</v>
      </c>
      <c r="O15" s="57"/>
      <c r="P15" s="64"/>
      <c r="Q15" s="62">
        <v>606841</v>
      </c>
      <c r="R15" s="40"/>
      <c r="S15" s="65">
        <f>+N15-Q15</f>
        <v>0</v>
      </c>
    </row>
    <row r="16" spans="1:19" x14ac:dyDescent="0.2">
      <c r="A16" s="72"/>
      <c r="B16" s="70"/>
      <c r="C16" s="58"/>
      <c r="D16" s="58"/>
      <c r="E16" s="58"/>
      <c r="F16" s="58"/>
      <c r="G16" s="58"/>
      <c r="H16" s="70"/>
      <c r="I16" s="73"/>
      <c r="J16" s="63"/>
      <c r="K16" s="57" t="s">
        <v>47</v>
      </c>
      <c r="L16" s="57"/>
      <c r="M16" s="61">
        <f>+[1]BG!I16</f>
        <v>606841</v>
      </c>
      <c r="N16" s="64"/>
      <c r="O16" s="70"/>
      <c r="P16" s="61">
        <v>606841</v>
      </c>
      <c r="Q16" s="64"/>
      <c r="R16" s="40"/>
      <c r="S16" s="71">
        <f>+M16-P16</f>
        <v>0</v>
      </c>
    </row>
    <row r="17" spans="1:19" x14ac:dyDescent="0.2">
      <c r="A17" s="56" t="s">
        <v>41</v>
      </c>
      <c r="B17" s="57"/>
      <c r="C17" s="58"/>
      <c r="D17" s="81">
        <f>+C18</f>
        <v>78909.899999999994</v>
      </c>
      <c r="E17" s="60"/>
      <c r="F17" s="58"/>
      <c r="G17" s="81">
        <v>78667.3</v>
      </c>
      <c r="H17" s="61"/>
      <c r="I17" s="62">
        <f>+D17-G17</f>
        <v>242.59999999999127</v>
      </c>
      <c r="J17" s="63"/>
      <c r="K17" s="70"/>
      <c r="L17" s="70"/>
      <c r="M17" s="64"/>
      <c r="N17" s="64"/>
      <c r="O17" s="70"/>
      <c r="P17" s="64"/>
      <c r="Q17" s="64"/>
      <c r="R17" s="40"/>
      <c r="S17" s="71"/>
    </row>
    <row r="18" spans="1:19" x14ac:dyDescent="0.2">
      <c r="A18" s="56" t="s">
        <v>42</v>
      </c>
      <c r="B18" s="57"/>
      <c r="C18" s="82">
        <f>+[1]BG!C18</f>
        <v>78909.899999999994</v>
      </c>
      <c r="D18" s="58"/>
      <c r="E18" s="58"/>
      <c r="F18" s="82">
        <v>78667.3</v>
      </c>
      <c r="G18" s="58"/>
      <c r="H18" s="70"/>
      <c r="I18" s="73">
        <f>+C18-F18</f>
        <v>242.59999999999127</v>
      </c>
      <c r="J18" s="63"/>
      <c r="K18" s="57" t="s">
        <v>50</v>
      </c>
      <c r="L18" s="57"/>
      <c r="M18" s="64"/>
      <c r="N18" s="62">
        <f>+SUM(M19:M21)</f>
        <v>19270.400000000001</v>
      </c>
      <c r="O18" s="57"/>
      <c r="P18" s="64"/>
      <c r="Q18" s="62">
        <v>13907.099999999999</v>
      </c>
      <c r="R18" s="40"/>
      <c r="S18" s="65">
        <f>+N18-Q18</f>
        <v>5363.3000000000029</v>
      </c>
    </row>
    <row r="19" spans="1:19" x14ac:dyDescent="0.2">
      <c r="A19" s="72"/>
      <c r="B19" s="70"/>
      <c r="C19" s="58"/>
      <c r="D19" s="58"/>
      <c r="E19" s="58"/>
      <c r="F19" s="58"/>
      <c r="G19" s="58"/>
      <c r="H19" s="70"/>
      <c r="I19" s="73"/>
      <c r="J19" s="63"/>
      <c r="K19" s="57" t="s">
        <v>52</v>
      </c>
      <c r="L19" s="57"/>
      <c r="M19" s="61">
        <f>+[1]BG!I19</f>
        <v>5939.6</v>
      </c>
      <c r="N19" s="64"/>
      <c r="O19" s="70"/>
      <c r="P19" s="61">
        <v>2148.3000000000002</v>
      </c>
      <c r="Q19" s="64"/>
      <c r="R19" s="40"/>
      <c r="S19" s="71">
        <f>+M19-P19</f>
        <v>3791.3</v>
      </c>
    </row>
    <row r="20" spans="1:19" x14ac:dyDescent="0.2">
      <c r="A20" s="56" t="s">
        <v>107</v>
      </c>
      <c r="B20" s="57"/>
      <c r="C20" s="58"/>
      <c r="D20" s="81">
        <f>+C22+C30</f>
        <v>2799195.5999999996</v>
      </c>
      <c r="E20" s="60"/>
      <c r="F20" s="58"/>
      <c r="G20" s="81">
        <v>2814089.3</v>
      </c>
      <c r="H20" s="61"/>
      <c r="I20" s="62">
        <f>+D20-G20</f>
        <v>-14893.700000000186</v>
      </c>
      <c r="J20" s="63"/>
      <c r="K20" s="57" t="s">
        <v>54</v>
      </c>
      <c r="L20" s="57"/>
      <c r="M20" s="61">
        <f>+[1]BG!I20</f>
        <v>0</v>
      </c>
      <c r="N20" s="64"/>
      <c r="O20" s="70"/>
      <c r="P20" s="61">
        <v>0.1</v>
      </c>
      <c r="Q20" s="64"/>
      <c r="R20" s="40"/>
      <c r="S20" s="71">
        <f>+M20-P20</f>
        <v>-0.1</v>
      </c>
    </row>
    <row r="21" spans="1:19" x14ac:dyDescent="0.2">
      <c r="A21" s="56"/>
      <c r="B21" s="57"/>
      <c r="C21" s="58"/>
      <c r="D21" s="58"/>
      <c r="E21" s="58"/>
      <c r="F21" s="58"/>
      <c r="G21" s="58"/>
      <c r="H21" s="70"/>
      <c r="I21" s="73"/>
      <c r="J21" s="63"/>
      <c r="K21" s="57" t="s">
        <v>56</v>
      </c>
      <c r="L21" s="57"/>
      <c r="M21" s="61">
        <f>+[1]BG!I21</f>
        <v>13330.800000000001</v>
      </c>
      <c r="N21" s="64"/>
      <c r="O21" s="70"/>
      <c r="P21" s="61">
        <v>11758.699999999999</v>
      </c>
      <c r="Q21" s="64"/>
      <c r="R21" s="40"/>
      <c r="S21" s="71">
        <f>+M21-P21</f>
        <v>1572.1000000000022</v>
      </c>
    </row>
    <row r="22" spans="1:19" x14ac:dyDescent="0.2">
      <c r="A22" s="56" t="s">
        <v>106</v>
      </c>
      <c r="B22" s="57"/>
      <c r="C22" s="82">
        <f>+[1]BG!C22</f>
        <v>2799195.5999999996</v>
      </c>
      <c r="D22" s="58"/>
      <c r="E22" s="58"/>
      <c r="F22" s="82">
        <v>2814089.3</v>
      </c>
      <c r="G22" s="58"/>
      <c r="H22" s="70"/>
      <c r="I22" s="73">
        <f t="shared" ref="I22:I28" si="0">+C22-F22</f>
        <v>-14893.700000000186</v>
      </c>
      <c r="J22" s="63"/>
      <c r="K22" s="70"/>
      <c r="L22" s="70"/>
      <c r="M22" s="64"/>
      <c r="N22" s="64"/>
      <c r="O22" s="70"/>
      <c r="P22" s="64"/>
      <c r="Q22" s="64"/>
      <c r="R22" s="40"/>
      <c r="S22" s="71"/>
    </row>
    <row r="23" spans="1:19" x14ac:dyDescent="0.2">
      <c r="A23" s="56" t="s">
        <v>48</v>
      </c>
      <c r="B23" s="57"/>
      <c r="C23" s="82">
        <f>+[1]BG!C23</f>
        <v>2753981.8</v>
      </c>
      <c r="D23" s="58"/>
      <c r="E23" s="58"/>
      <c r="F23" s="82">
        <v>2774043.4</v>
      </c>
      <c r="G23" s="58"/>
      <c r="H23" s="70"/>
      <c r="I23" s="73">
        <f t="shared" si="0"/>
        <v>-20061.600000000093</v>
      </c>
      <c r="J23" s="63"/>
      <c r="K23" s="57" t="s">
        <v>57</v>
      </c>
      <c r="L23" s="57"/>
      <c r="M23" s="64"/>
      <c r="N23" s="62">
        <f>+[1]BG!J23</f>
        <v>2976.3</v>
      </c>
      <c r="O23" s="57"/>
      <c r="P23" s="64"/>
      <c r="Q23" s="62">
        <v>3022.3</v>
      </c>
      <c r="R23" s="40"/>
      <c r="S23" s="65">
        <f>+N23-Q23</f>
        <v>-46</v>
      </c>
    </row>
    <row r="24" spans="1:19" x14ac:dyDescent="0.2">
      <c r="A24" s="56" t="s">
        <v>49</v>
      </c>
      <c r="B24" s="57"/>
      <c r="C24" s="82">
        <f>+[1]BG!C24</f>
        <v>102147.9</v>
      </c>
      <c r="D24" s="58"/>
      <c r="E24" s="58"/>
      <c r="F24" s="82">
        <v>96185.3</v>
      </c>
      <c r="G24" s="58"/>
      <c r="H24" s="70"/>
      <c r="I24" s="73">
        <f t="shared" si="0"/>
        <v>5962.5999999999913</v>
      </c>
      <c r="J24" s="63"/>
      <c r="K24" s="70"/>
      <c r="L24" s="70"/>
      <c r="M24" s="64"/>
      <c r="N24" s="64"/>
      <c r="O24" s="70"/>
      <c r="P24" s="64"/>
      <c r="Q24" s="64"/>
      <c r="R24" s="40"/>
      <c r="S24" s="71"/>
    </row>
    <row r="25" spans="1:19" x14ac:dyDescent="0.2">
      <c r="A25" s="56" t="s">
        <v>51</v>
      </c>
      <c r="B25" s="57"/>
      <c r="C25" s="82">
        <f>+[1]BG!C25</f>
        <v>42849.8</v>
      </c>
      <c r="D25" s="58"/>
      <c r="E25" s="58"/>
      <c r="F25" s="82">
        <v>41542.6</v>
      </c>
      <c r="G25" s="58"/>
      <c r="H25" s="70"/>
      <c r="I25" s="73">
        <f t="shared" si="0"/>
        <v>1307.2000000000044</v>
      </c>
      <c r="J25" s="63"/>
      <c r="K25" s="57" t="s">
        <v>58</v>
      </c>
      <c r="L25" s="57"/>
      <c r="M25" s="64"/>
      <c r="N25" s="62">
        <f>+SUM(M26:M28)</f>
        <v>284075.5</v>
      </c>
      <c r="O25" s="57"/>
      <c r="P25" s="64"/>
      <c r="Q25" s="62">
        <v>310765.49999999994</v>
      </c>
      <c r="R25" s="40"/>
      <c r="S25" s="65">
        <f>+N25-Q25</f>
        <v>-26689.999999999942</v>
      </c>
    </row>
    <row r="26" spans="1:19" x14ac:dyDescent="0.2">
      <c r="A26" s="56" t="s">
        <v>53</v>
      </c>
      <c r="B26" s="57"/>
      <c r="C26" s="82">
        <f>+[1]BG!C26</f>
        <v>84255.1</v>
      </c>
      <c r="D26" s="58"/>
      <c r="E26" s="58"/>
      <c r="F26" s="82">
        <v>86050.7</v>
      </c>
      <c r="G26" s="58"/>
      <c r="H26" s="70"/>
      <c r="I26" s="73">
        <f t="shared" si="0"/>
        <v>-1795.5999999999913</v>
      </c>
      <c r="J26" s="63"/>
      <c r="K26" s="57" t="s">
        <v>59</v>
      </c>
      <c r="L26" s="57"/>
      <c r="M26" s="61">
        <f>+[1]BG!I26</f>
        <v>232.8</v>
      </c>
      <c r="N26" s="64"/>
      <c r="O26" s="70"/>
      <c r="P26" s="61">
        <v>250.9</v>
      </c>
      <c r="Q26" s="64"/>
      <c r="R26" s="40"/>
      <c r="S26" s="71">
        <f>+M26-P26</f>
        <v>-18.099999999999994</v>
      </c>
    </row>
    <row r="27" spans="1:19" x14ac:dyDescent="0.2">
      <c r="A27" s="56" t="s">
        <v>55</v>
      </c>
      <c r="B27" s="57"/>
      <c r="C27" s="82">
        <f>+[1]BG!C27</f>
        <v>117936.1</v>
      </c>
      <c r="D27" s="58"/>
      <c r="E27" s="58"/>
      <c r="F27" s="82">
        <v>113925.5</v>
      </c>
      <c r="G27" s="58"/>
      <c r="H27" s="70"/>
      <c r="I27" s="73">
        <f t="shared" si="0"/>
        <v>4010.6000000000058</v>
      </c>
      <c r="J27" s="63"/>
      <c r="K27" s="57" t="s">
        <v>60</v>
      </c>
      <c r="L27" s="57"/>
      <c r="M27" s="61">
        <f>+[1]BG!I27</f>
        <v>78975.7</v>
      </c>
      <c r="N27" s="64"/>
      <c r="O27" s="70"/>
      <c r="P27" s="61">
        <v>104784.2</v>
      </c>
      <c r="Q27" s="64"/>
      <c r="R27" s="40"/>
      <c r="S27" s="71">
        <f>+M27-P27</f>
        <v>-25808.5</v>
      </c>
    </row>
    <row r="28" spans="1:19" x14ac:dyDescent="0.2">
      <c r="A28" s="56" t="s">
        <v>45</v>
      </c>
      <c r="B28" s="57"/>
      <c r="C28" s="168">
        <f>+[1]BG!C28</f>
        <v>-301975.09999999998</v>
      </c>
      <c r="D28" s="58"/>
      <c r="E28" s="58"/>
      <c r="F28" s="167">
        <v>-297658.2</v>
      </c>
      <c r="G28" s="58"/>
      <c r="H28" s="70"/>
      <c r="I28" s="73">
        <f t="shared" si="0"/>
        <v>-4316.8999999999651</v>
      </c>
      <c r="J28" s="63"/>
      <c r="K28" s="57" t="s">
        <v>43</v>
      </c>
      <c r="L28" s="57"/>
      <c r="M28" s="61">
        <f>+[1]BG!I28</f>
        <v>204867</v>
      </c>
      <c r="N28" s="64"/>
      <c r="O28" s="70"/>
      <c r="P28" s="61">
        <v>205730.39999999997</v>
      </c>
      <c r="Q28" s="64"/>
      <c r="R28" s="40"/>
      <c r="S28" s="71">
        <f>+M28-P28</f>
        <v>-863.39999999996508</v>
      </c>
    </row>
    <row r="29" spans="1:19" x14ac:dyDescent="0.2">
      <c r="A29" s="56"/>
      <c r="B29" s="57"/>
      <c r="C29" s="58"/>
      <c r="D29" s="58"/>
      <c r="E29" s="58"/>
      <c r="F29" s="58"/>
      <c r="G29" s="58"/>
      <c r="H29" s="70"/>
      <c r="I29" s="73"/>
      <c r="J29" s="63"/>
      <c r="K29" s="70"/>
      <c r="L29" s="70"/>
      <c r="M29" s="64"/>
      <c r="N29" s="64"/>
      <c r="O29" s="70"/>
      <c r="P29" s="64"/>
      <c r="Q29" s="64"/>
      <c r="R29" s="40"/>
      <c r="S29" s="71"/>
    </row>
    <row r="30" spans="1:19" x14ac:dyDescent="0.2">
      <c r="A30" s="83" t="s">
        <v>105</v>
      </c>
      <c r="B30" s="84"/>
      <c r="C30" s="82">
        <f>+[1]BG!C30</f>
        <v>0</v>
      </c>
      <c r="D30" s="58"/>
      <c r="E30" s="58"/>
      <c r="F30" s="82">
        <v>0</v>
      </c>
      <c r="G30" s="58"/>
      <c r="H30" s="70"/>
      <c r="I30" s="73">
        <f>+C30-F30</f>
        <v>0</v>
      </c>
      <c r="J30" s="63"/>
      <c r="K30" s="57" t="s">
        <v>62</v>
      </c>
      <c r="L30" s="57"/>
      <c r="M30" s="64"/>
      <c r="N30" s="62">
        <f>+SUM(M31:M33)</f>
        <v>10285.799999999999</v>
      </c>
      <c r="O30" s="57"/>
      <c r="P30" s="64"/>
      <c r="Q30" s="62">
        <v>10159.200000000001</v>
      </c>
      <c r="R30" s="40"/>
      <c r="S30" s="65">
        <f>+N30-Q30</f>
        <v>126.59999999999854</v>
      </c>
    </row>
    <row r="31" spans="1:19" x14ac:dyDescent="0.2">
      <c r="A31" s="83" t="s">
        <v>48</v>
      </c>
      <c r="B31" s="84"/>
      <c r="C31" s="82">
        <f>+[1]BG!C31</f>
        <v>0</v>
      </c>
      <c r="D31" s="58"/>
      <c r="E31" s="58"/>
      <c r="F31" s="82">
        <v>0</v>
      </c>
      <c r="G31" s="58"/>
      <c r="H31" s="70"/>
      <c r="I31" s="73">
        <f>+C31-F31</f>
        <v>0</v>
      </c>
      <c r="J31" s="63"/>
      <c r="K31" s="57" t="s">
        <v>64</v>
      </c>
      <c r="L31" s="57"/>
      <c r="M31" s="61">
        <f>+[1]BG!I31</f>
        <v>1875.7</v>
      </c>
      <c r="N31" s="64"/>
      <c r="O31" s="70"/>
      <c r="P31" s="61">
        <v>1610.7</v>
      </c>
      <c r="Q31" s="64"/>
      <c r="R31" s="40"/>
      <c r="S31" s="71">
        <f>+M31-P31</f>
        <v>265</v>
      </c>
    </row>
    <row r="32" spans="1:19" x14ac:dyDescent="0.2">
      <c r="A32" s="83" t="s">
        <v>45</v>
      </c>
      <c r="B32" s="84"/>
      <c r="C32" s="167">
        <f>+[1]BG!C32</f>
        <v>0</v>
      </c>
      <c r="D32" s="58"/>
      <c r="E32" s="85"/>
      <c r="F32" s="167">
        <v>0</v>
      </c>
      <c r="G32" s="58"/>
      <c r="H32" s="70"/>
      <c r="I32" s="73">
        <f>+C32-F32</f>
        <v>0</v>
      </c>
      <c r="J32" s="63"/>
      <c r="K32" s="57" t="s">
        <v>66</v>
      </c>
      <c r="L32" s="57"/>
      <c r="M32" s="61">
        <f>+[1]BG!I32</f>
        <v>977.3</v>
      </c>
      <c r="N32" s="64"/>
      <c r="O32" s="70"/>
      <c r="P32" s="61">
        <v>1158.5</v>
      </c>
      <c r="Q32" s="64"/>
      <c r="R32" s="40"/>
      <c r="S32" s="71">
        <f>+M32-P32</f>
        <v>-181.20000000000005</v>
      </c>
    </row>
    <row r="33" spans="1:19" x14ac:dyDescent="0.2">
      <c r="A33" s="56"/>
      <c r="B33" s="57"/>
      <c r="C33" s="58"/>
      <c r="D33" s="58"/>
      <c r="E33" s="58"/>
      <c r="F33" s="58"/>
      <c r="G33" s="58"/>
      <c r="H33" s="70"/>
      <c r="I33" s="73"/>
      <c r="J33" s="63"/>
      <c r="K33" s="57" t="s">
        <v>43</v>
      </c>
      <c r="L33" s="57"/>
      <c r="M33" s="61">
        <f>+[1]BG!I33</f>
        <v>7432.7999999999984</v>
      </c>
      <c r="N33" s="64"/>
      <c r="O33" s="70"/>
      <c r="P33" s="61">
        <v>7390</v>
      </c>
      <c r="Q33" s="64"/>
      <c r="R33" s="40"/>
      <c r="S33" s="71">
        <f>+M33-P33</f>
        <v>42.799999999998363</v>
      </c>
    </row>
    <row r="34" spans="1:19" x14ac:dyDescent="0.2">
      <c r="A34" s="56" t="s">
        <v>61</v>
      </c>
      <c r="B34" s="57"/>
      <c r="C34" s="58"/>
      <c r="D34" s="166">
        <f>+[1]BG!D34</f>
        <v>-119728.9</v>
      </c>
      <c r="E34" s="68"/>
      <c r="F34" s="58"/>
      <c r="G34" s="166">
        <v>-119834.7</v>
      </c>
      <c r="H34" s="69"/>
      <c r="I34" s="62">
        <f>+D34-G34</f>
        <v>105.80000000000291</v>
      </c>
      <c r="J34" s="63"/>
      <c r="K34" s="86"/>
      <c r="L34" s="57"/>
      <c r="M34" s="64"/>
      <c r="N34" s="64"/>
      <c r="O34" s="57"/>
      <c r="P34" s="64"/>
      <c r="Q34" s="64"/>
      <c r="R34" s="40"/>
      <c r="S34" s="71"/>
    </row>
    <row r="35" spans="1:19" x14ac:dyDescent="0.2">
      <c r="A35" s="56"/>
      <c r="B35" s="57"/>
      <c r="C35" s="58"/>
      <c r="D35" s="58"/>
      <c r="E35" s="58"/>
      <c r="F35" s="58"/>
      <c r="G35" s="58"/>
      <c r="H35" s="70"/>
      <c r="I35" s="73"/>
      <c r="J35" s="63"/>
      <c r="K35" s="57" t="s">
        <v>67</v>
      </c>
      <c r="L35" s="57"/>
      <c r="M35" s="64"/>
      <c r="N35" s="62">
        <f>+SUM(N12:N34)</f>
        <v>1025045.6000000001</v>
      </c>
      <c r="O35" s="57"/>
      <c r="P35" s="64"/>
      <c r="Q35" s="62">
        <v>1044942.0999999999</v>
      </c>
      <c r="R35" s="40"/>
      <c r="S35" s="65">
        <f>+N35-Q35</f>
        <v>-19896.499999999767</v>
      </c>
    </row>
    <row r="36" spans="1:19" ht="13.5" customHeight="1" x14ac:dyDescent="0.2">
      <c r="A36" s="56" t="s">
        <v>63</v>
      </c>
      <c r="B36" s="57"/>
      <c r="C36" s="58"/>
      <c r="D36" s="81">
        <f>+SUM(C37:C41)</f>
        <v>6313.7000000000007</v>
      </c>
      <c r="E36" s="60"/>
      <c r="F36" s="58"/>
      <c r="G36" s="81">
        <v>7132.9000000000015</v>
      </c>
      <c r="H36" s="61"/>
      <c r="I36" s="62">
        <f>+D36-G36</f>
        <v>-819.20000000000073</v>
      </c>
      <c r="J36" s="63"/>
      <c r="K36" s="70"/>
      <c r="L36" s="70"/>
      <c r="M36" s="64"/>
      <c r="N36" s="64"/>
      <c r="O36" s="70"/>
      <c r="P36" s="64"/>
      <c r="Q36" s="64"/>
      <c r="R36" s="40"/>
      <c r="S36" s="71"/>
    </row>
    <row r="37" spans="1:19" x14ac:dyDescent="0.2">
      <c r="A37" s="56" t="s">
        <v>65</v>
      </c>
      <c r="B37" s="57"/>
      <c r="C37" s="82">
        <f>+[1]BG!C37</f>
        <v>4164.7</v>
      </c>
      <c r="D37" s="58"/>
      <c r="E37" s="58"/>
      <c r="F37" s="82">
        <v>3841.9</v>
      </c>
      <c r="G37" s="58"/>
      <c r="H37" s="70"/>
      <c r="I37" s="73">
        <f>+C37-F37</f>
        <v>322.79999999999973</v>
      </c>
      <c r="J37" s="63"/>
      <c r="K37" s="70"/>
      <c r="L37" s="70"/>
      <c r="M37" s="64"/>
      <c r="N37" s="64"/>
      <c r="O37" s="70"/>
      <c r="P37" s="64"/>
      <c r="Q37" s="64"/>
      <c r="R37" s="40"/>
      <c r="S37" s="71"/>
    </row>
    <row r="38" spans="1:19" x14ac:dyDescent="0.2">
      <c r="A38" s="83" t="s">
        <v>68</v>
      </c>
      <c r="B38" s="84"/>
      <c r="C38" s="82">
        <f>+[1]BG!C38</f>
        <v>3678.3</v>
      </c>
      <c r="D38" s="58"/>
      <c r="E38" s="58"/>
      <c r="F38" s="82">
        <v>5009.3</v>
      </c>
      <c r="G38" s="58"/>
      <c r="H38" s="70"/>
      <c r="I38" s="73">
        <f>+C38-F38</f>
        <v>-1331</v>
      </c>
      <c r="J38" s="63"/>
      <c r="K38" s="57" t="s">
        <v>69</v>
      </c>
      <c r="L38" s="57"/>
      <c r="M38" s="64"/>
      <c r="N38" s="62">
        <f>+N35</f>
        <v>1025045.6000000001</v>
      </c>
      <c r="O38" s="57"/>
      <c r="P38" s="64"/>
      <c r="Q38" s="62">
        <v>1044942.0999999999</v>
      </c>
      <c r="R38" s="40"/>
      <c r="S38" s="65">
        <f>+N38-Q38</f>
        <v>-19896.499999999767</v>
      </c>
    </row>
    <row r="39" spans="1:19" x14ac:dyDescent="0.2">
      <c r="A39" s="171" t="s">
        <v>113</v>
      </c>
      <c r="B39" s="84"/>
      <c r="C39" s="82">
        <f>+[1]BG!C39</f>
        <v>0</v>
      </c>
      <c r="D39" s="58"/>
      <c r="E39" s="58"/>
      <c r="F39" s="82">
        <v>0</v>
      </c>
      <c r="G39" s="58"/>
      <c r="H39" s="70"/>
      <c r="I39" s="73">
        <f>+C39-F39</f>
        <v>0</v>
      </c>
      <c r="J39" s="63"/>
      <c r="K39" s="57"/>
      <c r="L39" s="57"/>
      <c r="M39" s="64"/>
      <c r="N39" s="61"/>
      <c r="O39" s="57"/>
      <c r="P39" s="64"/>
      <c r="Q39" s="61"/>
      <c r="R39" s="40"/>
      <c r="S39" s="71"/>
    </row>
    <row r="40" spans="1:19" x14ac:dyDescent="0.2">
      <c r="A40" s="56" t="s">
        <v>23</v>
      </c>
      <c r="B40" s="57"/>
      <c r="C40" s="82">
        <f>+[1]BG!C40</f>
        <v>7603.5</v>
      </c>
      <c r="D40" s="58"/>
      <c r="E40" s="58"/>
      <c r="F40" s="82">
        <v>7391</v>
      </c>
      <c r="G40" s="58"/>
      <c r="H40" s="70"/>
      <c r="I40" s="73">
        <f>+C40-F40</f>
        <v>212.5</v>
      </c>
      <c r="J40" s="63"/>
      <c r="K40" s="70"/>
      <c r="L40" s="70"/>
      <c r="M40" s="64"/>
      <c r="N40" s="64"/>
      <c r="O40" s="70"/>
      <c r="P40" s="64"/>
      <c r="Q40" s="64"/>
      <c r="R40" s="40"/>
      <c r="S40" s="71"/>
    </row>
    <row r="41" spans="1:19" x14ac:dyDescent="0.2">
      <c r="A41" s="56" t="s">
        <v>45</v>
      </c>
      <c r="B41" s="57"/>
      <c r="C41" s="168">
        <f>+[1]BG!C41</f>
        <v>-9132.7999999999993</v>
      </c>
      <c r="D41" s="58"/>
      <c r="E41" s="87"/>
      <c r="F41" s="167">
        <v>-9109.2999999999993</v>
      </c>
      <c r="G41" s="58"/>
      <c r="H41" s="70"/>
      <c r="I41" s="73">
        <f>+C41-F41</f>
        <v>-23.5</v>
      </c>
      <c r="J41" s="63"/>
      <c r="K41" s="70"/>
      <c r="L41" s="70"/>
      <c r="M41" s="64"/>
      <c r="N41" s="64"/>
      <c r="O41" s="70"/>
      <c r="P41" s="64"/>
      <c r="Q41" s="64"/>
      <c r="R41" s="40"/>
      <c r="S41" s="71"/>
    </row>
    <row r="42" spans="1:19" x14ac:dyDescent="0.2">
      <c r="A42" s="72"/>
      <c r="B42" s="70"/>
      <c r="C42" s="58"/>
      <c r="D42" s="58"/>
      <c r="E42" s="58"/>
      <c r="F42" s="58"/>
      <c r="G42" s="58"/>
      <c r="H42" s="70"/>
      <c r="I42" s="73"/>
      <c r="J42" s="63"/>
      <c r="K42" s="57" t="s">
        <v>70</v>
      </c>
      <c r="L42" s="57"/>
      <c r="M42" s="64"/>
      <c r="N42" s="62">
        <f>+SUM(N44:N62)</f>
        <v>1846754.4</v>
      </c>
      <c r="O42" s="57"/>
      <c r="P42" s="64"/>
      <c r="Q42" s="62">
        <v>1823944.9</v>
      </c>
      <c r="R42" s="40"/>
      <c r="S42" s="65">
        <f>+N42-Q42</f>
        <v>22809.5</v>
      </c>
    </row>
    <row r="43" spans="1:19" x14ac:dyDescent="0.2">
      <c r="A43" s="56" t="s">
        <v>104</v>
      </c>
      <c r="B43" s="57"/>
      <c r="C43" s="58"/>
      <c r="D43" s="81">
        <f>+SUM(C44:C45)</f>
        <v>402.19999999999982</v>
      </c>
      <c r="E43" s="60"/>
      <c r="F43" s="58"/>
      <c r="G43" s="81">
        <v>402.19999999999982</v>
      </c>
      <c r="H43" s="61"/>
      <c r="I43" s="62">
        <f>+D43-G43</f>
        <v>0</v>
      </c>
      <c r="J43" s="63"/>
      <c r="K43" s="70"/>
      <c r="L43" s="70"/>
      <c r="M43" s="64"/>
      <c r="N43" s="64"/>
      <c r="O43" s="70"/>
      <c r="P43" s="64"/>
      <c r="Q43" s="64"/>
      <c r="R43" s="40"/>
      <c r="S43" s="71"/>
    </row>
    <row r="44" spans="1:19" x14ac:dyDescent="0.2">
      <c r="A44" s="83" t="s">
        <v>72</v>
      </c>
      <c r="B44" s="84"/>
      <c r="C44" s="82">
        <f>+[1]BG!C44</f>
        <v>2135.1999999999998</v>
      </c>
      <c r="D44" s="58"/>
      <c r="E44" s="58"/>
      <c r="F44" s="82">
        <v>2135.1999999999998</v>
      </c>
      <c r="G44" s="58"/>
      <c r="H44" s="70"/>
      <c r="I44" s="73">
        <f>+C44-F44</f>
        <v>0</v>
      </c>
      <c r="J44" s="63"/>
      <c r="K44" s="57" t="s">
        <v>71</v>
      </c>
      <c r="L44" s="57"/>
      <c r="M44" s="64"/>
      <c r="N44" s="62">
        <f>+M45</f>
        <v>646370.1</v>
      </c>
      <c r="O44" s="57"/>
      <c r="P44" s="64"/>
      <c r="Q44" s="62">
        <v>646370.1</v>
      </c>
      <c r="R44" s="40"/>
      <c r="S44" s="65">
        <f>+N44-Q44</f>
        <v>0</v>
      </c>
    </row>
    <row r="45" spans="1:19" x14ac:dyDescent="0.2">
      <c r="A45" s="56" t="s">
        <v>45</v>
      </c>
      <c r="B45" s="88"/>
      <c r="C45" s="168">
        <f>+[1]BG!C45</f>
        <v>-1733</v>
      </c>
      <c r="D45" s="58"/>
      <c r="E45" s="87"/>
      <c r="F45" s="167">
        <v>-1733</v>
      </c>
      <c r="G45" s="58"/>
      <c r="H45" s="70"/>
      <c r="I45" s="73">
        <f>+C45-F45</f>
        <v>0</v>
      </c>
      <c r="J45" s="63"/>
      <c r="K45" s="57" t="s">
        <v>73</v>
      </c>
      <c r="L45" s="57"/>
      <c r="M45" s="61">
        <f>+[1]BG!I45</f>
        <v>646370.1</v>
      </c>
      <c r="N45" s="64"/>
      <c r="O45" s="70"/>
      <c r="P45" s="61">
        <v>646370.1</v>
      </c>
      <c r="Q45" s="64"/>
      <c r="R45" s="40"/>
      <c r="S45" s="71">
        <f>+M45-P45</f>
        <v>0</v>
      </c>
    </row>
    <row r="46" spans="1:19" x14ac:dyDescent="0.2">
      <c r="A46" s="72"/>
      <c r="B46" s="70"/>
      <c r="C46" s="58"/>
      <c r="D46" s="58"/>
      <c r="E46" s="58"/>
      <c r="F46" s="58"/>
      <c r="G46" s="58"/>
      <c r="H46" s="70"/>
      <c r="I46" s="73"/>
      <c r="J46" s="63"/>
      <c r="K46" s="70"/>
      <c r="L46" s="70"/>
      <c r="M46" s="64"/>
      <c r="N46" s="64"/>
      <c r="O46" s="70"/>
      <c r="P46" s="64"/>
      <c r="Q46" s="64"/>
      <c r="R46" s="40"/>
      <c r="S46" s="71"/>
    </row>
    <row r="47" spans="1:19" x14ac:dyDescent="0.2">
      <c r="A47" s="56" t="s">
        <v>74</v>
      </c>
      <c r="B47" s="57"/>
      <c r="C47" s="58"/>
      <c r="D47" s="81">
        <f>+SUM(C48:C53)</f>
        <v>12387.599999999997</v>
      </c>
      <c r="E47" s="60"/>
      <c r="F47" s="58"/>
      <c r="G47" s="81">
        <v>12477.799999999996</v>
      </c>
      <c r="H47" s="61"/>
      <c r="I47" s="62">
        <f>+D47-G47</f>
        <v>-90.199999999998909</v>
      </c>
      <c r="J47" s="63"/>
      <c r="K47" s="70"/>
      <c r="L47" s="70"/>
      <c r="M47" s="64"/>
      <c r="N47" s="64"/>
      <c r="O47" s="70"/>
      <c r="P47" s="64"/>
      <c r="Q47" s="64"/>
      <c r="R47" s="40"/>
      <c r="S47" s="71"/>
    </row>
    <row r="48" spans="1:19" x14ac:dyDescent="0.2">
      <c r="A48" s="56" t="s">
        <v>75</v>
      </c>
      <c r="B48" s="57"/>
      <c r="C48" s="82">
        <f>+[1]BG!C48</f>
        <v>11116.1</v>
      </c>
      <c r="D48" s="58"/>
      <c r="E48" s="58"/>
      <c r="F48" s="82">
        <v>11116</v>
      </c>
      <c r="G48" s="58"/>
      <c r="H48" s="70"/>
      <c r="I48" s="73">
        <f t="shared" ref="I48:I53" si="1">+C48-F48</f>
        <v>0.1000000000003638</v>
      </c>
      <c r="J48" s="63"/>
      <c r="K48" s="57" t="s">
        <v>77</v>
      </c>
      <c r="L48" s="57"/>
      <c r="M48" s="64"/>
      <c r="N48" s="62">
        <f>+M49</f>
        <v>283798.3</v>
      </c>
      <c r="O48" s="57"/>
      <c r="P48" s="64"/>
      <c r="Q48" s="62">
        <v>283798.3</v>
      </c>
      <c r="R48" s="40"/>
      <c r="S48" s="65">
        <f>+N48-Q48</f>
        <v>0</v>
      </c>
    </row>
    <row r="49" spans="1:19" x14ac:dyDescent="0.2">
      <c r="A49" s="56" t="s">
        <v>76</v>
      </c>
      <c r="B49" s="57"/>
      <c r="C49" s="82">
        <f>+[1]BG!C49</f>
        <v>3274</v>
      </c>
      <c r="D49" s="58"/>
      <c r="E49" s="58"/>
      <c r="F49" s="82">
        <v>3284.8</v>
      </c>
      <c r="G49" s="58"/>
      <c r="H49" s="70"/>
      <c r="I49" s="73">
        <f t="shared" si="1"/>
        <v>-10.800000000000182</v>
      </c>
      <c r="J49" s="63"/>
      <c r="K49" s="57" t="s">
        <v>79</v>
      </c>
      <c r="L49" s="57"/>
      <c r="M49" s="61">
        <f>+[1]BG!I49</f>
        <v>283798.3</v>
      </c>
      <c r="N49" s="64"/>
      <c r="O49" s="70"/>
      <c r="P49" s="61">
        <v>283798.3</v>
      </c>
      <c r="Q49" s="64"/>
      <c r="R49" s="40"/>
      <c r="S49" s="71">
        <f>+M49-P49</f>
        <v>0</v>
      </c>
    </row>
    <row r="50" spans="1:19" x14ac:dyDescent="0.2">
      <c r="A50" s="56" t="s">
        <v>78</v>
      </c>
      <c r="B50" s="57"/>
      <c r="C50" s="82">
        <f>+[1]BG!C50</f>
        <v>4759.2</v>
      </c>
      <c r="D50" s="58"/>
      <c r="E50" s="58"/>
      <c r="F50" s="82">
        <v>4925.3</v>
      </c>
      <c r="G50" s="58"/>
      <c r="H50" s="70"/>
      <c r="I50" s="73">
        <f t="shared" si="1"/>
        <v>-166.10000000000036</v>
      </c>
      <c r="J50" s="63"/>
      <c r="K50" s="70"/>
      <c r="L50" s="70"/>
      <c r="M50" s="64"/>
      <c r="N50" s="64"/>
      <c r="O50" s="70"/>
      <c r="P50" s="64"/>
      <c r="Q50" s="64"/>
      <c r="R50" s="40"/>
      <c r="S50" s="71"/>
    </row>
    <row r="51" spans="1:19" x14ac:dyDescent="0.2">
      <c r="A51" s="56" t="s">
        <v>23</v>
      </c>
      <c r="B51" s="57"/>
      <c r="C51" s="82">
        <f>+[1]BG!C51</f>
        <v>447.6</v>
      </c>
      <c r="D51" s="58"/>
      <c r="E51" s="58"/>
      <c r="F51" s="82">
        <v>447.6</v>
      </c>
      <c r="G51" s="58"/>
      <c r="H51" s="70"/>
      <c r="I51" s="73">
        <f t="shared" si="1"/>
        <v>0</v>
      </c>
      <c r="J51" s="63"/>
      <c r="K51" s="70"/>
      <c r="L51" s="70"/>
      <c r="M51" s="64"/>
      <c r="N51" s="64"/>
      <c r="O51" s="70"/>
      <c r="P51" s="64"/>
      <c r="Q51" s="64"/>
      <c r="R51" s="40"/>
      <c r="S51" s="71"/>
    </row>
    <row r="52" spans="1:19" x14ac:dyDescent="0.2">
      <c r="A52" s="56" t="s">
        <v>80</v>
      </c>
      <c r="B52" s="57"/>
      <c r="C52" s="168">
        <f>+[1]BG!C52</f>
        <v>-7176.1</v>
      </c>
      <c r="D52" s="58"/>
      <c r="E52" s="87"/>
      <c r="F52" s="167">
        <v>-7262.7</v>
      </c>
      <c r="G52" s="58"/>
      <c r="H52" s="70"/>
      <c r="I52" s="73">
        <f t="shared" si="1"/>
        <v>86.599999999999454</v>
      </c>
      <c r="J52" s="63"/>
      <c r="K52" s="57" t="s">
        <v>82</v>
      </c>
      <c r="L52" s="57"/>
      <c r="M52" s="64"/>
      <c r="N52" s="62">
        <f>+SUM(M54:M56)</f>
        <v>109551</v>
      </c>
      <c r="O52" s="57"/>
      <c r="P52" s="64"/>
      <c r="Q52" s="62">
        <v>109551</v>
      </c>
      <c r="R52" s="40"/>
      <c r="S52" s="65">
        <f>+N52-Q52</f>
        <v>0</v>
      </c>
    </row>
    <row r="53" spans="1:19" x14ac:dyDescent="0.2">
      <c r="A53" s="56" t="s">
        <v>81</v>
      </c>
      <c r="B53" s="57"/>
      <c r="C53" s="168">
        <f>+[1]BG!C53</f>
        <v>-33.200000000000003</v>
      </c>
      <c r="D53" s="58"/>
      <c r="E53" s="87"/>
      <c r="F53" s="167">
        <v>-33.200000000000003</v>
      </c>
      <c r="G53" s="58"/>
      <c r="H53" s="70"/>
      <c r="I53" s="73">
        <f t="shared" si="1"/>
        <v>0</v>
      </c>
      <c r="J53" s="63"/>
      <c r="K53" s="70"/>
      <c r="L53" s="70"/>
      <c r="M53" s="64"/>
      <c r="N53" s="64"/>
      <c r="O53" s="70"/>
      <c r="P53" s="64"/>
      <c r="Q53" s="64"/>
      <c r="R53" s="40"/>
      <c r="S53" s="71"/>
    </row>
    <row r="54" spans="1:19" x14ac:dyDescent="0.2">
      <c r="A54" s="72" t="s">
        <v>25</v>
      </c>
      <c r="B54" s="70"/>
      <c r="C54" s="58"/>
      <c r="D54" s="58"/>
      <c r="E54" s="58"/>
      <c r="F54" s="58"/>
      <c r="G54" s="58"/>
      <c r="H54" s="70"/>
      <c r="I54" s="73"/>
      <c r="J54" s="63"/>
      <c r="K54" s="57" t="s">
        <v>84</v>
      </c>
      <c r="L54" s="57"/>
      <c r="M54" s="61">
        <f>+[1]BG!I54</f>
        <v>7805.7</v>
      </c>
      <c r="N54" s="64"/>
      <c r="O54" s="70"/>
      <c r="P54" s="61">
        <v>7805.7</v>
      </c>
      <c r="Q54" s="64"/>
      <c r="R54" s="40"/>
      <c r="S54" s="71">
        <f>+M54-P54</f>
        <v>0</v>
      </c>
    </row>
    <row r="55" spans="1:19" x14ac:dyDescent="0.2">
      <c r="A55" s="56" t="s">
        <v>83</v>
      </c>
      <c r="B55" s="57"/>
      <c r="C55" s="58"/>
      <c r="D55" s="81">
        <f>+SUM(C56:C58)</f>
        <v>22677</v>
      </c>
      <c r="E55" s="60"/>
      <c r="F55" s="58"/>
      <c r="G55" s="81">
        <v>21243.1</v>
      </c>
      <c r="H55" s="61"/>
      <c r="I55" s="62">
        <f>+D55-G55</f>
        <v>1433.9000000000015</v>
      </c>
      <c r="J55" s="63"/>
      <c r="K55" s="57" t="s">
        <v>86</v>
      </c>
      <c r="L55" s="57"/>
      <c r="M55" s="61">
        <f>+[1]BG!I55</f>
        <v>100635.2</v>
      </c>
      <c r="N55" s="64"/>
      <c r="O55" s="70"/>
      <c r="P55" s="61">
        <v>100635.2</v>
      </c>
      <c r="Q55" s="64"/>
      <c r="R55" s="40"/>
      <c r="S55" s="71">
        <f>+M55-P55</f>
        <v>0</v>
      </c>
    </row>
    <row r="56" spans="1:19" x14ac:dyDescent="0.2">
      <c r="A56" s="56" t="s">
        <v>85</v>
      </c>
      <c r="B56" s="70"/>
      <c r="C56" s="82">
        <f>+[1]BG!C56</f>
        <v>341.1</v>
      </c>
      <c r="D56" s="58"/>
      <c r="E56" s="58"/>
      <c r="F56" s="82">
        <v>423.8</v>
      </c>
      <c r="G56" s="58"/>
      <c r="H56" s="70"/>
      <c r="I56" s="73">
        <f>+C56-F56</f>
        <v>-82.699999999999989</v>
      </c>
      <c r="J56" s="63"/>
      <c r="K56" s="57" t="s">
        <v>43</v>
      </c>
      <c r="L56" s="57"/>
      <c r="M56" s="61">
        <f>+[1]BG!I56</f>
        <v>1110.0999999999999</v>
      </c>
      <c r="N56" s="64"/>
      <c r="O56" s="70"/>
      <c r="P56" s="61">
        <v>1110.0999999999999</v>
      </c>
      <c r="Q56" s="64"/>
      <c r="R56" s="40"/>
      <c r="S56" s="71">
        <f>+M56-P56</f>
        <v>0</v>
      </c>
    </row>
    <row r="57" spans="1:19" x14ac:dyDescent="0.2">
      <c r="A57" s="56" t="s">
        <v>14</v>
      </c>
      <c r="B57" s="57"/>
      <c r="C57" s="82">
        <f>+[1]BG!C57</f>
        <v>22338.600000000002</v>
      </c>
      <c r="D57" s="58"/>
      <c r="E57" s="58"/>
      <c r="F57" s="82">
        <v>20822</v>
      </c>
      <c r="G57" s="58"/>
      <c r="H57" s="70"/>
      <c r="I57" s="73">
        <f>+C57-F57</f>
        <v>1516.6000000000022</v>
      </c>
      <c r="J57" s="63"/>
      <c r="K57" s="57"/>
      <c r="L57" s="57"/>
      <c r="M57" s="61"/>
      <c r="N57" s="64"/>
      <c r="O57" s="70"/>
      <c r="P57" s="61"/>
      <c r="Q57" s="64"/>
      <c r="R57" s="40"/>
      <c r="S57" s="71"/>
    </row>
    <row r="58" spans="1:19" x14ac:dyDescent="0.2">
      <c r="A58" s="56" t="s">
        <v>45</v>
      </c>
      <c r="B58" s="57"/>
      <c r="C58" s="168">
        <f>+[1]BG!C58</f>
        <v>-2.7</v>
      </c>
      <c r="D58" s="58"/>
      <c r="E58" s="87"/>
      <c r="F58" s="168">
        <v>-2.7</v>
      </c>
      <c r="G58" s="58"/>
      <c r="H58" s="70"/>
      <c r="I58" s="73">
        <f>+C58-F58</f>
        <v>0</v>
      </c>
      <c r="J58" s="63"/>
      <c r="K58" s="57"/>
      <c r="L58" s="57"/>
      <c r="M58" s="61"/>
      <c r="N58" s="64"/>
      <c r="O58" s="70"/>
      <c r="P58" s="61"/>
      <c r="Q58" s="64"/>
      <c r="R58" s="40"/>
      <c r="S58" s="71"/>
    </row>
    <row r="59" spans="1:19" x14ac:dyDescent="0.2">
      <c r="A59" s="72"/>
      <c r="B59" s="70"/>
      <c r="C59" s="58"/>
      <c r="D59" s="58"/>
      <c r="E59" s="58"/>
      <c r="F59" s="58"/>
      <c r="G59" s="58"/>
      <c r="H59" s="70"/>
      <c r="I59" s="73"/>
      <c r="J59" s="63"/>
      <c r="K59" s="70"/>
      <c r="L59" s="70"/>
      <c r="M59" s="64"/>
      <c r="N59" s="64"/>
      <c r="O59" s="70"/>
      <c r="P59" s="64"/>
      <c r="Q59" s="64"/>
      <c r="R59" s="40"/>
      <c r="S59" s="71"/>
    </row>
    <row r="60" spans="1:19" x14ac:dyDescent="0.2">
      <c r="A60" s="56" t="s">
        <v>87</v>
      </c>
      <c r="B60" s="57"/>
      <c r="C60" s="58"/>
      <c r="D60" s="81">
        <f>+C62</f>
        <v>7805.7</v>
      </c>
      <c r="E60" s="60"/>
      <c r="F60" s="58"/>
      <c r="G60" s="81">
        <v>7805.7</v>
      </c>
      <c r="H60" s="61"/>
      <c r="I60" s="62">
        <f>+D60-G60</f>
        <v>0</v>
      </c>
      <c r="J60" s="63"/>
      <c r="K60" s="57" t="s">
        <v>88</v>
      </c>
      <c r="L60" s="57"/>
      <c r="M60" s="64"/>
      <c r="N60" s="62">
        <f>+[1]BG!J60</f>
        <v>610953</v>
      </c>
      <c r="O60" s="57"/>
      <c r="P60" s="64"/>
      <c r="Q60" s="62">
        <v>610953</v>
      </c>
      <c r="R60" s="40"/>
      <c r="S60" s="65">
        <f>+N60-Q60</f>
        <v>0</v>
      </c>
    </row>
    <row r="61" spans="1:19" x14ac:dyDescent="0.2">
      <c r="A61" s="56" t="s">
        <v>44</v>
      </c>
      <c r="B61" s="57"/>
      <c r="C61" s="58"/>
      <c r="D61" s="58"/>
      <c r="E61" s="58"/>
      <c r="F61" s="58"/>
      <c r="G61" s="58"/>
      <c r="H61" s="70"/>
      <c r="I61" s="73"/>
      <c r="J61" s="63"/>
      <c r="K61" s="57"/>
      <c r="L61" s="57"/>
      <c r="M61" s="64"/>
      <c r="N61" s="74"/>
      <c r="O61" s="57"/>
      <c r="P61" s="64"/>
      <c r="Q61" s="74"/>
      <c r="R61" s="40"/>
      <c r="S61" s="71"/>
    </row>
    <row r="62" spans="1:19" x14ac:dyDescent="0.2">
      <c r="A62" s="56" t="s">
        <v>22</v>
      </c>
      <c r="B62" s="57"/>
      <c r="C62" s="82">
        <f>+[1]BG!C62</f>
        <v>7805.7</v>
      </c>
      <c r="D62" s="58"/>
      <c r="E62" s="58"/>
      <c r="F62" s="82">
        <v>7805.7</v>
      </c>
      <c r="G62" s="58"/>
      <c r="H62" s="70"/>
      <c r="I62" s="73">
        <f>+C62-F62</f>
        <v>0</v>
      </c>
      <c r="J62" s="63"/>
      <c r="K62" s="57" t="s">
        <v>33</v>
      </c>
      <c r="L62" s="57"/>
      <c r="M62" s="64"/>
      <c r="N62" s="81">
        <f>+[1]BG!J62</f>
        <v>196082</v>
      </c>
      <c r="O62" s="57"/>
      <c r="P62" s="64"/>
      <c r="Q62" s="81">
        <v>173272.5</v>
      </c>
      <c r="R62" s="40"/>
      <c r="S62" s="65">
        <f>+N62-Q62</f>
        <v>22809.5</v>
      </c>
    </row>
    <row r="63" spans="1:19" x14ac:dyDescent="0.2">
      <c r="A63" s="56" t="s">
        <v>25</v>
      </c>
      <c r="B63" s="57"/>
      <c r="C63" s="82"/>
      <c r="D63" s="58"/>
      <c r="E63" s="58"/>
      <c r="F63" s="82"/>
      <c r="G63" s="58"/>
      <c r="H63" s="70"/>
      <c r="I63" s="73"/>
      <c r="J63" s="63"/>
      <c r="K63" s="70"/>
      <c r="L63" s="70"/>
      <c r="M63" s="64"/>
      <c r="N63" s="64"/>
      <c r="O63" s="70"/>
      <c r="P63" s="64"/>
      <c r="Q63" s="64"/>
      <c r="R63" s="40"/>
      <c r="S63" s="71"/>
    </row>
    <row r="64" spans="1:19" x14ac:dyDescent="0.2">
      <c r="A64" s="72"/>
      <c r="B64" s="70"/>
      <c r="C64" s="58"/>
      <c r="D64" s="58"/>
      <c r="E64" s="58"/>
      <c r="F64" s="58"/>
      <c r="G64" s="58"/>
      <c r="H64" s="70"/>
      <c r="I64" s="73"/>
      <c r="J64" s="63"/>
      <c r="K64" s="57"/>
      <c r="L64" s="57"/>
      <c r="M64" s="64"/>
      <c r="N64" s="61"/>
      <c r="O64" s="57"/>
      <c r="P64" s="64"/>
      <c r="Q64" s="61"/>
      <c r="R64" s="40"/>
      <c r="S64" s="71"/>
    </row>
    <row r="65" spans="1:19" x14ac:dyDescent="0.2">
      <c r="A65" s="72"/>
      <c r="B65" s="70"/>
      <c r="C65" s="58"/>
      <c r="D65" s="58"/>
      <c r="E65" s="58"/>
      <c r="F65" s="58"/>
      <c r="G65" s="58"/>
      <c r="H65" s="70"/>
      <c r="I65" s="73"/>
      <c r="J65" s="63"/>
      <c r="K65" s="70"/>
      <c r="L65" s="70"/>
      <c r="M65" s="64"/>
      <c r="N65" s="64"/>
      <c r="O65" s="70"/>
      <c r="P65" s="64"/>
      <c r="Q65" s="64"/>
      <c r="R65" s="40"/>
      <c r="S65" s="71"/>
    </row>
    <row r="66" spans="1:19" x14ac:dyDescent="0.2">
      <c r="A66" s="56" t="s">
        <v>89</v>
      </c>
      <c r="B66" s="57"/>
      <c r="C66" s="58"/>
      <c r="D66" s="81">
        <f>+SUM(D12:D65)</f>
        <v>2871800.0000000005</v>
      </c>
      <c r="E66" s="60"/>
      <c r="F66" s="58"/>
      <c r="G66" s="81">
        <v>2868887</v>
      </c>
      <c r="H66" s="61"/>
      <c r="I66" s="62">
        <f>+D66-G66</f>
        <v>2913.0000000004657</v>
      </c>
      <c r="J66" s="63"/>
      <c r="K66" s="57" t="s">
        <v>90</v>
      </c>
      <c r="L66" s="57"/>
      <c r="M66" s="64"/>
      <c r="N66" s="62">
        <f>+N38+N42</f>
        <v>2871800</v>
      </c>
      <c r="O66" s="57"/>
      <c r="P66" s="64"/>
      <c r="Q66" s="62">
        <v>2868887</v>
      </c>
      <c r="R66" s="40"/>
      <c r="S66" s="65">
        <f>+N66-Q66</f>
        <v>2913</v>
      </c>
    </row>
    <row r="67" spans="1:19" ht="15.75" thickBot="1" x14ac:dyDescent="0.25">
      <c r="A67" s="89"/>
      <c r="B67" s="90"/>
      <c r="C67" s="90"/>
      <c r="D67" s="90"/>
      <c r="E67" s="90"/>
      <c r="F67" s="90"/>
      <c r="G67" s="90"/>
      <c r="H67" s="90"/>
      <c r="I67" s="91"/>
      <c r="J67" s="92"/>
      <c r="K67" s="90"/>
      <c r="L67" s="90"/>
      <c r="M67" s="93"/>
      <c r="N67" s="93"/>
      <c r="O67" s="90"/>
      <c r="P67" s="93"/>
      <c r="Q67" s="93"/>
      <c r="R67" s="94"/>
      <c r="S67" s="95"/>
    </row>
    <row r="68" spans="1:19" ht="16.5" thickTop="1" x14ac:dyDescent="0.25">
      <c r="A68" s="367" t="s">
        <v>91</v>
      </c>
      <c r="B68" s="368"/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9"/>
    </row>
    <row r="69" spans="1:19" x14ac:dyDescent="0.2">
      <c r="A69" s="56" t="s">
        <v>92</v>
      </c>
      <c r="B69" s="57"/>
      <c r="C69" s="70"/>
      <c r="D69" s="62">
        <f>+[1]BG!D69</f>
        <v>10767.1</v>
      </c>
      <c r="E69" s="57"/>
      <c r="F69" s="70"/>
      <c r="G69" s="62">
        <v>10764</v>
      </c>
      <c r="H69" s="61"/>
      <c r="I69" s="62">
        <f>+D69-G69</f>
        <v>3.1000000000003638</v>
      </c>
      <c r="J69" s="96"/>
      <c r="K69" s="57" t="s">
        <v>93</v>
      </c>
      <c r="L69" s="57"/>
      <c r="M69" s="64"/>
      <c r="N69" s="62">
        <f>+M70</f>
        <v>10767.1</v>
      </c>
      <c r="O69" s="57"/>
      <c r="P69" s="64"/>
      <c r="Q69" s="62">
        <v>10764</v>
      </c>
      <c r="R69" s="40"/>
      <c r="S69" s="65">
        <f>+N69-Q69</f>
        <v>3.1000000000003638</v>
      </c>
    </row>
    <row r="70" spans="1:19" x14ac:dyDescent="0.2">
      <c r="A70" s="72"/>
      <c r="B70" s="70"/>
      <c r="C70" s="70"/>
      <c r="D70" s="70"/>
      <c r="E70" s="70"/>
      <c r="F70" s="70"/>
      <c r="G70" s="64"/>
      <c r="H70" s="70"/>
      <c r="I70" s="73"/>
      <c r="J70" s="96"/>
      <c r="K70" s="57" t="s">
        <v>94</v>
      </c>
      <c r="L70" s="57"/>
      <c r="M70" s="61">
        <f>+[1]BG!I70</f>
        <v>10767.1</v>
      </c>
      <c r="N70" s="64"/>
      <c r="O70" s="70"/>
      <c r="P70" s="61">
        <v>10764</v>
      </c>
      <c r="Q70" s="64"/>
      <c r="R70" s="40"/>
      <c r="S70" s="71">
        <f>+M70-P70</f>
        <v>3.1000000000003638</v>
      </c>
    </row>
    <row r="71" spans="1:19" x14ac:dyDescent="0.2">
      <c r="A71" s="72"/>
      <c r="B71" s="70"/>
      <c r="C71" s="70"/>
      <c r="D71" s="70"/>
      <c r="E71" s="70"/>
      <c r="F71" s="70"/>
      <c r="G71" s="64"/>
      <c r="H71" s="70"/>
      <c r="I71" s="73"/>
      <c r="J71" s="96"/>
      <c r="K71" s="70"/>
      <c r="L71" s="70"/>
      <c r="M71" s="64"/>
      <c r="N71" s="64"/>
      <c r="O71" s="70"/>
      <c r="P71" s="64"/>
      <c r="Q71" s="64"/>
      <c r="R71" s="40"/>
      <c r="S71" s="71"/>
    </row>
    <row r="72" spans="1:19" x14ac:dyDescent="0.2">
      <c r="A72" s="56" t="s">
        <v>95</v>
      </c>
      <c r="B72" s="57"/>
      <c r="C72" s="70"/>
      <c r="D72" s="62">
        <f>+C73</f>
        <v>214611.9</v>
      </c>
      <c r="E72" s="57"/>
      <c r="F72" s="70"/>
      <c r="G72" s="62">
        <v>121992.7</v>
      </c>
      <c r="H72" s="61"/>
      <c r="I72" s="62">
        <f>+D72-G72</f>
        <v>92619.199999999997</v>
      </c>
      <c r="J72" s="96"/>
      <c r="K72" s="57" t="s">
        <v>96</v>
      </c>
      <c r="L72" s="57"/>
      <c r="M72" s="64"/>
      <c r="N72" s="62">
        <f>+D72</f>
        <v>214611.9</v>
      </c>
      <c r="O72" s="57"/>
      <c r="P72" s="64"/>
      <c r="Q72" s="62">
        <v>121992.7</v>
      </c>
      <c r="R72" s="40"/>
      <c r="S72" s="65">
        <f>+N72-Q72</f>
        <v>92619.199999999997</v>
      </c>
    </row>
    <row r="73" spans="1:19" x14ac:dyDescent="0.2">
      <c r="A73" s="56" t="s">
        <v>23</v>
      </c>
      <c r="B73" s="57"/>
      <c r="C73" s="82">
        <f>+[1]BG!C73</f>
        <v>214611.9</v>
      </c>
      <c r="D73" s="70"/>
      <c r="E73" s="70"/>
      <c r="F73" s="61">
        <v>121992.7</v>
      </c>
      <c r="G73" s="64"/>
      <c r="H73" s="70"/>
      <c r="I73" s="73">
        <f>+C73-F73</f>
        <v>92619.199999999997</v>
      </c>
      <c r="J73" s="96"/>
      <c r="K73" s="70"/>
      <c r="L73" s="70"/>
      <c r="M73" s="64"/>
      <c r="N73" s="64"/>
      <c r="O73" s="70"/>
      <c r="P73" s="64"/>
      <c r="Q73" s="64"/>
      <c r="R73" s="40"/>
      <c r="S73" s="71"/>
    </row>
    <row r="74" spans="1:19" x14ac:dyDescent="0.2">
      <c r="A74" s="72"/>
      <c r="B74" s="70"/>
      <c r="C74" s="70"/>
      <c r="D74" s="97"/>
      <c r="E74" s="70"/>
      <c r="F74" s="70"/>
      <c r="G74" s="64"/>
      <c r="H74" s="70"/>
      <c r="I74" s="73"/>
      <c r="J74" s="96"/>
      <c r="K74" s="70"/>
      <c r="L74" s="70"/>
      <c r="M74" s="64"/>
      <c r="N74" s="64"/>
      <c r="O74" s="70"/>
      <c r="P74" s="64"/>
      <c r="Q74" s="64"/>
      <c r="R74" s="40"/>
      <c r="S74" s="71"/>
    </row>
    <row r="75" spans="1:19" x14ac:dyDescent="0.2">
      <c r="A75" s="56" t="s">
        <v>97</v>
      </c>
      <c r="B75" s="57"/>
      <c r="C75" s="70"/>
      <c r="D75" s="62">
        <f>+[1]BG!D75</f>
        <v>3203027.8</v>
      </c>
      <c r="E75" s="57"/>
      <c r="F75" s="70"/>
      <c r="G75" s="62">
        <v>3181420.3</v>
      </c>
      <c r="H75" s="61"/>
      <c r="I75" s="62">
        <f>+D75-G75</f>
        <v>21607.5</v>
      </c>
      <c r="J75" s="96"/>
      <c r="K75" s="57" t="s">
        <v>98</v>
      </c>
      <c r="L75" s="57"/>
      <c r="M75" s="64"/>
      <c r="N75" s="62">
        <f>+D75</f>
        <v>3203027.8</v>
      </c>
      <c r="O75" s="57"/>
      <c r="P75" s="64"/>
      <c r="Q75" s="62">
        <v>3181420.3</v>
      </c>
      <c r="R75" s="40"/>
      <c r="S75" s="65">
        <f>+N75-Q75</f>
        <v>21607.5</v>
      </c>
    </row>
    <row r="76" spans="1:19" x14ac:dyDescent="0.2">
      <c r="A76" s="72"/>
      <c r="B76" s="70"/>
      <c r="C76" s="70"/>
      <c r="D76" s="64"/>
      <c r="E76" s="70"/>
      <c r="F76" s="70"/>
      <c r="G76" s="64"/>
      <c r="H76" s="70"/>
      <c r="I76" s="73"/>
      <c r="J76" s="96"/>
      <c r="K76" s="70"/>
      <c r="L76" s="70"/>
      <c r="M76" s="64"/>
      <c r="N76" s="64"/>
      <c r="O76" s="70"/>
      <c r="P76" s="64"/>
      <c r="Q76" s="64"/>
      <c r="R76" s="40"/>
      <c r="S76" s="71"/>
    </row>
    <row r="77" spans="1:19" x14ac:dyDescent="0.2">
      <c r="A77" s="56" t="s">
        <v>99</v>
      </c>
      <c r="B77" s="57"/>
      <c r="C77" s="70"/>
      <c r="D77" s="62">
        <f>+[1]BG!D77</f>
        <v>5376085.7000000002</v>
      </c>
      <c r="E77" s="57"/>
      <c r="F77" s="70"/>
      <c r="G77" s="62">
        <v>5386051</v>
      </c>
      <c r="H77" s="61"/>
      <c r="I77" s="62">
        <f>+D77-G77</f>
        <v>-9965.2999999998137</v>
      </c>
      <c r="J77" s="96"/>
      <c r="K77" s="57" t="s">
        <v>100</v>
      </c>
      <c r="L77" s="57"/>
      <c r="M77" s="64"/>
      <c r="N77" s="62">
        <f>+D77</f>
        <v>5376085.7000000002</v>
      </c>
      <c r="O77" s="57"/>
      <c r="P77" s="64"/>
      <c r="Q77" s="62">
        <v>5386051</v>
      </c>
      <c r="R77" s="40"/>
      <c r="S77" s="65">
        <f>+N77-Q77</f>
        <v>-9965.2999999998137</v>
      </c>
    </row>
    <row r="78" spans="1:19" ht="15.75" customHeight="1" x14ac:dyDescent="0.2">
      <c r="A78" s="72"/>
      <c r="B78" s="70"/>
      <c r="C78" s="70"/>
      <c r="D78" s="70"/>
      <c r="E78" s="70"/>
      <c r="F78" s="70"/>
      <c r="G78" s="64"/>
      <c r="H78" s="70"/>
      <c r="I78" s="73"/>
      <c r="J78" s="96"/>
      <c r="K78" s="70"/>
      <c r="L78" s="70"/>
      <c r="M78" s="64"/>
      <c r="N78" s="64"/>
      <c r="O78" s="70"/>
      <c r="P78" s="64"/>
      <c r="Q78" s="64"/>
      <c r="R78" s="40"/>
      <c r="S78" s="71"/>
    </row>
    <row r="79" spans="1:19" x14ac:dyDescent="0.2">
      <c r="A79" s="56" t="s">
        <v>101</v>
      </c>
      <c r="B79" s="70"/>
      <c r="C79" s="70"/>
      <c r="D79" s="62">
        <f>+[1]BG!D79</f>
        <v>8804492.5</v>
      </c>
      <c r="E79" s="57"/>
      <c r="F79" s="70"/>
      <c r="G79" s="62">
        <v>8700228</v>
      </c>
      <c r="H79" s="61"/>
      <c r="I79" s="62">
        <f>+D79-G79</f>
        <v>104264.5</v>
      </c>
      <c r="J79" s="96"/>
      <c r="K79" s="57" t="s">
        <v>101</v>
      </c>
      <c r="L79" s="57"/>
      <c r="M79" s="64"/>
      <c r="N79" s="62">
        <f>+D79</f>
        <v>8804492.5</v>
      </c>
      <c r="O79" s="57"/>
      <c r="P79" s="64"/>
      <c r="Q79" s="62">
        <v>8700228</v>
      </c>
      <c r="R79" s="40"/>
      <c r="S79" s="65">
        <f>+N79-Q79</f>
        <v>104264.5</v>
      </c>
    </row>
    <row r="80" spans="1:19" ht="15.75" thickBot="1" x14ac:dyDescent="0.25">
      <c r="A80" s="89"/>
      <c r="B80" s="90"/>
      <c r="C80" s="90"/>
      <c r="D80" s="90"/>
      <c r="E80" s="90"/>
      <c r="F80" s="90"/>
      <c r="G80" s="90"/>
      <c r="H80" s="90"/>
      <c r="I80" s="90"/>
      <c r="J80" s="98"/>
      <c r="K80" s="90"/>
      <c r="L80" s="90"/>
      <c r="M80" s="90"/>
      <c r="N80" s="90"/>
      <c r="O80" s="90"/>
      <c r="P80" s="90"/>
      <c r="Q80" s="90"/>
      <c r="R80" s="94"/>
      <c r="S80" s="99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sheetProtection password="CF7A" sheet="1" objects="1" scenarios="1"/>
  <mergeCells count="5">
    <mergeCell ref="G1:J1"/>
    <mergeCell ref="M4:N4"/>
    <mergeCell ref="C10:D10"/>
    <mergeCell ref="M10:N10"/>
    <mergeCell ref="A68:S68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>
    <oddFooter>&amp;LDirección de Contabilidad&amp;RPágina 2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5" transitionEvaluation="1">
    <pageSetUpPr fitToPage="1"/>
  </sheetPr>
  <dimension ref="A1:S184"/>
  <sheetViews>
    <sheetView showGridLines="0" topLeftCell="A25" zoomScale="75" workbookViewId="0">
      <selection activeCell="A25" sqref="A1:XFD1048576"/>
    </sheetView>
  </sheetViews>
  <sheetFormatPr baseColWidth="10" defaultColWidth="12.6640625" defaultRowHeight="15" x14ac:dyDescent="0.2"/>
  <cols>
    <col min="1" max="1" width="50.5546875" style="104" customWidth="1"/>
    <col min="2" max="2" width="8.33203125" style="104" customWidth="1"/>
    <col min="3" max="3" width="11.21875" style="165" customWidth="1"/>
    <col min="4" max="4" width="3.33203125" style="165" customWidth="1"/>
    <col min="5" max="5" width="12.77734375" style="165" customWidth="1"/>
    <col min="6" max="6" width="3.109375" style="104" customWidth="1"/>
    <col min="7" max="7" width="7.77734375" style="104" customWidth="1"/>
    <col min="8" max="8" width="10.88671875" style="104" customWidth="1"/>
    <col min="9" max="9" width="3.6640625" style="104" customWidth="1"/>
    <col min="10" max="10" width="12.109375" style="104" customWidth="1"/>
    <col min="11" max="11" width="2.77734375" style="104" customWidth="1"/>
    <col min="12" max="12" width="12.6640625" style="104"/>
    <col min="13" max="13" width="1.5546875" style="104" customWidth="1"/>
    <col min="14" max="14" width="12.6640625" style="104"/>
    <col min="15" max="19" width="12.6640625" style="105"/>
    <col min="20" max="16384" width="12.6640625" style="104"/>
  </cols>
  <sheetData>
    <row r="1" spans="1:19" ht="17.100000000000001" customHeight="1" x14ac:dyDescent="0.2">
      <c r="A1" s="100"/>
      <c r="B1" s="100"/>
      <c r="C1" s="101"/>
      <c r="D1" s="101"/>
      <c r="E1" s="101"/>
      <c r="F1" s="102"/>
      <c r="G1" s="102"/>
      <c r="H1" s="102"/>
      <c r="I1" s="102"/>
      <c r="J1" s="102"/>
      <c r="K1" s="102"/>
      <c r="L1" s="102"/>
      <c r="M1" s="103"/>
    </row>
    <row r="2" spans="1:19" ht="12" customHeight="1" x14ac:dyDescent="0.2">
      <c r="A2" s="102"/>
      <c r="B2" s="102"/>
      <c r="C2" s="101"/>
      <c r="D2" s="101"/>
      <c r="E2" s="101"/>
      <c r="F2" s="102"/>
      <c r="G2" s="102"/>
      <c r="H2" s="102"/>
      <c r="I2" s="102"/>
      <c r="J2" s="102"/>
      <c r="K2" s="102"/>
      <c r="L2" s="102"/>
      <c r="M2" s="102"/>
    </row>
    <row r="3" spans="1:19" ht="20.25" x14ac:dyDescent="0.3">
      <c r="A3" s="106"/>
      <c r="B3" s="106"/>
      <c r="C3" s="107"/>
      <c r="D3" s="107"/>
      <c r="E3" s="107"/>
      <c r="F3" s="108"/>
      <c r="G3" s="108"/>
      <c r="H3" s="108"/>
      <c r="I3" s="108"/>
      <c r="J3" s="108"/>
      <c r="K3" s="108"/>
      <c r="L3" s="108"/>
      <c r="M3" s="108"/>
    </row>
    <row r="4" spans="1:19" s="112" customFormat="1" ht="23.25" x14ac:dyDescent="0.35">
      <c r="A4" s="109" t="s">
        <v>0</v>
      </c>
      <c r="B4" s="109"/>
      <c r="C4" s="110"/>
      <c r="D4" s="110"/>
      <c r="E4" s="110"/>
      <c r="F4" s="111"/>
      <c r="G4" s="111"/>
      <c r="H4" s="111"/>
      <c r="I4" s="111"/>
      <c r="J4" s="111"/>
      <c r="K4" s="111"/>
      <c r="L4" s="111"/>
      <c r="M4" s="111"/>
      <c r="O4" s="113"/>
      <c r="P4" s="113"/>
      <c r="Q4" s="113"/>
      <c r="R4" s="113"/>
      <c r="S4" s="113"/>
    </row>
    <row r="5" spans="1:19" s="112" customFormat="1" ht="23.25" x14ac:dyDescent="0.35">
      <c r="A5" s="109" t="s">
        <v>139</v>
      </c>
      <c r="B5" s="114"/>
      <c r="C5" s="110"/>
      <c r="D5" s="110"/>
      <c r="E5" s="110"/>
      <c r="F5" s="111"/>
      <c r="G5" s="111"/>
      <c r="H5" s="111"/>
      <c r="I5" s="111"/>
      <c r="J5" s="111"/>
      <c r="K5" s="111"/>
      <c r="L5" s="111"/>
      <c r="M5" s="111"/>
      <c r="O5" s="113"/>
      <c r="P5" s="113"/>
      <c r="Q5" s="113"/>
      <c r="R5" s="113"/>
      <c r="S5" s="113"/>
    </row>
    <row r="6" spans="1:19" ht="6.75" customHeight="1" x14ac:dyDescent="0.2">
      <c r="A6" s="115"/>
      <c r="B6" s="115"/>
      <c r="C6" s="116"/>
      <c r="D6" s="116"/>
      <c r="E6" s="116"/>
      <c r="F6" s="117"/>
      <c r="G6" s="117"/>
      <c r="H6" s="117"/>
      <c r="I6" s="117"/>
      <c r="J6" s="117"/>
      <c r="K6" s="118"/>
      <c r="L6" s="2"/>
      <c r="M6" s="105"/>
    </row>
    <row r="7" spans="1:19" ht="9" customHeight="1" x14ac:dyDescent="0.2">
      <c r="A7" s="115"/>
      <c r="B7" s="115"/>
      <c r="C7" s="116"/>
      <c r="D7" s="116"/>
      <c r="E7" s="116"/>
      <c r="F7" s="117"/>
      <c r="G7" s="117"/>
      <c r="H7" s="117"/>
      <c r="I7" s="117"/>
      <c r="J7" s="117"/>
      <c r="K7" s="118"/>
      <c r="L7" s="2"/>
      <c r="M7" s="105"/>
    </row>
    <row r="8" spans="1:19" ht="15.75" thickBot="1" x14ac:dyDescent="0.25">
      <c r="A8" s="119"/>
      <c r="B8" s="119"/>
      <c r="C8" s="120"/>
      <c r="D8" s="120"/>
      <c r="E8" s="120"/>
      <c r="F8" s="119"/>
      <c r="G8" s="119"/>
      <c r="H8" s="119"/>
      <c r="I8" s="119"/>
      <c r="J8" s="121"/>
      <c r="L8" s="121" t="s">
        <v>1</v>
      </c>
    </row>
    <row r="9" spans="1:19" ht="24" customHeight="1" thickTop="1" x14ac:dyDescent="0.2">
      <c r="A9" s="122"/>
      <c r="B9" s="123"/>
      <c r="C9" s="124" t="s">
        <v>2</v>
      </c>
      <c r="D9" s="125"/>
      <c r="E9" s="125"/>
      <c r="F9" s="126"/>
      <c r="G9" s="126"/>
      <c r="H9" s="126"/>
      <c r="I9" s="126"/>
      <c r="J9" s="126"/>
      <c r="K9" s="127"/>
      <c r="L9" s="127"/>
      <c r="M9" s="128"/>
    </row>
    <row r="10" spans="1:19" ht="8.25" customHeight="1" x14ac:dyDescent="0.2">
      <c r="A10" s="129"/>
      <c r="B10" s="130"/>
      <c r="C10" s="131"/>
      <c r="D10" s="131"/>
      <c r="E10" s="131"/>
      <c r="F10" s="130"/>
      <c r="G10" s="130"/>
      <c r="H10" s="130"/>
      <c r="I10" s="130"/>
      <c r="J10" s="130"/>
      <c r="K10" s="130"/>
      <c r="L10" s="130"/>
      <c r="M10" s="132"/>
    </row>
    <row r="11" spans="1:19" x14ac:dyDescent="0.2">
      <c r="A11" s="129"/>
      <c r="B11" s="133" t="s">
        <v>3</v>
      </c>
      <c r="C11" s="134">
        <v>41974</v>
      </c>
      <c r="D11" s="135" t="s">
        <v>4</v>
      </c>
      <c r="E11" s="136">
        <v>42004</v>
      </c>
      <c r="F11" s="130"/>
      <c r="G11" s="133" t="s">
        <v>3</v>
      </c>
      <c r="H11" s="134">
        <v>41944</v>
      </c>
      <c r="I11" s="135" t="s">
        <v>4</v>
      </c>
      <c r="J11" s="136">
        <v>41973</v>
      </c>
      <c r="K11" s="130"/>
      <c r="L11" s="137" t="s">
        <v>110</v>
      </c>
      <c r="M11" s="132"/>
    </row>
    <row r="12" spans="1:19" s="146" customFormat="1" ht="11.25" customHeight="1" x14ac:dyDescent="0.25">
      <c r="A12" s="138"/>
      <c r="B12" s="139"/>
      <c r="C12" s="140" t="s">
        <v>5</v>
      </c>
      <c r="D12" s="141"/>
      <c r="E12" s="142" t="s">
        <v>5</v>
      </c>
      <c r="F12" s="139"/>
      <c r="G12" s="139"/>
      <c r="H12" s="143" t="s">
        <v>5</v>
      </c>
      <c r="I12" s="139"/>
      <c r="J12" s="144" t="s">
        <v>5</v>
      </c>
      <c r="K12" s="139"/>
      <c r="L12" s="139"/>
      <c r="M12" s="145"/>
      <c r="O12" s="147"/>
      <c r="P12" s="147"/>
      <c r="Q12" s="147"/>
      <c r="R12" s="147"/>
      <c r="S12" s="147"/>
    </row>
    <row r="13" spans="1:19" x14ac:dyDescent="0.2">
      <c r="A13" s="129"/>
      <c r="B13" s="130"/>
      <c r="C13" s="131"/>
      <c r="D13" s="131"/>
      <c r="E13" s="131"/>
      <c r="F13" s="130"/>
      <c r="G13" s="130"/>
      <c r="H13" s="130"/>
      <c r="I13" s="130"/>
      <c r="J13" s="130"/>
      <c r="K13" s="130"/>
      <c r="L13" s="130"/>
      <c r="M13" s="132"/>
    </row>
    <row r="14" spans="1:19" x14ac:dyDescent="0.2">
      <c r="A14" s="148" t="s">
        <v>6</v>
      </c>
      <c r="B14" s="149"/>
      <c r="C14" s="1"/>
      <c r="D14" s="1"/>
      <c r="E14" s="150">
        <f>+SUM(C15:C18)</f>
        <v>37061</v>
      </c>
      <c r="F14" s="1"/>
      <c r="G14" s="1"/>
      <c r="H14" s="1"/>
      <c r="I14" s="1"/>
      <c r="J14" s="150">
        <v>34729.299999999996</v>
      </c>
      <c r="K14" s="130"/>
      <c r="L14" s="150">
        <f>+E14-J14</f>
        <v>2331.7000000000044</v>
      </c>
      <c r="M14" s="151"/>
      <c r="O14" s="1"/>
      <c r="P14" s="2"/>
      <c r="Q14" s="1"/>
      <c r="R14" s="2"/>
      <c r="S14" s="2"/>
    </row>
    <row r="15" spans="1:19" x14ac:dyDescent="0.2">
      <c r="A15" s="148" t="s">
        <v>7</v>
      </c>
      <c r="B15" s="149"/>
      <c r="C15" s="2">
        <f>+[2]PYG!C16</f>
        <v>34746.800000000003</v>
      </c>
      <c r="D15" s="1"/>
      <c r="E15" s="1"/>
      <c r="F15" s="1"/>
      <c r="G15" s="1"/>
      <c r="H15" s="2">
        <v>33204.300000000003</v>
      </c>
      <c r="I15" s="1"/>
      <c r="J15" s="1"/>
      <c r="K15" s="130"/>
      <c r="L15" s="2">
        <f>+C15-H15</f>
        <v>1542.5</v>
      </c>
      <c r="M15" s="151"/>
      <c r="O15" s="2"/>
      <c r="P15" s="1"/>
      <c r="Q15" s="2"/>
      <c r="R15" s="1"/>
      <c r="S15" s="2"/>
    </row>
    <row r="16" spans="1:19" x14ac:dyDescent="0.2">
      <c r="A16" s="148" t="s">
        <v>111</v>
      </c>
      <c r="B16" s="149"/>
      <c r="C16" s="2">
        <f>+[2]PYG!C17</f>
        <v>314.10000000000002</v>
      </c>
      <c r="D16" s="1"/>
      <c r="E16" s="1"/>
      <c r="F16" s="1"/>
      <c r="G16" s="1"/>
      <c r="H16" s="2">
        <v>307.2</v>
      </c>
      <c r="I16" s="1"/>
      <c r="J16" s="1"/>
      <c r="K16" s="130"/>
      <c r="L16" s="2">
        <f t="shared" ref="L16:L18" si="0">+C16-H16</f>
        <v>6.9000000000000341</v>
      </c>
      <c r="M16" s="151"/>
      <c r="O16" s="2"/>
      <c r="P16" s="1"/>
      <c r="Q16" s="2"/>
      <c r="R16" s="1"/>
      <c r="S16" s="2"/>
    </row>
    <row r="17" spans="1:19" x14ac:dyDescent="0.2">
      <c r="A17" s="148" t="s">
        <v>10</v>
      </c>
      <c r="B17" s="149"/>
      <c r="C17" s="2">
        <f>+[2]PYG!C18</f>
        <v>1976.4</v>
      </c>
      <c r="D17" s="1"/>
      <c r="E17" s="1"/>
      <c r="F17" s="1"/>
      <c r="G17" s="1"/>
      <c r="H17" s="2">
        <v>1186.5999999999999</v>
      </c>
      <c r="I17" s="1"/>
      <c r="J17" s="1"/>
      <c r="K17" s="130"/>
      <c r="L17" s="2">
        <f t="shared" si="0"/>
        <v>789.80000000000018</v>
      </c>
      <c r="M17" s="151"/>
      <c r="O17" s="2"/>
      <c r="P17" s="1"/>
      <c r="Q17" s="2"/>
      <c r="R17" s="1"/>
      <c r="S17" s="2"/>
    </row>
    <row r="18" spans="1:19" x14ac:dyDescent="0.2">
      <c r="A18" s="148" t="s">
        <v>8</v>
      </c>
      <c r="B18" s="149"/>
      <c r="C18" s="2">
        <f>+[2]PYG!C19</f>
        <v>23.7</v>
      </c>
      <c r="D18" s="1"/>
      <c r="E18" s="1"/>
      <c r="F18" s="1"/>
      <c r="G18" s="1"/>
      <c r="H18" s="1">
        <v>31.2</v>
      </c>
      <c r="I18" s="1"/>
      <c r="J18" s="1"/>
      <c r="K18" s="130"/>
      <c r="L18" s="2">
        <f t="shared" si="0"/>
        <v>-7.5</v>
      </c>
      <c r="M18" s="151"/>
      <c r="O18" s="2"/>
      <c r="P18" s="1"/>
      <c r="Q18" s="2"/>
      <c r="R18" s="1"/>
      <c r="S18" s="2"/>
    </row>
    <row r="19" spans="1:19" x14ac:dyDescent="0.2">
      <c r="A19" s="129"/>
      <c r="B19" s="130"/>
      <c r="C19" s="1"/>
      <c r="D19" s="1"/>
      <c r="E19" s="1"/>
      <c r="F19" s="1"/>
      <c r="G19" s="1"/>
      <c r="I19" s="1"/>
      <c r="J19" s="1"/>
      <c r="K19" s="130"/>
      <c r="L19" s="2"/>
      <c r="M19" s="151"/>
      <c r="O19" s="1"/>
      <c r="P19" s="1"/>
      <c r="Q19" s="1"/>
      <c r="R19" s="1"/>
      <c r="S19" s="2"/>
    </row>
    <row r="20" spans="1:19" x14ac:dyDescent="0.2">
      <c r="A20" s="148" t="s">
        <v>9</v>
      </c>
      <c r="B20" s="149"/>
      <c r="C20" s="1"/>
      <c r="D20" s="1"/>
      <c r="E20" s="150">
        <f>+SUM(C21:C23)</f>
        <v>3933.8999999999996</v>
      </c>
      <c r="F20" s="1"/>
      <c r="G20" s="1"/>
      <c r="H20" s="1"/>
      <c r="I20" s="1"/>
      <c r="J20" s="150">
        <v>3824.2</v>
      </c>
      <c r="K20" s="130"/>
      <c r="L20" s="150">
        <f>+E20-J20</f>
        <v>109.69999999999982</v>
      </c>
      <c r="M20" s="151"/>
      <c r="O20" s="1"/>
      <c r="P20" s="2"/>
      <c r="Q20" s="1"/>
      <c r="R20" s="2"/>
      <c r="S20" s="2"/>
    </row>
    <row r="21" spans="1:19" x14ac:dyDescent="0.2">
      <c r="A21" s="148" t="s">
        <v>112</v>
      </c>
      <c r="B21" s="149"/>
      <c r="C21" s="2">
        <f>+[2]PYG!C22</f>
        <v>3918.7999999999997</v>
      </c>
      <c r="D21" s="1"/>
      <c r="E21" s="1"/>
      <c r="F21" s="1"/>
      <c r="G21" s="1"/>
      <c r="H21" s="2">
        <v>3792.2999999999997</v>
      </c>
      <c r="I21" s="1"/>
      <c r="J21" s="1"/>
      <c r="K21" s="130"/>
      <c r="L21" s="2">
        <f>+C21-H21</f>
        <v>126.5</v>
      </c>
      <c r="M21" s="151"/>
      <c r="O21" s="2"/>
      <c r="P21" s="1"/>
      <c r="Q21" s="2"/>
      <c r="R21" s="1"/>
      <c r="S21" s="2"/>
    </row>
    <row r="22" spans="1:19" x14ac:dyDescent="0.2">
      <c r="A22" s="148" t="s">
        <v>10</v>
      </c>
      <c r="B22" s="149"/>
      <c r="C22" s="2">
        <f>+[2]PYG!C23</f>
        <v>15.1</v>
      </c>
      <c r="D22" s="1"/>
      <c r="E22" s="1"/>
      <c r="F22" s="1"/>
      <c r="G22" s="1"/>
      <c r="H22" s="2">
        <v>31.9</v>
      </c>
      <c r="I22" s="1"/>
      <c r="J22" s="1"/>
      <c r="K22" s="130"/>
      <c r="L22" s="2">
        <f t="shared" ref="L22:L23" si="1">+C22-H22</f>
        <v>-16.799999999999997</v>
      </c>
      <c r="M22" s="151"/>
      <c r="O22" s="2"/>
      <c r="P22" s="1"/>
      <c r="Q22" s="2"/>
      <c r="R22" s="1"/>
      <c r="S22" s="2"/>
    </row>
    <row r="23" spans="1:19" x14ac:dyDescent="0.2">
      <c r="A23" s="148" t="s">
        <v>8</v>
      </c>
      <c r="B23" s="149"/>
      <c r="C23" s="2">
        <f>+[2]PYG!C24</f>
        <v>0</v>
      </c>
      <c r="D23" s="1"/>
      <c r="E23" s="1"/>
      <c r="F23" s="1"/>
      <c r="G23" s="1"/>
      <c r="H23" s="1">
        <v>0</v>
      </c>
      <c r="I23" s="1"/>
      <c r="J23" s="1"/>
      <c r="K23" s="130"/>
      <c r="L23" s="2">
        <f t="shared" si="1"/>
        <v>0</v>
      </c>
      <c r="M23" s="151"/>
      <c r="O23" s="2"/>
      <c r="P23" s="1"/>
      <c r="Q23" s="2"/>
      <c r="R23" s="1"/>
      <c r="S23" s="2"/>
    </row>
    <row r="24" spans="1:19" x14ac:dyDescent="0.2">
      <c r="A24" s="129"/>
      <c r="B24" s="130"/>
      <c r="C24" s="1"/>
      <c r="D24" s="1"/>
      <c r="E24" s="1"/>
      <c r="F24" s="1"/>
      <c r="G24" s="1"/>
      <c r="I24" s="1"/>
      <c r="J24" s="1"/>
      <c r="K24" s="130"/>
      <c r="L24" s="2"/>
      <c r="M24" s="151"/>
      <c r="O24" s="1"/>
      <c r="P24" s="1"/>
      <c r="Q24" s="1"/>
      <c r="R24" s="1"/>
      <c r="S24" s="2"/>
    </row>
    <row r="25" spans="1:19" s="155" customFormat="1" ht="15.75" x14ac:dyDescent="0.25">
      <c r="A25" s="152" t="s">
        <v>11</v>
      </c>
      <c r="B25" s="153"/>
      <c r="C25" s="3"/>
      <c r="D25" s="3"/>
      <c r="E25" s="154">
        <f>+E14-E20</f>
        <v>33127.1</v>
      </c>
      <c r="F25" s="3"/>
      <c r="G25" s="3"/>
      <c r="H25" s="3"/>
      <c r="I25" s="3"/>
      <c r="J25" s="154">
        <v>30905.099999999995</v>
      </c>
      <c r="K25" s="137"/>
      <c r="L25" s="154">
        <f>+E25-J25</f>
        <v>2222.0000000000036</v>
      </c>
      <c r="M25" s="151"/>
      <c r="O25" s="3"/>
      <c r="P25" s="4"/>
      <c r="Q25" s="3"/>
      <c r="R25" s="4"/>
      <c r="S25" s="4"/>
    </row>
    <row r="26" spans="1:19" x14ac:dyDescent="0.2">
      <c r="A26" s="129"/>
      <c r="B26" s="130"/>
      <c r="C26" s="1"/>
      <c r="D26" s="1"/>
      <c r="E26" s="1"/>
      <c r="F26" s="1"/>
      <c r="G26" s="1"/>
      <c r="H26" s="1"/>
      <c r="I26" s="1"/>
      <c r="J26" s="1"/>
      <c r="K26" s="130"/>
      <c r="L26" s="2"/>
      <c r="M26" s="151"/>
      <c r="O26" s="1"/>
      <c r="P26" s="1"/>
      <c r="Q26" s="1"/>
      <c r="R26" s="1"/>
      <c r="S26" s="2"/>
    </row>
    <row r="27" spans="1:19" x14ac:dyDescent="0.2">
      <c r="A27" s="148" t="s">
        <v>12</v>
      </c>
      <c r="B27" s="149"/>
      <c r="C27" s="1"/>
      <c r="D27" s="1"/>
      <c r="E27" s="150">
        <f>+E29-E33</f>
        <v>-2044.6</v>
      </c>
      <c r="F27" s="1"/>
      <c r="G27" s="1"/>
      <c r="H27" s="1"/>
      <c r="I27" s="1"/>
      <c r="J27" s="150">
        <v>-5453.9999999999991</v>
      </c>
      <c r="K27" s="130"/>
      <c r="L27" s="150">
        <f>+E27-J27</f>
        <v>3409.3999999999992</v>
      </c>
      <c r="M27" s="151"/>
      <c r="O27" s="1"/>
      <c r="P27" s="2"/>
      <c r="Q27" s="1"/>
      <c r="R27" s="2"/>
      <c r="S27" s="2"/>
    </row>
    <row r="28" spans="1:19" x14ac:dyDescent="0.2">
      <c r="A28" s="129"/>
      <c r="B28" s="130"/>
      <c r="C28" s="1"/>
      <c r="D28" s="1"/>
      <c r="E28" s="1"/>
      <c r="F28" s="1"/>
      <c r="G28" s="1"/>
      <c r="H28" s="1"/>
      <c r="I28" s="1"/>
      <c r="J28" s="1"/>
      <c r="K28" s="130"/>
      <c r="L28" s="2"/>
      <c r="M28" s="151"/>
      <c r="O28" s="1"/>
      <c r="P28" s="1"/>
      <c r="Q28" s="1"/>
      <c r="R28" s="1"/>
      <c r="S28" s="2"/>
    </row>
    <row r="29" spans="1:19" x14ac:dyDescent="0.2">
      <c r="A29" s="148" t="s">
        <v>13</v>
      </c>
      <c r="B29" s="149"/>
      <c r="C29" s="1"/>
      <c r="D29" s="1"/>
      <c r="E29" s="150">
        <f>+C30+C31</f>
        <v>351.9</v>
      </c>
      <c r="F29" s="1"/>
      <c r="G29" s="1"/>
      <c r="H29" s="1"/>
      <c r="I29" s="1"/>
      <c r="J29" s="150">
        <v>39.200000000000003</v>
      </c>
      <c r="K29" s="130"/>
      <c r="L29" s="150">
        <f>+E29-J29</f>
        <v>312.7</v>
      </c>
      <c r="M29" s="151"/>
      <c r="O29" s="1"/>
      <c r="P29" s="2"/>
      <c r="Q29" s="1"/>
      <c r="R29" s="2"/>
      <c r="S29" s="2"/>
    </row>
    <row r="30" spans="1:19" x14ac:dyDescent="0.2">
      <c r="A30" s="172" t="s">
        <v>114</v>
      </c>
      <c r="B30" s="149"/>
      <c r="C30" s="2">
        <f>+[2]PYG!C31</f>
        <v>351.9</v>
      </c>
      <c r="D30" s="1"/>
      <c r="E30" s="1"/>
      <c r="F30" s="1"/>
      <c r="G30" s="1"/>
      <c r="H30" s="1">
        <v>39.200000000000003</v>
      </c>
      <c r="I30" s="1"/>
      <c r="J30" s="1"/>
      <c r="K30" s="130"/>
      <c r="L30" s="2">
        <f>+C30-H30</f>
        <v>312.7</v>
      </c>
      <c r="M30" s="151"/>
      <c r="O30" s="2"/>
      <c r="P30" s="1"/>
      <c r="Q30" s="2"/>
      <c r="R30" s="1"/>
      <c r="S30" s="2"/>
    </row>
    <row r="31" spans="1:19" x14ac:dyDescent="0.2">
      <c r="A31" s="148" t="s">
        <v>14</v>
      </c>
      <c r="B31" s="149"/>
      <c r="C31" s="2">
        <f>+[2]PYG!C32</f>
        <v>0</v>
      </c>
      <c r="D31" s="1"/>
      <c r="E31" s="1"/>
      <c r="F31" s="1"/>
      <c r="G31" s="1"/>
      <c r="H31" s="1">
        <v>0</v>
      </c>
      <c r="I31" s="1"/>
      <c r="J31" s="1"/>
      <c r="K31" s="130"/>
      <c r="L31" s="2">
        <f>+C31-H31</f>
        <v>0</v>
      </c>
      <c r="M31" s="151"/>
      <c r="O31" s="2"/>
      <c r="P31" s="1"/>
      <c r="Q31" s="2"/>
      <c r="R31" s="1"/>
      <c r="S31" s="2"/>
    </row>
    <row r="32" spans="1:19" x14ac:dyDescent="0.2">
      <c r="A32" s="129"/>
      <c r="B32" s="130"/>
      <c r="C32" s="1"/>
      <c r="D32" s="1"/>
      <c r="E32" s="1"/>
      <c r="F32" s="1"/>
      <c r="G32" s="1"/>
      <c r="I32" s="1"/>
      <c r="J32" s="1"/>
      <c r="K32" s="130"/>
      <c r="L32" s="2"/>
      <c r="M32" s="151"/>
      <c r="O32" s="1"/>
      <c r="P32" s="1"/>
      <c r="Q32" s="1"/>
      <c r="R32" s="1"/>
      <c r="S32" s="2"/>
    </row>
    <row r="33" spans="1:19" x14ac:dyDescent="0.2">
      <c r="A33" s="148" t="s">
        <v>15</v>
      </c>
      <c r="B33" s="149"/>
      <c r="C33" s="1"/>
      <c r="D33" s="1"/>
      <c r="E33" s="150">
        <f>+C34+C35</f>
        <v>2396.5</v>
      </c>
      <c r="F33" s="1"/>
      <c r="G33" s="1"/>
      <c r="H33" s="1"/>
      <c r="I33" s="1"/>
      <c r="J33" s="150">
        <v>5493.1999999999989</v>
      </c>
      <c r="K33" s="130"/>
      <c r="L33" s="150">
        <f>+E33-J33</f>
        <v>-3096.6999999999989</v>
      </c>
      <c r="M33" s="151"/>
      <c r="O33" s="1"/>
      <c r="P33" s="2"/>
      <c r="Q33" s="1"/>
      <c r="R33" s="2"/>
      <c r="S33" s="2"/>
    </row>
    <row r="34" spans="1:19" x14ac:dyDescent="0.2">
      <c r="A34" s="148" t="s">
        <v>16</v>
      </c>
      <c r="B34" s="149"/>
      <c r="C34" s="2">
        <f>+[2]PYG!C35</f>
        <v>1548.1</v>
      </c>
      <c r="D34" s="1"/>
      <c r="E34" s="1"/>
      <c r="F34" s="1"/>
      <c r="G34" s="1"/>
      <c r="H34" s="2">
        <v>1261.9000000000001</v>
      </c>
      <c r="I34" s="1"/>
      <c r="J34" s="1"/>
      <c r="K34" s="130"/>
      <c r="L34" s="2">
        <f>+C34-H34</f>
        <v>286.19999999999982</v>
      </c>
      <c r="M34" s="151"/>
      <c r="O34" s="2"/>
      <c r="P34" s="1"/>
      <c r="Q34" s="2"/>
      <c r="R34" s="1"/>
      <c r="S34" s="2"/>
    </row>
    <row r="35" spans="1:19" x14ac:dyDescent="0.2">
      <c r="A35" s="148" t="s">
        <v>14</v>
      </c>
      <c r="B35" s="149"/>
      <c r="C35" s="2">
        <f>+[2]PYG!C36</f>
        <v>848.40000000000009</v>
      </c>
      <c r="D35" s="1"/>
      <c r="E35" s="1"/>
      <c r="F35" s="1"/>
      <c r="G35" s="1"/>
      <c r="H35" s="1">
        <v>4231.2999999999993</v>
      </c>
      <c r="I35" s="1"/>
      <c r="J35" s="1"/>
      <c r="K35" s="130"/>
      <c r="L35" s="2">
        <f>+C35-H35</f>
        <v>-3382.8999999999992</v>
      </c>
      <c r="M35" s="151"/>
      <c r="O35" s="2"/>
      <c r="P35" s="1"/>
      <c r="Q35" s="2"/>
      <c r="R35" s="1"/>
      <c r="S35" s="2"/>
    </row>
    <row r="36" spans="1:19" ht="14.25" customHeight="1" x14ac:dyDescent="0.2">
      <c r="A36" s="129"/>
      <c r="B36" s="130"/>
      <c r="C36" s="1"/>
      <c r="D36" s="1"/>
      <c r="E36" s="1"/>
      <c r="F36" s="1"/>
      <c r="G36" s="1"/>
      <c r="I36" s="1"/>
      <c r="J36" s="1"/>
      <c r="K36" s="130"/>
      <c r="L36" s="2"/>
      <c r="M36" s="151"/>
      <c r="O36" s="1"/>
      <c r="P36" s="1"/>
      <c r="Q36" s="1"/>
      <c r="R36" s="1"/>
      <c r="S36" s="2"/>
    </row>
    <row r="37" spans="1:19" ht="13.5" customHeight="1" x14ac:dyDescent="0.2">
      <c r="A37" s="148" t="s">
        <v>17</v>
      </c>
      <c r="B37" s="149"/>
      <c r="C37" s="1"/>
      <c r="D37" s="1"/>
      <c r="E37" s="1"/>
      <c r="F37" s="1"/>
      <c r="G37" s="1"/>
      <c r="H37" s="1"/>
      <c r="I37" s="1"/>
      <c r="J37" s="1"/>
      <c r="K37" s="130"/>
      <c r="L37" s="2"/>
      <c r="M37" s="151"/>
      <c r="O37" s="1"/>
      <c r="P37" s="1"/>
      <c r="Q37" s="1"/>
      <c r="R37" s="1"/>
      <c r="S37" s="2"/>
    </row>
    <row r="38" spans="1:19" x14ac:dyDescent="0.2">
      <c r="A38" s="148" t="s">
        <v>18</v>
      </c>
      <c r="B38" s="149"/>
      <c r="C38" s="1"/>
      <c r="D38" s="1"/>
      <c r="E38" s="150">
        <f>+E25+E27</f>
        <v>31082.5</v>
      </c>
      <c r="F38" s="1"/>
      <c r="G38" s="1"/>
      <c r="H38" s="1"/>
      <c r="I38" s="1"/>
      <c r="J38" s="150">
        <v>25451.099999999995</v>
      </c>
      <c r="K38" s="130"/>
      <c r="L38" s="150">
        <f>+E38-J38</f>
        <v>5631.4000000000051</v>
      </c>
      <c r="M38" s="151"/>
      <c r="O38" s="1"/>
      <c r="P38" s="2"/>
      <c r="Q38" s="1"/>
      <c r="R38" s="2"/>
      <c r="S38" s="2"/>
    </row>
    <row r="39" spans="1:19" ht="6" customHeight="1" x14ac:dyDescent="0.2">
      <c r="A39" s="129"/>
      <c r="B39" s="130"/>
      <c r="C39" s="1"/>
      <c r="D39" s="1"/>
      <c r="E39" s="1"/>
      <c r="F39" s="1"/>
      <c r="G39" s="1"/>
      <c r="H39" s="1"/>
      <c r="I39" s="1"/>
      <c r="J39" s="1"/>
      <c r="K39" s="130"/>
      <c r="L39" s="2"/>
      <c r="M39" s="151"/>
      <c r="O39" s="1"/>
      <c r="P39" s="1"/>
      <c r="Q39" s="1"/>
      <c r="R39" s="1"/>
      <c r="S39" s="2"/>
    </row>
    <row r="40" spans="1:19" x14ac:dyDescent="0.2">
      <c r="A40" s="148" t="s">
        <v>19</v>
      </c>
      <c r="B40" s="149"/>
      <c r="C40" s="1"/>
      <c r="D40" s="1"/>
      <c r="E40" s="2">
        <f>+C41+C42+C43</f>
        <v>29470.69999999999</v>
      </c>
      <c r="F40" s="1"/>
      <c r="G40" s="1"/>
      <c r="H40" s="1"/>
      <c r="I40" s="1"/>
      <c r="J40" s="2">
        <v>4275.9000000000005</v>
      </c>
      <c r="K40" s="130"/>
      <c r="L40" s="2">
        <f>+E40-J40</f>
        <v>25194.799999999988</v>
      </c>
      <c r="M40" s="151"/>
      <c r="O40" s="1"/>
      <c r="P40" s="2"/>
      <c r="Q40" s="1"/>
      <c r="R40" s="2"/>
      <c r="S40" s="2"/>
    </row>
    <row r="41" spans="1:19" x14ac:dyDescent="0.2">
      <c r="A41" s="148" t="s">
        <v>20</v>
      </c>
      <c r="B41" s="149"/>
      <c r="C41" s="2">
        <f>+[2]PYG!C42</f>
        <v>29434.599999999991</v>
      </c>
      <c r="D41" s="1"/>
      <c r="E41" s="1"/>
      <c r="F41" s="1"/>
      <c r="G41" s="1"/>
      <c r="H41" s="2">
        <v>4211.1000000000004</v>
      </c>
      <c r="I41" s="1"/>
      <c r="J41" s="1"/>
      <c r="K41" s="130"/>
      <c r="L41" s="2">
        <f>+C41-H41</f>
        <v>25223.499999999993</v>
      </c>
      <c r="M41" s="151"/>
      <c r="O41" s="2"/>
      <c r="P41" s="1"/>
      <c r="Q41" s="2"/>
      <c r="R41" s="1"/>
      <c r="S41" s="2"/>
    </row>
    <row r="42" spans="1:19" x14ac:dyDescent="0.2">
      <c r="A42" s="156" t="s">
        <v>21</v>
      </c>
      <c r="B42" s="157"/>
      <c r="C42" s="2">
        <f>+[2]PYG!C43</f>
        <v>35.5</v>
      </c>
      <c r="D42" s="1"/>
      <c r="E42" s="1"/>
      <c r="F42" s="1"/>
      <c r="G42" s="1"/>
      <c r="H42" s="2">
        <v>62.7</v>
      </c>
      <c r="I42" s="1"/>
      <c r="J42" s="1"/>
      <c r="K42" s="130"/>
      <c r="L42" s="2">
        <f>+C42-H42</f>
        <v>-27.200000000000003</v>
      </c>
      <c r="M42" s="151"/>
      <c r="O42" s="2"/>
      <c r="P42" s="1"/>
      <c r="Q42" s="2"/>
      <c r="R42" s="1"/>
      <c r="S42" s="2"/>
    </row>
    <row r="43" spans="1:19" x14ac:dyDescent="0.2">
      <c r="A43" s="148" t="s">
        <v>23</v>
      </c>
      <c r="B43" s="149"/>
      <c r="C43" s="2">
        <f>+[2]PYG!C44</f>
        <v>0.6</v>
      </c>
      <c r="D43" s="1"/>
      <c r="E43" s="1"/>
      <c r="F43" s="1"/>
      <c r="G43" s="1"/>
      <c r="H43" s="1">
        <v>2.1</v>
      </c>
      <c r="I43" s="1"/>
      <c r="J43" s="1"/>
      <c r="K43" s="130"/>
      <c r="L43" s="2">
        <f>+C43-H43</f>
        <v>-1.5</v>
      </c>
      <c r="M43" s="151"/>
      <c r="O43" s="2"/>
      <c r="P43" s="1"/>
      <c r="Q43" s="2"/>
      <c r="R43" s="1"/>
      <c r="S43" s="2"/>
    </row>
    <row r="44" spans="1:19" ht="15" customHeight="1" x14ac:dyDescent="0.2">
      <c r="A44" s="129"/>
      <c r="B44" s="130"/>
      <c r="C44" s="1"/>
      <c r="D44" s="1"/>
      <c r="E44" s="1"/>
      <c r="F44" s="1"/>
      <c r="G44" s="1"/>
      <c r="I44" s="1"/>
      <c r="J44" s="1"/>
      <c r="K44" s="130"/>
      <c r="L44" s="2"/>
      <c r="M44" s="151"/>
      <c r="O44" s="1"/>
      <c r="P44" s="1"/>
      <c r="Q44" s="1"/>
      <c r="R44" s="1"/>
      <c r="S44" s="2"/>
    </row>
    <row r="45" spans="1:19" x14ac:dyDescent="0.2">
      <c r="A45" s="148" t="s">
        <v>24</v>
      </c>
      <c r="B45" s="149"/>
      <c r="C45" s="1"/>
      <c r="D45" s="1"/>
      <c r="E45" s="150">
        <f>+[2]PYG!E46</f>
        <v>208.1</v>
      </c>
      <c r="F45" s="1"/>
      <c r="G45" s="1"/>
      <c r="H45" s="1"/>
      <c r="I45" s="1"/>
      <c r="J45" s="150">
        <v>112.3</v>
      </c>
      <c r="K45" s="130"/>
      <c r="L45" s="150">
        <f>+E45-J45</f>
        <v>95.8</v>
      </c>
      <c r="M45" s="151"/>
      <c r="O45" s="1"/>
      <c r="P45" s="2"/>
      <c r="Q45" s="1"/>
      <c r="R45" s="2"/>
      <c r="S45" s="2"/>
    </row>
    <row r="46" spans="1:19" ht="7.5" customHeight="1" x14ac:dyDescent="0.2">
      <c r="A46" s="148" t="s">
        <v>25</v>
      </c>
      <c r="B46" s="149"/>
      <c r="C46" s="1"/>
      <c r="D46" s="1"/>
      <c r="E46" s="1"/>
      <c r="F46" s="1"/>
      <c r="G46" s="1"/>
      <c r="H46" s="1"/>
      <c r="I46" s="1"/>
      <c r="J46" s="1"/>
      <c r="K46" s="130"/>
      <c r="L46" s="2"/>
      <c r="M46" s="151"/>
      <c r="O46" s="1"/>
      <c r="P46" s="1"/>
      <c r="Q46" s="1"/>
      <c r="R46" s="1"/>
      <c r="S46" s="2"/>
    </row>
    <row r="47" spans="1:19" x14ac:dyDescent="0.2">
      <c r="A47" s="148" t="s">
        <v>26</v>
      </c>
      <c r="B47" s="149"/>
      <c r="C47" s="1"/>
      <c r="D47" s="1"/>
      <c r="E47" s="150">
        <f>+[2]PYG!E48</f>
        <v>67</v>
      </c>
      <c r="F47" s="1"/>
      <c r="G47" s="1"/>
      <c r="H47" s="1"/>
      <c r="I47" s="1"/>
      <c r="J47" s="150">
        <v>97.9</v>
      </c>
      <c r="K47" s="130"/>
      <c r="L47" s="150">
        <f>+E47-J47</f>
        <v>-30.900000000000006</v>
      </c>
      <c r="M47" s="151"/>
      <c r="O47" s="1"/>
      <c r="P47" s="2"/>
      <c r="Q47" s="1"/>
      <c r="R47" s="2"/>
      <c r="S47" s="2"/>
    </row>
    <row r="48" spans="1:19" ht="6" customHeight="1" x14ac:dyDescent="0.2">
      <c r="A48" s="129"/>
      <c r="B48" s="130"/>
      <c r="C48" s="1"/>
      <c r="D48" s="1"/>
      <c r="E48" s="1"/>
      <c r="F48" s="1"/>
      <c r="G48" s="1"/>
      <c r="H48" s="1"/>
      <c r="I48" s="1"/>
      <c r="J48" s="1"/>
      <c r="K48" s="130"/>
      <c r="L48" s="2"/>
      <c r="M48" s="151"/>
      <c r="O48" s="1"/>
      <c r="P48" s="1"/>
      <c r="Q48" s="1"/>
      <c r="R48" s="1"/>
      <c r="S48" s="2"/>
    </row>
    <row r="49" spans="1:19" s="155" customFormat="1" ht="15.75" x14ac:dyDescent="0.25">
      <c r="A49" s="152" t="s">
        <v>27</v>
      </c>
      <c r="B49" s="153"/>
      <c r="C49" s="3"/>
      <c r="D49" s="3"/>
      <c r="E49" s="154">
        <f>+E38-E40-E45-E47</f>
        <v>1336.7000000000103</v>
      </c>
      <c r="F49" s="3"/>
      <c r="G49" s="3"/>
      <c r="H49" s="3"/>
      <c r="I49" s="3"/>
      <c r="J49" s="154">
        <v>20964.999999999993</v>
      </c>
      <c r="K49" s="137"/>
      <c r="L49" s="154">
        <f>+E49-J49</f>
        <v>-19628.299999999981</v>
      </c>
      <c r="M49" s="151"/>
      <c r="O49" s="3"/>
      <c r="P49" s="4"/>
      <c r="Q49" s="3"/>
      <c r="R49" s="4"/>
      <c r="S49" s="4"/>
    </row>
    <row r="50" spans="1:19" ht="9.75" customHeight="1" x14ac:dyDescent="0.2">
      <c r="A50" s="129"/>
      <c r="B50" s="130"/>
      <c r="C50" s="1"/>
      <c r="D50" s="1"/>
      <c r="E50" s="1"/>
      <c r="F50" s="1"/>
      <c r="G50" s="1"/>
      <c r="H50" s="1"/>
      <c r="I50" s="1"/>
      <c r="J50" s="1"/>
      <c r="K50" s="130"/>
      <c r="L50" s="2"/>
      <c r="M50" s="151"/>
      <c r="O50" s="1"/>
      <c r="P50" s="1"/>
      <c r="Q50" s="1"/>
      <c r="R50" s="1"/>
      <c r="S50" s="2"/>
    </row>
    <row r="51" spans="1:19" x14ac:dyDescent="0.2">
      <c r="A51" s="148" t="s">
        <v>28</v>
      </c>
      <c r="B51" s="149"/>
      <c r="C51" s="1"/>
      <c r="D51" s="1"/>
      <c r="E51" s="150">
        <f>+C52</f>
        <v>7487.7</v>
      </c>
      <c r="F51" s="1"/>
      <c r="G51" s="1"/>
      <c r="H51" s="1"/>
      <c r="I51" s="1"/>
      <c r="J51" s="150">
        <v>2027.5</v>
      </c>
      <c r="K51" s="130"/>
      <c r="L51" s="150">
        <f>+E51-J51</f>
        <v>5460.2</v>
      </c>
      <c r="M51" s="151"/>
      <c r="O51" s="1"/>
      <c r="P51" s="2"/>
      <c r="Q51" s="1"/>
      <c r="R51" s="2"/>
      <c r="S51" s="2"/>
    </row>
    <row r="52" spans="1:19" x14ac:dyDescent="0.2">
      <c r="A52" s="148" t="s">
        <v>29</v>
      </c>
      <c r="B52" s="149"/>
      <c r="C52" s="2">
        <f>+[2]PYG!C53</f>
        <v>7487.7</v>
      </c>
      <c r="D52" s="1"/>
      <c r="E52" s="1"/>
      <c r="F52" s="1"/>
      <c r="G52" s="1"/>
      <c r="H52" s="1">
        <v>2027.5</v>
      </c>
      <c r="I52" s="1"/>
      <c r="J52" s="1"/>
      <c r="K52" s="130"/>
      <c r="L52" s="2">
        <f>+C52-H52</f>
        <v>5460.2</v>
      </c>
      <c r="M52" s="151"/>
      <c r="O52" s="2"/>
      <c r="P52" s="1"/>
      <c r="Q52" s="2"/>
      <c r="R52" s="1"/>
      <c r="S52" s="2"/>
    </row>
    <row r="53" spans="1:19" ht="9.75" customHeight="1" x14ac:dyDescent="0.2">
      <c r="A53" s="129"/>
      <c r="B53" s="130"/>
      <c r="C53" s="1"/>
      <c r="D53" s="1"/>
      <c r="E53" s="1"/>
      <c r="F53" s="1"/>
      <c r="G53" s="1"/>
      <c r="I53" s="1"/>
      <c r="J53" s="1"/>
      <c r="K53" s="130"/>
      <c r="L53" s="2"/>
      <c r="M53" s="151"/>
      <c r="O53" s="1"/>
      <c r="P53" s="1"/>
      <c r="Q53" s="1"/>
      <c r="R53" s="1"/>
      <c r="S53" s="2"/>
    </row>
    <row r="54" spans="1:19" x14ac:dyDescent="0.2">
      <c r="A54" s="148" t="s">
        <v>30</v>
      </c>
      <c r="B54" s="149"/>
      <c r="C54" s="1"/>
      <c r="D54" s="1"/>
      <c r="E54" s="150">
        <f>+C55</f>
        <v>3897.9</v>
      </c>
      <c r="F54" s="1"/>
      <c r="G54" s="1"/>
      <c r="H54" s="1"/>
      <c r="I54" s="1"/>
      <c r="J54" s="150">
        <v>183.1</v>
      </c>
      <c r="K54" s="130"/>
      <c r="L54" s="150">
        <f>+E54-J54</f>
        <v>3714.8</v>
      </c>
      <c r="M54" s="151"/>
      <c r="O54" s="1"/>
      <c r="P54" s="2"/>
      <c r="Q54" s="1"/>
      <c r="R54" s="2"/>
      <c r="S54" s="2"/>
    </row>
    <row r="55" spans="1:19" x14ac:dyDescent="0.2">
      <c r="A55" s="148" t="s">
        <v>31</v>
      </c>
      <c r="B55" s="149"/>
      <c r="C55" s="2">
        <f>+[2]PYG!C56</f>
        <v>3897.9</v>
      </c>
      <c r="D55" s="1"/>
      <c r="E55" s="1"/>
      <c r="F55" s="1"/>
      <c r="G55" s="1"/>
      <c r="H55" s="1">
        <v>183.1</v>
      </c>
      <c r="I55" s="1"/>
      <c r="J55" s="1"/>
      <c r="K55" s="130"/>
      <c r="L55" s="2">
        <f>+C55-H55</f>
        <v>3714.8</v>
      </c>
      <c r="M55" s="151"/>
      <c r="O55" s="2"/>
      <c r="P55" s="1"/>
      <c r="Q55" s="2"/>
      <c r="R55" s="1"/>
      <c r="S55" s="2"/>
    </row>
    <row r="56" spans="1:19" x14ac:dyDescent="0.2">
      <c r="A56" s="129"/>
      <c r="B56" s="130"/>
      <c r="C56" s="1"/>
      <c r="D56" s="1"/>
      <c r="E56" s="1"/>
      <c r="F56" s="1"/>
      <c r="G56" s="1"/>
      <c r="I56" s="1"/>
      <c r="J56" s="1"/>
      <c r="K56" s="130"/>
      <c r="L56" s="2"/>
      <c r="M56" s="151"/>
      <c r="O56" s="1"/>
      <c r="P56" s="1"/>
      <c r="Q56" s="1"/>
      <c r="R56" s="1"/>
      <c r="S56" s="2"/>
    </row>
    <row r="57" spans="1:19" s="155" customFormat="1" ht="15.75" x14ac:dyDescent="0.25">
      <c r="A57" s="152" t="s">
        <v>32</v>
      </c>
      <c r="B57" s="153"/>
      <c r="C57" s="1"/>
      <c r="D57" s="1"/>
      <c r="E57" s="154">
        <f>+E51-E54</f>
        <v>3589.7999999999997</v>
      </c>
      <c r="F57" s="3"/>
      <c r="G57" s="3"/>
      <c r="H57" s="1"/>
      <c r="I57" s="1"/>
      <c r="J57" s="154">
        <v>1844.4</v>
      </c>
      <c r="K57" s="137"/>
      <c r="L57" s="154">
        <f>+E57-J57</f>
        <v>1745.3999999999996</v>
      </c>
      <c r="M57" s="151"/>
      <c r="O57" s="1"/>
      <c r="P57" s="4"/>
      <c r="Q57" s="3"/>
      <c r="R57" s="4"/>
      <c r="S57" s="4"/>
    </row>
    <row r="58" spans="1:19" hidden="1" x14ac:dyDescent="0.2">
      <c r="A58" s="129"/>
      <c r="B58" s="130"/>
      <c r="C58" s="1"/>
      <c r="D58" s="1"/>
      <c r="E58" s="3"/>
      <c r="F58" s="1"/>
      <c r="G58" s="1"/>
      <c r="H58" s="1"/>
      <c r="I58" s="1"/>
      <c r="J58" s="3"/>
      <c r="K58" s="130"/>
      <c r="L58" s="2"/>
      <c r="M58" s="151"/>
      <c r="O58" s="1"/>
      <c r="P58" s="3"/>
      <c r="Q58" s="1"/>
      <c r="R58" s="1"/>
      <c r="S58" s="2"/>
    </row>
    <row r="59" spans="1:19" hidden="1" x14ac:dyDescent="0.2">
      <c r="A59" s="152" t="s">
        <v>108</v>
      </c>
      <c r="B59" s="149"/>
      <c r="C59" s="1"/>
      <c r="D59" s="1"/>
      <c r="E59" s="154">
        <v>1691.8999999999996</v>
      </c>
      <c r="F59" s="3"/>
      <c r="G59" s="3"/>
      <c r="H59" s="1"/>
      <c r="I59" s="1"/>
      <c r="J59" s="154">
        <v>1691.8999999999996</v>
      </c>
      <c r="K59" s="130"/>
      <c r="L59" s="154">
        <f>+E59-J59</f>
        <v>0</v>
      </c>
      <c r="M59" s="151"/>
      <c r="O59" s="1"/>
      <c r="P59" s="4"/>
      <c r="Q59" s="3"/>
      <c r="R59" s="4"/>
      <c r="S59" s="4"/>
    </row>
    <row r="60" spans="1:19" x14ac:dyDescent="0.2">
      <c r="A60" s="129"/>
      <c r="B60" s="130"/>
      <c r="C60" s="1"/>
      <c r="D60" s="1"/>
      <c r="E60" s="3"/>
      <c r="F60" s="1"/>
      <c r="G60" s="1"/>
      <c r="H60" s="1"/>
      <c r="I60" s="1"/>
      <c r="J60" s="3"/>
      <c r="K60" s="130"/>
      <c r="L60" s="2"/>
      <c r="M60" s="151"/>
      <c r="O60" s="1"/>
      <c r="P60" s="3"/>
      <c r="Q60" s="1"/>
      <c r="R60" s="1"/>
      <c r="S60" s="2"/>
    </row>
    <row r="61" spans="1:19" x14ac:dyDescent="0.2">
      <c r="A61" s="152" t="s">
        <v>109</v>
      </c>
      <c r="B61" s="149"/>
      <c r="C61" s="1"/>
      <c r="D61" s="1"/>
      <c r="E61" s="154">
        <f>+E49+E57</f>
        <v>4926.50000000001</v>
      </c>
      <c r="F61" s="3"/>
      <c r="G61" s="3"/>
      <c r="H61" s="1"/>
      <c r="I61" s="1"/>
      <c r="J61" s="154">
        <v>22809.399999999994</v>
      </c>
      <c r="K61" s="137"/>
      <c r="L61" s="154">
        <f>+E61-J61</f>
        <v>-17882.899999999983</v>
      </c>
      <c r="M61" s="151"/>
      <c r="O61" s="1"/>
      <c r="P61" s="4"/>
      <c r="Q61" s="3"/>
      <c r="R61" s="4"/>
      <c r="S61" s="4"/>
    </row>
    <row r="62" spans="1:19" ht="15.75" thickBot="1" x14ac:dyDescent="0.25">
      <c r="A62" s="158"/>
      <c r="B62" s="159"/>
      <c r="C62" s="160"/>
      <c r="D62" s="160"/>
      <c r="E62" s="160"/>
      <c r="F62" s="160"/>
      <c r="G62" s="160"/>
      <c r="H62" s="160"/>
      <c r="I62" s="160"/>
      <c r="J62" s="161"/>
      <c r="K62" s="162"/>
      <c r="L62" s="163"/>
      <c r="M62" s="164"/>
      <c r="N62" s="170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4"/>
      <c r="D65" s="104"/>
      <c r="E65" s="104"/>
      <c r="L65" s="2"/>
      <c r="M65" s="2"/>
      <c r="O65" s="104"/>
      <c r="P65" s="104"/>
      <c r="Q65" s="104"/>
      <c r="R65" s="104"/>
      <c r="S65" s="104"/>
    </row>
    <row r="66" spans="3:19" x14ac:dyDescent="0.2">
      <c r="C66" s="104"/>
      <c r="D66" s="104"/>
      <c r="E66" s="104"/>
      <c r="L66" s="2"/>
      <c r="M66" s="2"/>
      <c r="O66" s="104"/>
      <c r="P66" s="104"/>
      <c r="Q66" s="104"/>
      <c r="R66" s="104"/>
      <c r="S66" s="104"/>
    </row>
    <row r="67" spans="3:19" x14ac:dyDescent="0.2">
      <c r="C67" s="104"/>
      <c r="D67" s="104"/>
      <c r="E67" s="104"/>
      <c r="L67" s="2"/>
      <c r="M67" s="2"/>
      <c r="O67" s="104"/>
      <c r="P67" s="104"/>
      <c r="Q67" s="104"/>
      <c r="R67" s="104"/>
      <c r="S67" s="104"/>
    </row>
    <row r="68" spans="3:19" x14ac:dyDescent="0.2">
      <c r="C68" s="104"/>
      <c r="D68" s="104"/>
      <c r="E68" s="104"/>
      <c r="L68" s="2"/>
      <c r="M68" s="2"/>
      <c r="O68" s="104"/>
      <c r="P68" s="104"/>
      <c r="Q68" s="104"/>
      <c r="R68" s="104"/>
      <c r="S68" s="104"/>
    </row>
    <row r="69" spans="3:19" x14ac:dyDescent="0.2">
      <c r="C69" s="104"/>
      <c r="D69" s="104"/>
      <c r="E69" s="104"/>
      <c r="L69" s="2"/>
      <c r="M69" s="2"/>
      <c r="O69" s="104"/>
      <c r="P69" s="104"/>
      <c r="Q69" s="104"/>
      <c r="R69" s="104"/>
      <c r="S69" s="104"/>
    </row>
    <row r="70" spans="3:19" x14ac:dyDescent="0.2">
      <c r="C70" s="104"/>
      <c r="D70" s="104"/>
      <c r="E70" s="104"/>
      <c r="L70" s="2"/>
      <c r="M70" s="2"/>
      <c r="O70" s="104"/>
      <c r="P70" s="104"/>
      <c r="Q70" s="104"/>
      <c r="R70" s="104"/>
      <c r="S70" s="104"/>
    </row>
    <row r="71" spans="3:19" x14ac:dyDescent="0.2">
      <c r="C71" s="104"/>
      <c r="D71" s="104"/>
      <c r="E71" s="104"/>
      <c r="L71" s="2"/>
      <c r="M71" s="2"/>
      <c r="O71" s="104"/>
      <c r="P71" s="104"/>
      <c r="Q71" s="104"/>
      <c r="R71" s="104"/>
      <c r="S71" s="104"/>
    </row>
    <row r="72" spans="3:19" x14ac:dyDescent="0.2">
      <c r="C72" s="104"/>
      <c r="D72" s="104"/>
      <c r="E72" s="104"/>
      <c r="L72" s="2"/>
      <c r="M72" s="2"/>
      <c r="O72" s="104"/>
      <c r="P72" s="104"/>
      <c r="Q72" s="104"/>
      <c r="R72" s="104"/>
      <c r="S72" s="104"/>
    </row>
    <row r="73" spans="3:19" x14ac:dyDescent="0.2">
      <c r="C73" s="104"/>
      <c r="D73" s="104"/>
      <c r="E73" s="104"/>
      <c r="L73" s="2"/>
      <c r="M73" s="2"/>
      <c r="O73" s="104"/>
      <c r="P73" s="104"/>
      <c r="Q73" s="104"/>
      <c r="R73" s="104"/>
      <c r="S73" s="104"/>
    </row>
    <row r="74" spans="3:19" x14ac:dyDescent="0.2">
      <c r="C74" s="104"/>
      <c r="D74" s="104"/>
      <c r="E74" s="104"/>
      <c r="L74" s="2"/>
      <c r="M74" s="2"/>
      <c r="O74" s="104"/>
      <c r="P74" s="104"/>
      <c r="Q74" s="104"/>
      <c r="R74" s="104"/>
      <c r="S74" s="104"/>
    </row>
    <row r="75" spans="3:19" x14ac:dyDescent="0.2">
      <c r="C75" s="104"/>
      <c r="D75" s="104"/>
      <c r="E75" s="104"/>
      <c r="L75" s="2"/>
      <c r="M75" s="2"/>
      <c r="O75" s="104"/>
      <c r="P75" s="104"/>
      <c r="Q75" s="104"/>
      <c r="R75" s="104"/>
      <c r="S75" s="104"/>
    </row>
    <row r="76" spans="3:19" x14ac:dyDescent="0.2">
      <c r="C76" s="104"/>
      <c r="D76" s="104"/>
      <c r="E76" s="104"/>
      <c r="L76" s="2"/>
      <c r="M76" s="2"/>
      <c r="O76" s="104"/>
      <c r="P76" s="104"/>
      <c r="Q76" s="104"/>
      <c r="R76" s="104"/>
      <c r="S76" s="104"/>
    </row>
    <row r="77" spans="3:19" x14ac:dyDescent="0.2">
      <c r="C77" s="104"/>
      <c r="D77" s="104"/>
      <c r="E77" s="104"/>
      <c r="L77" s="2"/>
      <c r="M77" s="2"/>
      <c r="O77" s="104"/>
      <c r="P77" s="104"/>
      <c r="Q77" s="104"/>
      <c r="R77" s="104"/>
      <c r="S77" s="104"/>
    </row>
    <row r="78" spans="3:19" x14ac:dyDescent="0.2">
      <c r="C78" s="104"/>
      <c r="D78" s="104"/>
      <c r="E78" s="104"/>
      <c r="L78" s="2"/>
      <c r="M78" s="2"/>
      <c r="O78" s="104"/>
      <c r="P78" s="104"/>
      <c r="Q78" s="104"/>
      <c r="R78" s="104"/>
      <c r="S78" s="104"/>
    </row>
    <row r="79" spans="3:19" x14ac:dyDescent="0.2">
      <c r="C79" s="104"/>
      <c r="D79" s="104"/>
      <c r="E79" s="104"/>
      <c r="L79" s="2"/>
      <c r="M79" s="2"/>
      <c r="O79" s="104"/>
      <c r="P79" s="104"/>
      <c r="Q79" s="104"/>
      <c r="R79" s="104"/>
      <c r="S79" s="104"/>
    </row>
    <row r="80" spans="3:19" x14ac:dyDescent="0.2">
      <c r="C80" s="104"/>
      <c r="D80" s="104"/>
      <c r="E80" s="104"/>
      <c r="L80" s="2"/>
      <c r="M80" s="2"/>
      <c r="O80" s="104"/>
      <c r="P80" s="104"/>
      <c r="Q80" s="104"/>
      <c r="R80" s="104"/>
      <c r="S80" s="104"/>
    </row>
    <row r="81" spans="3:19" x14ac:dyDescent="0.2">
      <c r="C81" s="104"/>
      <c r="D81" s="104"/>
      <c r="E81" s="104"/>
      <c r="L81" s="2"/>
      <c r="M81" s="2"/>
      <c r="O81" s="104"/>
      <c r="P81" s="104"/>
      <c r="Q81" s="104"/>
      <c r="R81" s="104"/>
      <c r="S81" s="104"/>
    </row>
    <row r="82" spans="3:19" x14ac:dyDescent="0.2">
      <c r="C82" s="104"/>
      <c r="D82" s="104"/>
      <c r="E82" s="104"/>
      <c r="L82" s="2"/>
      <c r="M82" s="2"/>
      <c r="O82" s="104"/>
      <c r="P82" s="104"/>
      <c r="Q82" s="104"/>
      <c r="R82" s="104"/>
      <c r="S82" s="104"/>
    </row>
    <row r="83" spans="3:19" x14ac:dyDescent="0.2">
      <c r="C83" s="104"/>
      <c r="D83" s="104"/>
      <c r="E83" s="104"/>
      <c r="L83" s="2"/>
      <c r="M83" s="2"/>
      <c r="O83" s="104"/>
      <c r="P83" s="104"/>
      <c r="Q83" s="104"/>
      <c r="R83" s="104"/>
      <c r="S83" s="104"/>
    </row>
    <row r="84" spans="3:19" x14ac:dyDescent="0.2">
      <c r="C84" s="104"/>
      <c r="D84" s="104"/>
      <c r="E84" s="104"/>
      <c r="L84" s="2"/>
      <c r="M84" s="2"/>
      <c r="O84" s="104"/>
      <c r="P84" s="104"/>
      <c r="Q84" s="104"/>
      <c r="R84" s="104"/>
      <c r="S84" s="104"/>
    </row>
    <row r="85" spans="3:19" x14ac:dyDescent="0.2">
      <c r="C85" s="104"/>
      <c r="D85" s="104"/>
      <c r="E85" s="104"/>
      <c r="L85" s="2"/>
      <c r="M85" s="2"/>
      <c r="O85" s="104"/>
      <c r="P85" s="104"/>
      <c r="Q85" s="104"/>
      <c r="R85" s="104"/>
      <c r="S85" s="104"/>
    </row>
    <row r="86" spans="3:19" x14ac:dyDescent="0.2">
      <c r="C86" s="104"/>
      <c r="D86" s="104"/>
      <c r="E86" s="104"/>
      <c r="L86" s="2"/>
      <c r="M86" s="2"/>
      <c r="O86" s="104"/>
      <c r="P86" s="104"/>
      <c r="Q86" s="104"/>
      <c r="R86" s="104"/>
      <c r="S86" s="104"/>
    </row>
    <row r="87" spans="3:19" x14ac:dyDescent="0.2">
      <c r="C87" s="104"/>
      <c r="D87" s="104"/>
      <c r="E87" s="104"/>
      <c r="L87" s="2"/>
      <c r="M87" s="2"/>
      <c r="O87" s="104"/>
      <c r="P87" s="104"/>
      <c r="Q87" s="104"/>
      <c r="R87" s="104"/>
      <c r="S87" s="104"/>
    </row>
    <row r="88" spans="3:19" x14ac:dyDescent="0.2">
      <c r="C88" s="104"/>
      <c r="D88" s="104"/>
      <c r="E88" s="104"/>
      <c r="L88" s="2"/>
      <c r="M88" s="2"/>
      <c r="O88" s="104"/>
      <c r="P88" s="104"/>
      <c r="Q88" s="104"/>
      <c r="R88" s="104"/>
      <c r="S88" s="104"/>
    </row>
    <row r="89" spans="3:19" x14ac:dyDescent="0.2">
      <c r="C89" s="104"/>
      <c r="D89" s="104"/>
      <c r="E89" s="104"/>
      <c r="L89" s="2"/>
      <c r="M89" s="2"/>
      <c r="O89" s="104"/>
      <c r="P89" s="104"/>
      <c r="Q89" s="104"/>
      <c r="R89" s="104"/>
      <c r="S89" s="104"/>
    </row>
    <row r="90" spans="3:19" x14ac:dyDescent="0.2">
      <c r="C90" s="104"/>
      <c r="D90" s="104"/>
      <c r="E90" s="104"/>
      <c r="L90" s="2"/>
      <c r="M90" s="2"/>
      <c r="O90" s="104"/>
      <c r="P90" s="104"/>
      <c r="Q90" s="104"/>
      <c r="R90" s="104"/>
      <c r="S90" s="104"/>
    </row>
    <row r="91" spans="3:19" x14ac:dyDescent="0.2">
      <c r="C91" s="104"/>
      <c r="D91" s="104"/>
      <c r="E91" s="104"/>
      <c r="L91" s="2"/>
      <c r="M91" s="2"/>
      <c r="O91" s="104"/>
      <c r="P91" s="104"/>
      <c r="Q91" s="104"/>
      <c r="R91" s="104"/>
      <c r="S91" s="104"/>
    </row>
    <row r="92" spans="3:19" x14ac:dyDescent="0.2">
      <c r="C92" s="104"/>
      <c r="D92" s="104"/>
      <c r="E92" s="104"/>
      <c r="L92" s="2"/>
      <c r="M92" s="2"/>
      <c r="O92" s="104"/>
      <c r="P92" s="104"/>
      <c r="Q92" s="104"/>
      <c r="R92" s="104"/>
      <c r="S92" s="104"/>
    </row>
    <row r="93" spans="3:19" x14ac:dyDescent="0.2">
      <c r="C93" s="104"/>
      <c r="D93" s="104"/>
      <c r="E93" s="104"/>
      <c r="L93" s="2"/>
      <c r="M93" s="2"/>
      <c r="O93" s="104"/>
      <c r="P93" s="104"/>
      <c r="Q93" s="104"/>
      <c r="R93" s="104"/>
      <c r="S93" s="104"/>
    </row>
    <row r="94" spans="3:19" x14ac:dyDescent="0.2">
      <c r="C94" s="104"/>
      <c r="D94" s="104"/>
      <c r="E94" s="104"/>
      <c r="L94" s="2"/>
      <c r="M94" s="2"/>
      <c r="O94" s="104"/>
      <c r="P94" s="104"/>
      <c r="Q94" s="104"/>
      <c r="R94" s="104"/>
      <c r="S94" s="104"/>
    </row>
    <row r="95" spans="3:19" x14ac:dyDescent="0.2">
      <c r="C95" s="104"/>
      <c r="D95" s="104"/>
      <c r="E95" s="104"/>
      <c r="L95" s="2"/>
      <c r="M95" s="2"/>
      <c r="O95" s="104"/>
      <c r="P95" s="104"/>
      <c r="Q95" s="104"/>
      <c r="R95" s="104"/>
      <c r="S95" s="104"/>
    </row>
    <row r="96" spans="3:19" x14ac:dyDescent="0.2">
      <c r="C96" s="104"/>
      <c r="D96" s="104"/>
      <c r="E96" s="104"/>
      <c r="L96" s="2"/>
      <c r="M96" s="2"/>
      <c r="O96" s="104"/>
      <c r="P96" s="104"/>
      <c r="Q96" s="104"/>
      <c r="R96" s="104"/>
      <c r="S96" s="104"/>
    </row>
    <row r="97" spans="3:19" x14ac:dyDescent="0.2">
      <c r="C97" s="104"/>
      <c r="D97" s="104"/>
      <c r="E97" s="104"/>
      <c r="L97" s="2"/>
      <c r="M97" s="2"/>
      <c r="O97" s="104"/>
      <c r="P97" s="104"/>
      <c r="Q97" s="104"/>
      <c r="R97" s="104"/>
      <c r="S97" s="104"/>
    </row>
    <row r="98" spans="3:19" x14ac:dyDescent="0.2">
      <c r="C98" s="104"/>
      <c r="D98" s="104"/>
      <c r="E98" s="104"/>
      <c r="L98" s="2"/>
      <c r="M98" s="2"/>
      <c r="O98" s="104"/>
      <c r="P98" s="104"/>
      <c r="Q98" s="104"/>
      <c r="R98" s="104"/>
      <c r="S98" s="104"/>
    </row>
    <row r="99" spans="3:19" x14ac:dyDescent="0.2">
      <c r="C99" s="104"/>
      <c r="D99" s="104"/>
      <c r="E99" s="104"/>
      <c r="L99" s="2"/>
      <c r="M99" s="2"/>
      <c r="O99" s="104"/>
      <c r="P99" s="104"/>
      <c r="Q99" s="104"/>
      <c r="R99" s="104"/>
      <c r="S99" s="104"/>
    </row>
    <row r="100" spans="3:19" x14ac:dyDescent="0.2">
      <c r="C100" s="104"/>
      <c r="D100" s="104"/>
      <c r="E100" s="104"/>
      <c r="L100" s="2"/>
      <c r="M100" s="2"/>
      <c r="O100" s="104"/>
      <c r="P100" s="104"/>
      <c r="Q100" s="104"/>
      <c r="R100" s="104"/>
      <c r="S100" s="104"/>
    </row>
    <row r="101" spans="3:19" x14ac:dyDescent="0.2">
      <c r="C101" s="104"/>
      <c r="D101" s="104"/>
      <c r="E101" s="104"/>
      <c r="L101" s="2"/>
      <c r="M101" s="2"/>
      <c r="O101" s="104"/>
      <c r="P101" s="104"/>
      <c r="Q101" s="104"/>
      <c r="R101" s="104"/>
      <c r="S101" s="104"/>
    </row>
    <row r="102" spans="3:19" x14ac:dyDescent="0.2">
      <c r="C102" s="104"/>
      <c r="D102" s="104"/>
      <c r="E102" s="104"/>
      <c r="L102" s="2"/>
      <c r="M102" s="2"/>
      <c r="O102" s="104"/>
      <c r="P102" s="104"/>
      <c r="Q102" s="104"/>
      <c r="R102" s="104"/>
      <c r="S102" s="104"/>
    </row>
    <row r="103" spans="3:19" x14ac:dyDescent="0.2">
      <c r="C103" s="104"/>
      <c r="D103" s="104"/>
      <c r="E103" s="104"/>
      <c r="L103" s="2"/>
      <c r="M103" s="2"/>
      <c r="O103" s="104"/>
      <c r="P103" s="104"/>
      <c r="Q103" s="104"/>
      <c r="R103" s="104"/>
      <c r="S103" s="104"/>
    </row>
    <row r="104" spans="3:19" x14ac:dyDescent="0.2">
      <c r="C104" s="104"/>
      <c r="D104" s="104"/>
      <c r="E104" s="104"/>
      <c r="L104" s="2"/>
      <c r="M104" s="2"/>
      <c r="O104" s="104"/>
      <c r="P104" s="104"/>
      <c r="Q104" s="104"/>
      <c r="R104" s="104"/>
      <c r="S104" s="104"/>
    </row>
    <row r="105" spans="3:19" x14ac:dyDescent="0.2">
      <c r="C105" s="104"/>
      <c r="D105" s="104"/>
      <c r="E105" s="104"/>
      <c r="L105" s="2"/>
      <c r="M105" s="2"/>
      <c r="O105" s="104"/>
      <c r="P105" s="104"/>
      <c r="Q105" s="104"/>
      <c r="R105" s="104"/>
      <c r="S105" s="104"/>
    </row>
    <row r="106" spans="3:19" x14ac:dyDescent="0.2">
      <c r="C106" s="104"/>
      <c r="D106" s="104"/>
      <c r="E106" s="104"/>
      <c r="L106" s="2"/>
      <c r="M106" s="2"/>
      <c r="O106" s="104"/>
      <c r="P106" s="104"/>
      <c r="Q106" s="104"/>
      <c r="R106" s="104"/>
      <c r="S106" s="104"/>
    </row>
    <row r="107" spans="3:19" x14ac:dyDescent="0.2">
      <c r="C107" s="104"/>
      <c r="D107" s="104"/>
      <c r="E107" s="104"/>
      <c r="L107" s="2"/>
      <c r="M107" s="2"/>
      <c r="O107" s="104"/>
      <c r="P107" s="104"/>
      <c r="Q107" s="104"/>
      <c r="R107" s="104"/>
      <c r="S107" s="104"/>
    </row>
    <row r="108" spans="3:19" x14ac:dyDescent="0.2">
      <c r="C108" s="104"/>
      <c r="D108" s="104"/>
      <c r="E108" s="104"/>
      <c r="L108" s="2"/>
      <c r="M108" s="2"/>
      <c r="O108" s="104"/>
      <c r="P108" s="104"/>
      <c r="Q108" s="104"/>
      <c r="R108" s="104"/>
      <c r="S108" s="104"/>
    </row>
    <row r="109" spans="3:19" x14ac:dyDescent="0.2">
      <c r="C109" s="104"/>
      <c r="D109" s="104"/>
      <c r="E109" s="104"/>
      <c r="L109" s="2"/>
      <c r="M109" s="2"/>
      <c r="O109" s="104"/>
      <c r="P109" s="104"/>
      <c r="Q109" s="104"/>
      <c r="R109" s="104"/>
      <c r="S109" s="104"/>
    </row>
    <row r="110" spans="3:19" x14ac:dyDescent="0.2">
      <c r="C110" s="104"/>
      <c r="D110" s="104"/>
      <c r="E110" s="104"/>
      <c r="L110" s="2"/>
      <c r="M110" s="2"/>
      <c r="O110" s="104"/>
      <c r="P110" s="104"/>
      <c r="Q110" s="104"/>
      <c r="R110" s="104"/>
      <c r="S110" s="104"/>
    </row>
    <row r="111" spans="3:19" x14ac:dyDescent="0.2">
      <c r="C111" s="104"/>
      <c r="D111" s="104"/>
      <c r="E111" s="104"/>
      <c r="L111" s="2"/>
      <c r="M111" s="2"/>
      <c r="O111" s="104"/>
      <c r="P111" s="104"/>
      <c r="Q111" s="104"/>
      <c r="R111" s="104"/>
      <c r="S111" s="104"/>
    </row>
    <row r="112" spans="3:19" x14ac:dyDescent="0.2">
      <c r="C112" s="104"/>
      <c r="D112" s="104"/>
      <c r="E112" s="104"/>
      <c r="L112" s="2"/>
      <c r="M112" s="2"/>
      <c r="O112" s="104"/>
      <c r="P112" s="104"/>
      <c r="Q112" s="104"/>
      <c r="R112" s="104"/>
      <c r="S112" s="104"/>
    </row>
    <row r="113" spans="3:19" x14ac:dyDescent="0.2">
      <c r="C113" s="104"/>
      <c r="D113" s="104"/>
      <c r="E113" s="104"/>
      <c r="L113" s="2"/>
      <c r="M113" s="2"/>
      <c r="O113" s="104"/>
      <c r="P113" s="104"/>
      <c r="Q113" s="104"/>
      <c r="R113" s="104"/>
      <c r="S113" s="104"/>
    </row>
    <row r="114" spans="3:19" x14ac:dyDescent="0.2">
      <c r="C114" s="104"/>
      <c r="D114" s="104"/>
      <c r="E114" s="104"/>
      <c r="L114" s="2"/>
      <c r="M114" s="2"/>
      <c r="O114" s="104"/>
      <c r="P114" s="104"/>
      <c r="Q114" s="104"/>
      <c r="R114" s="104"/>
      <c r="S114" s="104"/>
    </row>
    <row r="115" spans="3:19" x14ac:dyDescent="0.2">
      <c r="C115" s="104"/>
      <c r="D115" s="104"/>
      <c r="E115" s="104"/>
      <c r="L115" s="2"/>
      <c r="M115" s="2"/>
      <c r="O115" s="104"/>
      <c r="P115" s="104"/>
      <c r="Q115" s="104"/>
      <c r="R115" s="104"/>
      <c r="S115" s="104"/>
    </row>
    <row r="116" spans="3:19" x14ac:dyDescent="0.2">
      <c r="C116" s="104"/>
      <c r="D116" s="104"/>
      <c r="E116" s="104"/>
      <c r="L116" s="2"/>
      <c r="M116" s="2"/>
      <c r="O116" s="104"/>
      <c r="P116" s="104"/>
      <c r="Q116" s="104"/>
      <c r="R116" s="104"/>
      <c r="S116" s="104"/>
    </row>
    <row r="117" spans="3:19" x14ac:dyDescent="0.2">
      <c r="C117" s="104"/>
      <c r="D117" s="104"/>
      <c r="E117" s="104"/>
      <c r="L117" s="2"/>
      <c r="M117" s="2"/>
      <c r="O117" s="104"/>
      <c r="P117" s="104"/>
      <c r="Q117" s="104"/>
      <c r="R117" s="104"/>
      <c r="S117" s="104"/>
    </row>
    <row r="118" spans="3:19" x14ac:dyDescent="0.2">
      <c r="C118" s="104"/>
      <c r="D118" s="104"/>
      <c r="E118" s="104"/>
      <c r="L118" s="2"/>
      <c r="M118" s="2"/>
      <c r="O118" s="104"/>
      <c r="P118" s="104"/>
      <c r="Q118" s="104"/>
      <c r="R118" s="104"/>
      <c r="S118" s="104"/>
    </row>
    <row r="119" spans="3:19" x14ac:dyDescent="0.2">
      <c r="C119" s="104"/>
      <c r="D119" s="104"/>
      <c r="E119" s="104"/>
      <c r="L119" s="2"/>
      <c r="M119" s="2"/>
      <c r="O119" s="104"/>
      <c r="P119" s="104"/>
      <c r="Q119" s="104"/>
      <c r="R119" s="104"/>
      <c r="S119" s="104"/>
    </row>
    <row r="120" spans="3:19" x14ac:dyDescent="0.2">
      <c r="C120" s="104"/>
      <c r="D120" s="104"/>
      <c r="E120" s="104"/>
      <c r="L120" s="2"/>
      <c r="M120" s="2"/>
      <c r="O120" s="104"/>
      <c r="P120" s="104"/>
      <c r="Q120" s="104"/>
      <c r="R120" s="104"/>
      <c r="S120" s="104"/>
    </row>
    <row r="121" spans="3:19" x14ac:dyDescent="0.2">
      <c r="C121" s="104"/>
      <c r="D121" s="104"/>
      <c r="E121" s="104"/>
      <c r="L121" s="2"/>
      <c r="M121" s="2"/>
      <c r="O121" s="104"/>
      <c r="P121" s="104"/>
      <c r="Q121" s="104"/>
      <c r="R121" s="104"/>
      <c r="S121" s="104"/>
    </row>
    <row r="122" spans="3:19" x14ac:dyDescent="0.2">
      <c r="C122" s="104"/>
      <c r="D122" s="104"/>
      <c r="E122" s="104"/>
      <c r="L122" s="2"/>
      <c r="M122" s="2"/>
      <c r="O122" s="104"/>
      <c r="P122" s="104"/>
      <c r="Q122" s="104"/>
      <c r="R122" s="104"/>
      <c r="S122" s="104"/>
    </row>
    <row r="123" spans="3:19" x14ac:dyDescent="0.2">
      <c r="C123" s="104"/>
      <c r="D123" s="104"/>
      <c r="E123" s="104"/>
      <c r="L123" s="2"/>
      <c r="M123" s="2"/>
      <c r="O123" s="104"/>
      <c r="P123" s="104"/>
      <c r="Q123" s="104"/>
      <c r="R123" s="104"/>
      <c r="S123" s="104"/>
    </row>
    <row r="124" spans="3:19" x14ac:dyDescent="0.2">
      <c r="C124" s="104"/>
      <c r="D124" s="104"/>
      <c r="E124" s="104"/>
      <c r="L124" s="2"/>
      <c r="M124" s="2"/>
      <c r="O124" s="104"/>
      <c r="P124" s="104"/>
      <c r="Q124" s="104"/>
      <c r="R124" s="104"/>
      <c r="S124" s="104"/>
    </row>
    <row r="125" spans="3:19" x14ac:dyDescent="0.2">
      <c r="C125" s="104"/>
      <c r="D125" s="104"/>
      <c r="E125" s="104"/>
      <c r="L125" s="2"/>
      <c r="M125" s="2"/>
      <c r="O125" s="104"/>
      <c r="P125" s="104"/>
      <c r="Q125" s="104"/>
      <c r="R125" s="104"/>
      <c r="S125" s="104"/>
    </row>
    <row r="126" spans="3:19" x14ac:dyDescent="0.2">
      <c r="C126" s="104"/>
      <c r="D126" s="104"/>
      <c r="E126" s="104"/>
      <c r="L126" s="2"/>
      <c r="M126" s="2"/>
      <c r="O126" s="104"/>
      <c r="P126" s="104"/>
      <c r="Q126" s="104"/>
      <c r="R126" s="104"/>
      <c r="S126" s="104"/>
    </row>
    <row r="127" spans="3:19" x14ac:dyDescent="0.2">
      <c r="C127" s="104"/>
      <c r="D127" s="104"/>
      <c r="E127" s="104"/>
      <c r="L127" s="2"/>
      <c r="M127" s="2"/>
      <c r="O127" s="104"/>
      <c r="P127" s="104"/>
      <c r="Q127" s="104"/>
      <c r="R127" s="104"/>
      <c r="S127" s="104"/>
    </row>
    <row r="128" spans="3:19" x14ac:dyDescent="0.2">
      <c r="C128" s="104"/>
      <c r="D128" s="104"/>
      <c r="E128" s="104"/>
      <c r="L128" s="2"/>
      <c r="M128" s="2"/>
      <c r="O128" s="104"/>
      <c r="P128" s="104"/>
      <c r="Q128" s="104"/>
      <c r="R128" s="104"/>
      <c r="S128" s="104"/>
    </row>
    <row r="129" spans="3:19" x14ac:dyDescent="0.2">
      <c r="C129" s="104"/>
      <c r="D129" s="104"/>
      <c r="E129" s="104"/>
      <c r="L129" s="2"/>
      <c r="M129" s="2"/>
      <c r="O129" s="104"/>
      <c r="P129" s="104"/>
      <c r="Q129" s="104"/>
      <c r="R129" s="104"/>
      <c r="S129" s="104"/>
    </row>
    <row r="130" spans="3:19" x14ac:dyDescent="0.2">
      <c r="C130" s="104"/>
      <c r="D130" s="104"/>
      <c r="E130" s="104"/>
      <c r="L130" s="2"/>
      <c r="M130" s="2"/>
      <c r="O130" s="104"/>
      <c r="P130" s="104"/>
      <c r="Q130" s="104"/>
      <c r="R130" s="104"/>
      <c r="S130" s="104"/>
    </row>
    <row r="131" spans="3:19" x14ac:dyDescent="0.2">
      <c r="C131" s="104"/>
      <c r="D131" s="104"/>
      <c r="E131" s="104"/>
      <c r="L131" s="2"/>
      <c r="M131" s="2"/>
      <c r="O131" s="104"/>
      <c r="P131" s="104"/>
      <c r="Q131" s="104"/>
      <c r="R131" s="104"/>
      <c r="S131" s="104"/>
    </row>
    <row r="132" spans="3:19" x14ac:dyDescent="0.2">
      <c r="C132" s="104"/>
      <c r="D132" s="104"/>
      <c r="E132" s="104"/>
      <c r="L132" s="2"/>
      <c r="M132" s="2"/>
      <c r="O132" s="104"/>
      <c r="P132" s="104"/>
      <c r="Q132" s="104"/>
      <c r="R132" s="104"/>
      <c r="S132" s="104"/>
    </row>
    <row r="133" spans="3:19" x14ac:dyDescent="0.2">
      <c r="C133" s="104"/>
      <c r="D133" s="104"/>
      <c r="E133" s="104"/>
      <c r="L133" s="2"/>
      <c r="M133" s="2"/>
      <c r="O133" s="104"/>
      <c r="P133" s="104"/>
      <c r="Q133" s="104"/>
      <c r="R133" s="104"/>
      <c r="S133" s="104"/>
    </row>
    <row r="134" spans="3:19" x14ac:dyDescent="0.2">
      <c r="C134" s="104"/>
      <c r="D134" s="104"/>
      <c r="E134" s="104"/>
      <c r="L134" s="2"/>
      <c r="M134" s="2"/>
      <c r="O134" s="104"/>
      <c r="P134" s="104"/>
      <c r="Q134" s="104"/>
      <c r="R134" s="104"/>
      <c r="S134" s="104"/>
    </row>
    <row r="135" spans="3:19" x14ac:dyDescent="0.2">
      <c r="C135" s="104"/>
      <c r="D135" s="104"/>
      <c r="E135" s="104"/>
      <c r="L135" s="2"/>
      <c r="M135" s="2"/>
      <c r="O135" s="104"/>
      <c r="P135" s="104"/>
      <c r="Q135" s="104"/>
      <c r="R135" s="104"/>
      <c r="S135" s="104"/>
    </row>
    <row r="136" spans="3:19" x14ac:dyDescent="0.2">
      <c r="C136" s="104"/>
      <c r="D136" s="104"/>
      <c r="E136" s="104"/>
      <c r="L136" s="2"/>
      <c r="M136" s="2"/>
      <c r="O136" s="104"/>
      <c r="P136" s="104"/>
      <c r="Q136" s="104"/>
      <c r="R136" s="104"/>
      <c r="S136" s="104"/>
    </row>
    <row r="137" spans="3:19" x14ac:dyDescent="0.2">
      <c r="C137" s="104"/>
      <c r="D137" s="104"/>
      <c r="E137" s="104"/>
      <c r="L137" s="2"/>
      <c r="M137" s="2"/>
      <c r="O137" s="104"/>
      <c r="P137" s="104"/>
      <c r="Q137" s="104"/>
      <c r="R137" s="104"/>
      <c r="S137" s="104"/>
    </row>
    <row r="138" spans="3:19" x14ac:dyDescent="0.2">
      <c r="C138" s="104"/>
      <c r="D138" s="104"/>
      <c r="E138" s="104"/>
      <c r="L138" s="2"/>
      <c r="M138" s="2"/>
      <c r="O138" s="104"/>
      <c r="P138" s="104"/>
      <c r="Q138" s="104"/>
      <c r="R138" s="104"/>
      <c r="S138" s="104"/>
    </row>
    <row r="139" spans="3:19" x14ac:dyDescent="0.2">
      <c r="C139" s="104"/>
      <c r="D139" s="104"/>
      <c r="E139" s="104"/>
      <c r="L139" s="2"/>
      <c r="M139" s="2"/>
      <c r="O139" s="104"/>
      <c r="P139" s="104"/>
      <c r="Q139" s="104"/>
      <c r="R139" s="104"/>
      <c r="S139" s="104"/>
    </row>
    <row r="140" spans="3:19" x14ac:dyDescent="0.2">
      <c r="C140" s="104"/>
      <c r="D140" s="104"/>
      <c r="E140" s="104"/>
      <c r="L140" s="2"/>
      <c r="M140" s="2"/>
      <c r="O140" s="104"/>
      <c r="P140" s="104"/>
      <c r="Q140" s="104"/>
      <c r="R140" s="104"/>
      <c r="S140" s="104"/>
    </row>
    <row r="141" spans="3:19" x14ac:dyDescent="0.2">
      <c r="C141" s="104"/>
      <c r="D141" s="104"/>
      <c r="E141" s="104"/>
      <c r="L141" s="2"/>
      <c r="M141" s="2"/>
      <c r="O141" s="104"/>
      <c r="P141" s="104"/>
      <c r="Q141" s="104"/>
      <c r="R141" s="104"/>
      <c r="S141" s="104"/>
    </row>
    <row r="142" spans="3:19" x14ac:dyDescent="0.2">
      <c r="C142" s="104"/>
      <c r="D142" s="104"/>
      <c r="E142" s="104"/>
      <c r="L142" s="2"/>
      <c r="M142" s="2"/>
      <c r="O142" s="104"/>
      <c r="P142" s="104"/>
      <c r="Q142" s="104"/>
      <c r="R142" s="104"/>
      <c r="S142" s="104"/>
    </row>
    <row r="143" spans="3:19" x14ac:dyDescent="0.2">
      <c r="C143" s="104"/>
      <c r="D143" s="104"/>
      <c r="E143" s="104"/>
      <c r="L143" s="2"/>
      <c r="M143" s="2"/>
      <c r="O143" s="104"/>
      <c r="P143" s="104"/>
      <c r="Q143" s="104"/>
      <c r="R143" s="104"/>
      <c r="S143" s="104"/>
    </row>
    <row r="144" spans="3:19" x14ac:dyDescent="0.2">
      <c r="C144" s="104"/>
      <c r="D144" s="104"/>
      <c r="E144" s="104"/>
      <c r="L144" s="2"/>
      <c r="M144" s="2"/>
      <c r="O144" s="104"/>
      <c r="P144" s="104"/>
      <c r="Q144" s="104"/>
      <c r="R144" s="104"/>
      <c r="S144" s="104"/>
    </row>
    <row r="145" spans="3:19" x14ac:dyDescent="0.2">
      <c r="C145" s="104"/>
      <c r="D145" s="104"/>
      <c r="E145" s="104"/>
      <c r="L145" s="2"/>
      <c r="M145" s="2"/>
      <c r="O145" s="104"/>
      <c r="P145" s="104"/>
      <c r="Q145" s="104"/>
      <c r="R145" s="104"/>
      <c r="S145" s="104"/>
    </row>
    <row r="146" spans="3:19" x14ac:dyDescent="0.2">
      <c r="C146" s="104"/>
      <c r="D146" s="104"/>
      <c r="E146" s="104"/>
      <c r="L146" s="2"/>
      <c r="M146" s="2"/>
      <c r="O146" s="104"/>
      <c r="P146" s="104"/>
      <c r="Q146" s="104"/>
      <c r="R146" s="104"/>
      <c r="S146" s="104"/>
    </row>
    <row r="147" spans="3:19" x14ac:dyDescent="0.2">
      <c r="C147" s="104"/>
      <c r="D147" s="104"/>
      <c r="E147" s="104"/>
      <c r="L147" s="2"/>
      <c r="M147" s="2"/>
      <c r="O147" s="104"/>
      <c r="P147" s="104"/>
      <c r="Q147" s="104"/>
      <c r="R147" s="104"/>
      <c r="S147" s="104"/>
    </row>
    <row r="148" spans="3:19" x14ac:dyDescent="0.2">
      <c r="C148" s="104"/>
      <c r="D148" s="104"/>
      <c r="E148" s="104"/>
      <c r="L148" s="2"/>
      <c r="M148" s="2"/>
      <c r="O148" s="104"/>
      <c r="P148" s="104"/>
      <c r="Q148" s="104"/>
      <c r="R148" s="104"/>
      <c r="S148" s="104"/>
    </row>
    <row r="149" spans="3:19" x14ac:dyDescent="0.2">
      <c r="C149" s="104"/>
      <c r="D149" s="104"/>
      <c r="E149" s="104"/>
      <c r="L149" s="2"/>
      <c r="M149" s="2"/>
      <c r="O149" s="104"/>
      <c r="P149" s="104"/>
      <c r="Q149" s="104"/>
      <c r="R149" s="104"/>
      <c r="S149" s="104"/>
    </row>
    <row r="150" spans="3:19" x14ac:dyDescent="0.2">
      <c r="C150" s="104"/>
      <c r="D150" s="104"/>
      <c r="E150" s="104"/>
      <c r="L150" s="2"/>
      <c r="M150" s="2"/>
      <c r="O150" s="104"/>
      <c r="P150" s="104"/>
      <c r="Q150" s="104"/>
      <c r="R150" s="104"/>
      <c r="S150" s="104"/>
    </row>
    <row r="151" spans="3:19" x14ac:dyDescent="0.2">
      <c r="C151" s="104"/>
      <c r="D151" s="104"/>
      <c r="E151" s="104"/>
      <c r="L151" s="2"/>
      <c r="M151" s="2"/>
      <c r="O151" s="104"/>
      <c r="P151" s="104"/>
      <c r="Q151" s="104"/>
      <c r="R151" s="104"/>
      <c r="S151" s="104"/>
    </row>
    <row r="152" spans="3:19" x14ac:dyDescent="0.2">
      <c r="C152" s="104"/>
      <c r="D152" s="104"/>
      <c r="E152" s="104"/>
      <c r="L152" s="2"/>
      <c r="M152" s="2"/>
      <c r="O152" s="104"/>
      <c r="P152" s="104"/>
      <c r="Q152" s="104"/>
      <c r="R152" s="104"/>
      <c r="S152" s="104"/>
    </row>
    <row r="153" spans="3:19" x14ac:dyDescent="0.2">
      <c r="C153" s="104"/>
      <c r="D153" s="104"/>
      <c r="E153" s="104"/>
      <c r="L153" s="2"/>
      <c r="M153" s="2"/>
      <c r="O153" s="104"/>
      <c r="P153" s="104"/>
      <c r="Q153" s="104"/>
      <c r="R153" s="104"/>
      <c r="S153" s="104"/>
    </row>
    <row r="154" spans="3:19" x14ac:dyDescent="0.2">
      <c r="C154" s="104"/>
      <c r="D154" s="104"/>
      <c r="E154" s="104"/>
      <c r="L154" s="2"/>
      <c r="M154" s="2"/>
      <c r="O154" s="104"/>
      <c r="P154" s="104"/>
      <c r="Q154" s="104"/>
      <c r="R154" s="104"/>
      <c r="S154" s="104"/>
    </row>
    <row r="155" spans="3:19" x14ac:dyDescent="0.2">
      <c r="C155" s="104"/>
      <c r="D155" s="104"/>
      <c r="E155" s="104"/>
      <c r="L155" s="2"/>
      <c r="M155" s="2"/>
      <c r="O155" s="104"/>
      <c r="P155" s="104"/>
      <c r="Q155" s="104"/>
      <c r="R155" s="104"/>
      <c r="S155" s="104"/>
    </row>
    <row r="156" spans="3:19" x14ac:dyDescent="0.2">
      <c r="C156" s="104"/>
      <c r="D156" s="104"/>
      <c r="E156" s="104"/>
      <c r="L156" s="2"/>
      <c r="M156" s="2"/>
      <c r="O156" s="104"/>
      <c r="P156" s="104"/>
      <c r="Q156" s="104"/>
      <c r="R156" s="104"/>
      <c r="S156" s="104"/>
    </row>
    <row r="157" spans="3:19" x14ac:dyDescent="0.2">
      <c r="C157" s="104"/>
      <c r="D157" s="104"/>
      <c r="E157" s="104"/>
      <c r="L157" s="2"/>
      <c r="M157" s="2"/>
      <c r="O157" s="104"/>
      <c r="P157" s="104"/>
      <c r="Q157" s="104"/>
      <c r="R157" s="104"/>
      <c r="S157" s="104"/>
    </row>
    <row r="158" spans="3:19" x14ac:dyDescent="0.2">
      <c r="C158" s="104"/>
      <c r="D158" s="104"/>
      <c r="E158" s="104"/>
      <c r="L158" s="2"/>
      <c r="M158" s="2"/>
      <c r="O158" s="104"/>
      <c r="P158" s="104"/>
      <c r="Q158" s="104"/>
      <c r="R158" s="104"/>
      <c r="S158" s="104"/>
    </row>
    <row r="159" spans="3:19" x14ac:dyDescent="0.2">
      <c r="C159" s="104"/>
      <c r="D159" s="104"/>
      <c r="E159" s="104"/>
      <c r="L159" s="2"/>
      <c r="M159" s="2"/>
      <c r="O159" s="104"/>
      <c r="P159" s="104"/>
      <c r="Q159" s="104"/>
      <c r="R159" s="104"/>
      <c r="S159" s="104"/>
    </row>
    <row r="160" spans="3:19" x14ac:dyDescent="0.2">
      <c r="C160" s="104"/>
      <c r="D160" s="104"/>
      <c r="E160" s="104"/>
      <c r="L160" s="2"/>
      <c r="M160" s="2"/>
      <c r="O160" s="104"/>
      <c r="P160" s="104"/>
      <c r="Q160" s="104"/>
      <c r="R160" s="104"/>
      <c r="S160" s="104"/>
    </row>
    <row r="161" spans="3:19" x14ac:dyDescent="0.2">
      <c r="C161" s="104"/>
      <c r="D161" s="104"/>
      <c r="E161" s="104"/>
      <c r="L161" s="2"/>
      <c r="M161" s="2"/>
      <c r="O161" s="104"/>
      <c r="P161" s="104"/>
      <c r="Q161" s="104"/>
      <c r="R161" s="104"/>
      <c r="S161" s="104"/>
    </row>
    <row r="162" spans="3:19" x14ac:dyDescent="0.2">
      <c r="C162" s="104"/>
      <c r="D162" s="104"/>
      <c r="E162" s="104"/>
      <c r="L162" s="2"/>
      <c r="M162" s="2"/>
      <c r="O162" s="104"/>
      <c r="P162" s="104"/>
      <c r="Q162" s="104"/>
      <c r="R162" s="104"/>
      <c r="S162" s="104"/>
    </row>
    <row r="163" spans="3:19" x14ac:dyDescent="0.2">
      <c r="C163" s="104"/>
      <c r="D163" s="104"/>
      <c r="E163" s="104"/>
      <c r="L163" s="2"/>
      <c r="M163" s="2"/>
      <c r="O163" s="104"/>
      <c r="P163" s="104"/>
      <c r="Q163" s="104"/>
      <c r="R163" s="104"/>
      <c r="S163" s="104"/>
    </row>
    <row r="164" spans="3:19" x14ac:dyDescent="0.2">
      <c r="C164" s="104"/>
      <c r="D164" s="104"/>
      <c r="E164" s="104"/>
      <c r="L164" s="2"/>
      <c r="M164" s="2"/>
      <c r="O164" s="104"/>
      <c r="P164" s="104"/>
      <c r="Q164" s="104"/>
      <c r="R164" s="104"/>
      <c r="S164" s="104"/>
    </row>
    <row r="165" spans="3:19" x14ac:dyDescent="0.2">
      <c r="C165" s="104"/>
      <c r="D165" s="104"/>
      <c r="E165" s="104"/>
      <c r="L165" s="2"/>
      <c r="M165" s="2"/>
      <c r="O165" s="104"/>
      <c r="P165" s="104"/>
      <c r="Q165" s="104"/>
      <c r="R165" s="104"/>
      <c r="S165" s="104"/>
    </row>
    <row r="166" spans="3:19" x14ac:dyDescent="0.2">
      <c r="C166" s="104"/>
      <c r="D166" s="104"/>
      <c r="E166" s="104"/>
      <c r="L166" s="2"/>
      <c r="M166" s="2"/>
      <c r="O166" s="104"/>
      <c r="P166" s="104"/>
      <c r="Q166" s="104"/>
      <c r="R166" s="104"/>
      <c r="S166" s="104"/>
    </row>
    <row r="167" spans="3:19" x14ac:dyDescent="0.2">
      <c r="C167" s="104"/>
      <c r="D167" s="104"/>
      <c r="E167" s="104"/>
      <c r="L167" s="2"/>
      <c r="M167" s="2"/>
      <c r="O167" s="104"/>
      <c r="P167" s="104"/>
      <c r="Q167" s="104"/>
      <c r="R167" s="104"/>
      <c r="S167" s="104"/>
    </row>
    <row r="168" spans="3:19" x14ac:dyDescent="0.2">
      <c r="C168" s="104"/>
      <c r="D168" s="104"/>
      <c r="E168" s="104"/>
      <c r="L168" s="2"/>
      <c r="M168" s="2"/>
      <c r="O168" s="104"/>
      <c r="P168" s="104"/>
      <c r="Q168" s="104"/>
      <c r="R168" s="104"/>
      <c r="S168" s="104"/>
    </row>
    <row r="169" spans="3:19" x14ac:dyDescent="0.2">
      <c r="C169" s="104"/>
      <c r="D169" s="104"/>
      <c r="E169" s="104"/>
      <c r="L169" s="2"/>
      <c r="M169" s="2"/>
      <c r="O169" s="104"/>
      <c r="P169" s="104"/>
      <c r="Q169" s="104"/>
      <c r="R169" s="104"/>
      <c r="S169" s="104"/>
    </row>
    <row r="170" spans="3:19" x14ac:dyDescent="0.2">
      <c r="C170" s="104"/>
      <c r="D170" s="104"/>
      <c r="E170" s="104"/>
      <c r="L170" s="2"/>
      <c r="M170" s="2"/>
      <c r="O170" s="104"/>
      <c r="P170" s="104"/>
      <c r="Q170" s="104"/>
      <c r="R170" s="104"/>
      <c r="S170" s="104"/>
    </row>
    <row r="171" spans="3:19" x14ac:dyDescent="0.2">
      <c r="C171" s="104"/>
      <c r="D171" s="104"/>
      <c r="E171" s="104"/>
      <c r="L171" s="2"/>
      <c r="M171" s="2"/>
      <c r="O171" s="104"/>
      <c r="P171" s="104"/>
      <c r="Q171" s="104"/>
      <c r="R171" s="104"/>
      <c r="S171" s="104"/>
    </row>
    <row r="172" spans="3:19" x14ac:dyDescent="0.2">
      <c r="C172" s="104"/>
      <c r="D172" s="104"/>
      <c r="E172" s="104"/>
      <c r="L172" s="2"/>
      <c r="M172" s="2"/>
      <c r="O172" s="104"/>
      <c r="P172" s="104"/>
      <c r="Q172" s="104"/>
      <c r="R172" s="104"/>
      <c r="S172" s="104"/>
    </row>
    <row r="173" spans="3:19" x14ac:dyDescent="0.2">
      <c r="C173" s="104"/>
      <c r="D173" s="104"/>
      <c r="E173" s="104"/>
      <c r="L173" s="2"/>
      <c r="M173" s="2"/>
      <c r="O173" s="104"/>
      <c r="P173" s="104"/>
      <c r="Q173" s="104"/>
      <c r="R173" s="104"/>
      <c r="S173" s="104"/>
    </row>
    <row r="174" spans="3:19" x14ac:dyDescent="0.2">
      <c r="C174" s="104"/>
      <c r="D174" s="104"/>
      <c r="E174" s="104"/>
      <c r="L174" s="2"/>
      <c r="M174" s="2"/>
      <c r="O174" s="104"/>
      <c r="P174" s="104"/>
      <c r="Q174" s="104"/>
      <c r="R174" s="104"/>
      <c r="S174" s="104"/>
    </row>
    <row r="175" spans="3:19" x14ac:dyDescent="0.2">
      <c r="C175" s="104"/>
      <c r="D175" s="104"/>
      <c r="E175" s="104"/>
      <c r="L175" s="2"/>
      <c r="M175" s="2"/>
      <c r="O175" s="104"/>
      <c r="P175" s="104"/>
      <c r="Q175" s="104"/>
      <c r="R175" s="104"/>
      <c r="S175" s="104"/>
    </row>
    <row r="176" spans="3:19" x14ac:dyDescent="0.2">
      <c r="C176" s="104"/>
      <c r="D176" s="104"/>
      <c r="E176" s="104"/>
      <c r="L176" s="2"/>
      <c r="M176" s="2"/>
      <c r="O176" s="104"/>
      <c r="P176" s="104"/>
      <c r="Q176" s="104"/>
      <c r="R176" s="104"/>
      <c r="S176" s="104"/>
    </row>
    <row r="177" spans="3:19" x14ac:dyDescent="0.2">
      <c r="C177" s="104"/>
      <c r="D177" s="104"/>
      <c r="E177" s="104"/>
      <c r="L177" s="2"/>
      <c r="M177" s="2"/>
      <c r="O177" s="104"/>
      <c r="P177" s="104"/>
      <c r="Q177" s="104"/>
      <c r="R177" s="104"/>
      <c r="S177" s="104"/>
    </row>
    <row r="178" spans="3:19" x14ac:dyDescent="0.2">
      <c r="C178" s="104"/>
      <c r="D178" s="104"/>
      <c r="E178" s="104"/>
      <c r="L178" s="2"/>
      <c r="M178" s="2"/>
      <c r="O178" s="104"/>
      <c r="P178" s="104"/>
      <c r="Q178" s="104"/>
      <c r="R178" s="104"/>
      <c r="S178" s="104"/>
    </row>
    <row r="179" spans="3:19" x14ac:dyDescent="0.2">
      <c r="C179" s="104"/>
      <c r="D179" s="104"/>
      <c r="E179" s="104"/>
      <c r="L179" s="2"/>
      <c r="M179" s="2"/>
      <c r="O179" s="104"/>
      <c r="P179" s="104"/>
      <c r="Q179" s="104"/>
      <c r="R179" s="104"/>
      <c r="S179" s="104"/>
    </row>
    <row r="180" spans="3:19" x14ac:dyDescent="0.2">
      <c r="C180" s="104"/>
      <c r="D180" s="104"/>
      <c r="E180" s="104"/>
      <c r="L180" s="2"/>
      <c r="M180" s="2"/>
      <c r="O180" s="104"/>
      <c r="P180" s="104"/>
      <c r="Q180" s="104"/>
      <c r="R180" s="104"/>
      <c r="S180" s="104"/>
    </row>
    <row r="181" spans="3:19" x14ac:dyDescent="0.2">
      <c r="C181" s="104"/>
      <c r="D181" s="104"/>
      <c r="E181" s="104"/>
      <c r="L181" s="2"/>
      <c r="M181" s="2"/>
      <c r="O181" s="104"/>
      <c r="P181" s="104"/>
      <c r="Q181" s="104"/>
      <c r="R181" s="104"/>
      <c r="S181" s="104"/>
    </row>
    <row r="182" spans="3:19" x14ac:dyDescent="0.2">
      <c r="C182" s="104"/>
      <c r="D182" s="104"/>
      <c r="E182" s="104"/>
      <c r="L182" s="2"/>
      <c r="M182" s="2"/>
      <c r="O182" s="104"/>
      <c r="P182" s="104"/>
      <c r="Q182" s="104"/>
      <c r="R182" s="104"/>
      <c r="S182" s="104"/>
    </row>
    <row r="183" spans="3:19" x14ac:dyDescent="0.2">
      <c r="C183" s="104"/>
      <c r="D183" s="104"/>
      <c r="E183" s="104"/>
      <c r="L183" s="2"/>
      <c r="M183" s="2"/>
      <c r="O183" s="104"/>
      <c r="P183" s="104"/>
      <c r="Q183" s="104"/>
      <c r="R183" s="104"/>
      <c r="S183" s="104"/>
    </row>
    <row r="184" spans="3:19" x14ac:dyDescent="0.2">
      <c r="C184" s="104"/>
      <c r="D184" s="104"/>
      <c r="E184" s="104"/>
      <c r="L184" s="2"/>
      <c r="M184" s="2"/>
      <c r="O184" s="104"/>
      <c r="P184" s="104"/>
      <c r="Q184" s="104"/>
      <c r="R184" s="104"/>
      <c r="S184" s="104"/>
    </row>
  </sheetData>
  <sheetProtection password="CF7A" sheet="1" objects="1" scenarios="1"/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>
    <oddFooter>&amp;LDirección de Contabilidad&amp;RPágina 1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" transitionEvaluation="1">
    <pageSetUpPr fitToPage="1"/>
  </sheetPr>
  <dimension ref="A1:S159"/>
  <sheetViews>
    <sheetView showGridLines="0" topLeftCell="B1" zoomScale="75" workbookViewId="0">
      <selection activeCell="K16" sqref="K16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" style="27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15.55468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370"/>
      <c r="H1" s="370"/>
      <c r="I1" s="370"/>
      <c r="J1" s="370"/>
      <c r="K1" s="191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10" t="s">
        <v>102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3.25" x14ac:dyDescent="0.35">
      <c r="A3" s="10" t="s">
        <v>139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371"/>
      <c r="N4" s="371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34</v>
      </c>
    </row>
    <row r="8" spans="1:19" ht="15.75" thickTop="1" x14ac:dyDescent="0.2">
      <c r="A8" s="28" t="s">
        <v>35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36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140</v>
      </c>
      <c r="D9" s="37"/>
      <c r="E9" s="35"/>
      <c r="F9" s="36" t="s">
        <v>138</v>
      </c>
      <c r="G9" s="37"/>
      <c r="H9" s="35"/>
      <c r="I9" s="38" t="s">
        <v>103</v>
      </c>
      <c r="J9" s="39"/>
      <c r="K9" s="35"/>
      <c r="L9" s="35"/>
      <c r="M9" s="36" t="s">
        <v>140</v>
      </c>
      <c r="N9" s="35"/>
      <c r="O9" s="35"/>
      <c r="P9" s="36" t="s">
        <v>138</v>
      </c>
      <c r="Q9" s="35"/>
      <c r="R9" s="40"/>
      <c r="S9" s="41" t="s">
        <v>103</v>
      </c>
    </row>
    <row r="10" spans="1:19" s="51" customFormat="1" ht="15.75" thickBot="1" x14ac:dyDescent="0.3">
      <c r="A10" s="42"/>
      <c r="B10" s="43"/>
      <c r="C10" s="372" t="s">
        <v>5</v>
      </c>
      <c r="D10" s="372"/>
      <c r="E10" s="44"/>
      <c r="F10" s="192" t="s">
        <v>5</v>
      </c>
      <c r="G10" s="46"/>
      <c r="H10" s="46"/>
      <c r="I10" s="46"/>
      <c r="J10" s="47"/>
      <c r="K10" s="43"/>
      <c r="L10" s="43"/>
      <c r="M10" s="372" t="s">
        <v>5</v>
      </c>
      <c r="N10" s="372"/>
      <c r="O10" s="44"/>
      <c r="P10" s="48" t="s">
        <v>5</v>
      </c>
      <c r="Q10" s="44"/>
      <c r="R10" s="49"/>
      <c r="S10" s="50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2"/>
      <c r="J11" s="53"/>
      <c r="K11" s="35"/>
      <c r="L11" s="35"/>
      <c r="M11" s="35"/>
      <c r="N11" s="35"/>
      <c r="O11" s="35"/>
      <c r="P11" s="35"/>
      <c r="Q11" s="54"/>
      <c r="R11" s="40"/>
      <c r="S11" s="55"/>
    </row>
    <row r="12" spans="1:19" x14ac:dyDescent="0.2">
      <c r="A12" s="56" t="s">
        <v>37</v>
      </c>
      <c r="B12" s="57"/>
      <c r="C12" s="58"/>
      <c r="D12" s="59">
        <f>+[2]BG!D12</f>
        <v>76657.7</v>
      </c>
      <c r="E12" s="60"/>
      <c r="F12" s="58"/>
      <c r="G12" s="59">
        <v>63872.2</v>
      </c>
      <c r="H12" s="61"/>
      <c r="I12" s="62">
        <f>+D12-G12</f>
        <v>12785.5</v>
      </c>
      <c r="J12" s="63"/>
      <c r="K12" s="57" t="s">
        <v>38</v>
      </c>
      <c r="L12" s="57"/>
      <c r="M12" s="64"/>
      <c r="N12" s="62">
        <f>+M13</f>
        <v>100949.5</v>
      </c>
      <c r="O12" s="57"/>
      <c r="P12" s="64"/>
      <c r="Q12" s="62">
        <v>101596.6</v>
      </c>
      <c r="R12" s="40"/>
      <c r="S12" s="65">
        <f>+N12-Q12</f>
        <v>-647.10000000000582</v>
      </c>
    </row>
    <row r="13" spans="1:19" x14ac:dyDescent="0.2">
      <c r="A13" s="66" t="s">
        <v>39</v>
      </c>
      <c r="B13" s="67"/>
      <c r="C13" s="58"/>
      <c r="D13" s="169">
        <f>+[2]BG!D13</f>
        <v>-35.5</v>
      </c>
      <c r="E13" s="68"/>
      <c r="F13" s="58"/>
      <c r="G13" s="166">
        <v>-35</v>
      </c>
      <c r="H13" s="69"/>
      <c r="I13" s="62">
        <f>+D13-G13</f>
        <v>-0.5</v>
      </c>
      <c r="J13" s="63"/>
      <c r="K13" s="57" t="s">
        <v>43</v>
      </c>
      <c r="L13" s="57"/>
      <c r="M13" s="61">
        <f>+[2]BG!I13</f>
        <v>100949.5</v>
      </c>
      <c r="N13" s="64"/>
      <c r="O13" s="70"/>
      <c r="P13" s="61">
        <v>101596.6</v>
      </c>
      <c r="Q13" s="64"/>
      <c r="R13" s="40"/>
      <c r="S13" s="71">
        <f>+M13-P13</f>
        <v>-647.10000000000582</v>
      </c>
    </row>
    <row r="14" spans="1:19" x14ac:dyDescent="0.2">
      <c r="A14" s="72"/>
      <c r="B14" s="70"/>
      <c r="C14" s="58"/>
      <c r="D14" s="58"/>
      <c r="E14" s="58"/>
      <c r="F14" s="58"/>
      <c r="G14" s="58"/>
      <c r="H14" s="70"/>
      <c r="I14" s="73"/>
      <c r="J14" s="63"/>
      <c r="K14" s="57"/>
      <c r="L14" s="57"/>
      <c r="M14" s="74"/>
      <c r="N14" s="64"/>
      <c r="O14" s="70"/>
      <c r="P14" s="74"/>
      <c r="Q14" s="64"/>
      <c r="R14" s="40"/>
      <c r="S14" s="71"/>
    </row>
    <row r="15" spans="1:19" x14ac:dyDescent="0.2">
      <c r="A15" s="75" t="s">
        <v>40</v>
      </c>
      <c r="B15" s="76"/>
      <c r="C15" s="77"/>
      <c r="D15" s="78">
        <v>0</v>
      </c>
      <c r="E15" s="60"/>
      <c r="F15" s="77"/>
      <c r="G15" s="78">
        <v>0</v>
      </c>
      <c r="H15" s="79"/>
      <c r="I15" s="79">
        <f>+D15-G15</f>
        <v>0</v>
      </c>
      <c r="J15" s="80"/>
      <c r="K15" s="57" t="s">
        <v>46</v>
      </c>
      <c r="L15" s="57"/>
      <c r="M15" s="64"/>
      <c r="N15" s="62">
        <f>+M16</f>
        <v>606841.1</v>
      </c>
      <c r="O15" s="57"/>
      <c r="P15" s="64"/>
      <c r="Q15" s="62">
        <v>606841</v>
      </c>
      <c r="R15" s="40"/>
      <c r="S15" s="65">
        <f>+N15-Q15</f>
        <v>9.9999999976716936E-2</v>
      </c>
    </row>
    <row r="16" spans="1:19" x14ac:dyDescent="0.2">
      <c r="A16" s="72"/>
      <c r="B16" s="70"/>
      <c r="C16" s="58"/>
      <c r="D16" s="58"/>
      <c r="E16" s="58"/>
      <c r="F16" s="58"/>
      <c r="G16" s="58"/>
      <c r="H16" s="70"/>
      <c r="I16" s="73"/>
      <c r="J16" s="63"/>
      <c r="K16" s="57" t="s">
        <v>47</v>
      </c>
      <c r="L16" s="57"/>
      <c r="M16" s="61">
        <f>+[2]BG!I16</f>
        <v>606841.1</v>
      </c>
      <c r="N16" s="64"/>
      <c r="O16" s="70"/>
      <c r="P16" s="61">
        <v>606841</v>
      </c>
      <c r="Q16" s="64"/>
      <c r="R16" s="40"/>
      <c r="S16" s="71">
        <f>+M16-P16</f>
        <v>9.9999999976716936E-2</v>
      </c>
    </row>
    <row r="17" spans="1:19" x14ac:dyDescent="0.2">
      <c r="A17" s="56" t="s">
        <v>41</v>
      </c>
      <c r="B17" s="57"/>
      <c r="C17" s="58"/>
      <c r="D17" s="81">
        <f>+C18</f>
        <v>78074.899999999994</v>
      </c>
      <c r="E17" s="60"/>
      <c r="F17" s="58"/>
      <c r="G17" s="81">
        <v>78909.899999999994</v>
      </c>
      <c r="H17" s="61"/>
      <c r="I17" s="62">
        <f>+D17-G17</f>
        <v>-835</v>
      </c>
      <c r="J17" s="63"/>
      <c r="K17" s="70"/>
      <c r="L17" s="70"/>
      <c r="M17" s="64"/>
      <c r="N17" s="64"/>
      <c r="O17" s="70"/>
      <c r="P17" s="64"/>
      <c r="Q17" s="64"/>
      <c r="R17" s="40"/>
      <c r="S17" s="71"/>
    </row>
    <row r="18" spans="1:19" x14ac:dyDescent="0.2">
      <c r="A18" s="56" t="s">
        <v>42</v>
      </c>
      <c r="B18" s="57"/>
      <c r="C18" s="82">
        <f>+[2]BG!C18</f>
        <v>78074.899999999994</v>
      </c>
      <c r="D18" s="58"/>
      <c r="E18" s="58"/>
      <c r="F18" s="82">
        <v>78909.899999999994</v>
      </c>
      <c r="G18" s="58"/>
      <c r="H18" s="70"/>
      <c r="I18" s="73">
        <f>+C18-F18</f>
        <v>-835</v>
      </c>
      <c r="J18" s="63"/>
      <c r="K18" s="57" t="s">
        <v>50</v>
      </c>
      <c r="L18" s="57"/>
      <c r="M18" s="64"/>
      <c r="N18" s="62">
        <f>+SUM(M19:M21)</f>
        <v>25330.7</v>
      </c>
      <c r="O18" s="57"/>
      <c r="P18" s="64"/>
      <c r="Q18" s="62">
        <v>19270.400000000001</v>
      </c>
      <c r="R18" s="40"/>
      <c r="S18" s="65">
        <f>+N18-Q18</f>
        <v>6060.2999999999993</v>
      </c>
    </row>
    <row r="19" spans="1:19" x14ac:dyDescent="0.2">
      <c r="A19" s="72"/>
      <c r="B19" s="70"/>
      <c r="C19" s="58"/>
      <c r="D19" s="58"/>
      <c r="E19" s="58"/>
      <c r="F19" s="58"/>
      <c r="G19" s="58"/>
      <c r="H19" s="70"/>
      <c r="I19" s="73"/>
      <c r="J19" s="63"/>
      <c r="K19" s="57" t="s">
        <v>52</v>
      </c>
      <c r="L19" s="57"/>
      <c r="M19" s="61">
        <f>+[2]BG!I19</f>
        <v>9857.2000000000007</v>
      </c>
      <c r="N19" s="64"/>
      <c r="O19" s="70"/>
      <c r="P19" s="61">
        <v>5939.6</v>
      </c>
      <c r="Q19" s="64"/>
      <c r="R19" s="40"/>
      <c r="S19" s="71">
        <f>+M19-P19</f>
        <v>3917.6000000000004</v>
      </c>
    </row>
    <row r="20" spans="1:19" x14ac:dyDescent="0.2">
      <c r="A20" s="56" t="s">
        <v>107</v>
      </c>
      <c r="B20" s="57"/>
      <c r="C20" s="58"/>
      <c r="D20" s="81">
        <f>+C22+C30</f>
        <v>2653421.9</v>
      </c>
      <c r="E20" s="60"/>
      <c r="F20" s="58"/>
      <c r="G20" s="81">
        <v>2799195.5999999996</v>
      </c>
      <c r="H20" s="61"/>
      <c r="I20" s="62">
        <f>+D20-G20</f>
        <v>-145773.69999999972</v>
      </c>
      <c r="J20" s="63"/>
      <c r="K20" s="57" t="s">
        <v>54</v>
      </c>
      <c r="L20" s="57"/>
      <c r="M20" s="61">
        <f>+[2]BG!I20</f>
        <v>0</v>
      </c>
      <c r="N20" s="64"/>
      <c r="O20" s="70"/>
      <c r="P20" s="61">
        <v>0</v>
      </c>
      <c r="Q20" s="64"/>
      <c r="R20" s="40"/>
      <c r="S20" s="71">
        <f>+M20-P20</f>
        <v>0</v>
      </c>
    </row>
    <row r="21" spans="1:19" x14ac:dyDescent="0.2">
      <c r="A21" s="56"/>
      <c r="B21" s="57"/>
      <c r="C21" s="58"/>
      <c r="D21" s="58"/>
      <c r="E21" s="58"/>
      <c r="F21" s="58"/>
      <c r="G21" s="58"/>
      <c r="H21" s="70"/>
      <c r="I21" s="73"/>
      <c r="J21" s="63"/>
      <c r="K21" s="57" t="s">
        <v>56</v>
      </c>
      <c r="L21" s="57"/>
      <c r="M21" s="61">
        <f>+[2]BG!I21</f>
        <v>15473.5</v>
      </c>
      <c r="N21" s="64"/>
      <c r="O21" s="70"/>
      <c r="P21" s="61">
        <v>13330.800000000001</v>
      </c>
      <c r="Q21" s="64"/>
      <c r="R21" s="40"/>
      <c r="S21" s="71">
        <f>+M21-P21</f>
        <v>2142.6999999999989</v>
      </c>
    </row>
    <row r="22" spans="1:19" x14ac:dyDescent="0.2">
      <c r="A22" s="56" t="s">
        <v>106</v>
      </c>
      <c r="B22" s="57"/>
      <c r="C22" s="82">
        <f>+[2]BG!C22</f>
        <v>2653421.9</v>
      </c>
      <c r="D22" s="58"/>
      <c r="E22" s="58"/>
      <c r="F22" s="82">
        <v>2799195.5999999996</v>
      </c>
      <c r="G22" s="58"/>
      <c r="H22" s="70"/>
      <c r="I22" s="73">
        <f t="shared" ref="I22:I28" si="0">+C22-F22</f>
        <v>-145773.69999999972</v>
      </c>
      <c r="J22" s="63"/>
      <c r="K22" s="70"/>
      <c r="L22" s="70"/>
      <c r="M22" s="64"/>
      <c r="N22" s="64"/>
      <c r="O22" s="70"/>
      <c r="P22" s="64"/>
      <c r="Q22" s="64"/>
      <c r="R22" s="40"/>
      <c r="S22" s="71"/>
    </row>
    <row r="23" spans="1:19" x14ac:dyDescent="0.2">
      <c r="A23" s="56" t="s">
        <v>48</v>
      </c>
      <c r="B23" s="57"/>
      <c r="C23" s="82">
        <f>+[2]BG!C23</f>
        <v>2772496.6</v>
      </c>
      <c r="D23" s="58"/>
      <c r="E23" s="58"/>
      <c r="F23" s="82">
        <v>2753981.8</v>
      </c>
      <c r="G23" s="58"/>
      <c r="H23" s="70"/>
      <c r="I23" s="73">
        <f t="shared" si="0"/>
        <v>18514.800000000279</v>
      </c>
      <c r="J23" s="63"/>
      <c r="K23" s="57" t="s">
        <v>57</v>
      </c>
      <c r="L23" s="57"/>
      <c r="M23" s="64"/>
      <c r="N23" s="62">
        <f>+[2]BG!J23</f>
        <v>2854.4</v>
      </c>
      <c r="O23" s="57"/>
      <c r="P23" s="64"/>
      <c r="Q23" s="62">
        <v>2976.3</v>
      </c>
      <c r="R23" s="40"/>
      <c r="S23" s="65">
        <f>+N23-Q23</f>
        <v>-121.90000000000009</v>
      </c>
    </row>
    <row r="24" spans="1:19" x14ac:dyDescent="0.2">
      <c r="A24" s="56" t="s">
        <v>49</v>
      </c>
      <c r="B24" s="57"/>
      <c r="C24" s="82">
        <f>+[2]BG!C24</f>
        <v>72378.5</v>
      </c>
      <c r="D24" s="58"/>
      <c r="E24" s="58"/>
      <c r="F24" s="82">
        <v>102147.9</v>
      </c>
      <c r="G24" s="58"/>
      <c r="H24" s="70"/>
      <c r="I24" s="73">
        <f t="shared" si="0"/>
        <v>-29769.399999999994</v>
      </c>
      <c r="J24" s="63"/>
      <c r="K24" s="70"/>
      <c r="L24" s="70"/>
      <c r="M24" s="64"/>
      <c r="N24" s="64"/>
      <c r="O24" s="70"/>
      <c r="P24" s="64"/>
      <c r="Q24" s="64"/>
      <c r="R24" s="40"/>
      <c r="S24" s="71"/>
    </row>
    <row r="25" spans="1:19" x14ac:dyDescent="0.2">
      <c r="A25" s="56" t="s">
        <v>51</v>
      </c>
      <c r="B25" s="57"/>
      <c r="C25" s="82">
        <f>+[2]BG!C25</f>
        <v>50881.8</v>
      </c>
      <c r="D25" s="58"/>
      <c r="E25" s="58"/>
      <c r="F25" s="82">
        <v>42849.8</v>
      </c>
      <c r="G25" s="58"/>
      <c r="H25" s="70"/>
      <c r="I25" s="73">
        <f t="shared" si="0"/>
        <v>8032</v>
      </c>
      <c r="J25" s="63"/>
      <c r="K25" s="57" t="s">
        <v>58</v>
      </c>
      <c r="L25" s="57"/>
      <c r="M25" s="64"/>
      <c r="N25" s="62">
        <f>+SUM(M26:M28)</f>
        <v>223935.6</v>
      </c>
      <c r="O25" s="57"/>
      <c r="P25" s="64"/>
      <c r="Q25" s="62">
        <v>284075.5</v>
      </c>
      <c r="R25" s="40"/>
      <c r="S25" s="65">
        <f>+N25-Q25</f>
        <v>-60139.899999999994</v>
      </c>
    </row>
    <row r="26" spans="1:19" x14ac:dyDescent="0.2">
      <c r="A26" s="56" t="s">
        <v>53</v>
      </c>
      <c r="B26" s="57"/>
      <c r="C26" s="82">
        <f>+[2]BG!C26</f>
        <v>79725.2</v>
      </c>
      <c r="D26" s="58"/>
      <c r="E26" s="58"/>
      <c r="F26" s="82">
        <v>84255.1</v>
      </c>
      <c r="G26" s="58"/>
      <c r="H26" s="70"/>
      <c r="I26" s="73">
        <f t="shared" si="0"/>
        <v>-4529.9000000000087</v>
      </c>
      <c r="J26" s="63"/>
      <c r="K26" s="57" t="s">
        <v>59</v>
      </c>
      <c r="L26" s="57"/>
      <c r="M26" s="61">
        <f>+[2]BG!I26</f>
        <v>1133.8</v>
      </c>
      <c r="N26" s="64"/>
      <c r="O26" s="70"/>
      <c r="P26" s="61">
        <v>232.8</v>
      </c>
      <c r="Q26" s="64"/>
      <c r="R26" s="40"/>
      <c r="S26" s="71">
        <f>+M26-P26</f>
        <v>901</v>
      </c>
    </row>
    <row r="27" spans="1:19" x14ac:dyDescent="0.2">
      <c r="A27" s="56" t="s">
        <v>55</v>
      </c>
      <c r="B27" s="57"/>
      <c r="C27" s="82">
        <f>+[2]BG!C27</f>
        <v>127074.3</v>
      </c>
      <c r="D27" s="58"/>
      <c r="E27" s="58"/>
      <c r="F27" s="82">
        <v>117936.1</v>
      </c>
      <c r="G27" s="58"/>
      <c r="H27" s="70"/>
      <c r="I27" s="73">
        <f t="shared" si="0"/>
        <v>9138.1999999999971</v>
      </c>
      <c r="J27" s="63"/>
      <c r="K27" s="57" t="s">
        <v>60</v>
      </c>
      <c r="L27" s="57"/>
      <c r="M27" s="61">
        <f>+[2]BG!I27</f>
        <v>11962.2</v>
      </c>
      <c r="N27" s="64"/>
      <c r="O27" s="70"/>
      <c r="P27" s="61">
        <v>78975.7</v>
      </c>
      <c r="Q27" s="64"/>
      <c r="R27" s="40"/>
      <c r="S27" s="71">
        <f>+M27-P27</f>
        <v>-67013.5</v>
      </c>
    </row>
    <row r="28" spans="1:19" x14ac:dyDescent="0.2">
      <c r="A28" s="56" t="s">
        <v>45</v>
      </c>
      <c r="B28" s="57"/>
      <c r="C28" s="168">
        <f>+[2]BG!C28</f>
        <v>-449134.5</v>
      </c>
      <c r="D28" s="58"/>
      <c r="E28" s="58"/>
      <c r="F28" s="167">
        <v>-301975.09999999998</v>
      </c>
      <c r="G28" s="58"/>
      <c r="H28" s="70"/>
      <c r="I28" s="73">
        <f t="shared" si="0"/>
        <v>-147159.40000000002</v>
      </c>
      <c r="J28" s="63"/>
      <c r="K28" s="57" t="s">
        <v>43</v>
      </c>
      <c r="L28" s="57"/>
      <c r="M28" s="61">
        <f>+[2]BG!I28</f>
        <v>210839.6</v>
      </c>
      <c r="N28" s="64"/>
      <c r="O28" s="70"/>
      <c r="P28" s="61">
        <v>204867</v>
      </c>
      <c r="Q28" s="64"/>
      <c r="R28" s="40"/>
      <c r="S28" s="71">
        <f>+M28-P28</f>
        <v>5972.6000000000058</v>
      </c>
    </row>
    <row r="29" spans="1:19" x14ac:dyDescent="0.2">
      <c r="A29" s="56"/>
      <c r="B29" s="57"/>
      <c r="C29" s="58"/>
      <c r="D29" s="58"/>
      <c r="E29" s="58"/>
      <c r="F29" s="58"/>
      <c r="G29" s="58"/>
      <c r="H29" s="70"/>
      <c r="I29" s="73"/>
      <c r="J29" s="63"/>
      <c r="K29" s="70"/>
      <c r="L29" s="70"/>
      <c r="M29" s="64"/>
      <c r="N29" s="64"/>
      <c r="O29" s="70"/>
      <c r="P29" s="64"/>
      <c r="Q29" s="64"/>
      <c r="R29" s="40"/>
      <c r="S29" s="71"/>
    </row>
    <row r="30" spans="1:19" x14ac:dyDescent="0.2">
      <c r="A30" s="83" t="s">
        <v>105</v>
      </c>
      <c r="B30" s="84"/>
      <c r="C30" s="82">
        <f>+[2]BG!C30</f>
        <v>0</v>
      </c>
      <c r="D30" s="58"/>
      <c r="E30" s="58"/>
      <c r="F30" s="82">
        <v>0</v>
      </c>
      <c r="G30" s="58"/>
      <c r="H30" s="70"/>
      <c r="I30" s="73">
        <f>+C30-F30</f>
        <v>0</v>
      </c>
      <c r="J30" s="63"/>
      <c r="K30" s="57" t="s">
        <v>62</v>
      </c>
      <c r="L30" s="57"/>
      <c r="M30" s="64"/>
      <c r="N30" s="62">
        <f>+SUM(M31:M33)</f>
        <v>2778.7</v>
      </c>
      <c r="O30" s="57"/>
      <c r="P30" s="64"/>
      <c r="Q30" s="62">
        <v>10285.799999999999</v>
      </c>
      <c r="R30" s="40"/>
      <c r="S30" s="65">
        <f>+N30-Q30</f>
        <v>-7507.0999999999995</v>
      </c>
    </row>
    <row r="31" spans="1:19" x14ac:dyDescent="0.2">
      <c r="A31" s="83" t="s">
        <v>48</v>
      </c>
      <c r="B31" s="84"/>
      <c r="C31" s="82">
        <f>+[2]BG!C31</f>
        <v>0</v>
      </c>
      <c r="D31" s="58"/>
      <c r="E31" s="58"/>
      <c r="F31" s="82">
        <v>0</v>
      </c>
      <c r="G31" s="58"/>
      <c r="H31" s="70"/>
      <c r="I31" s="73">
        <f>+C31-F31</f>
        <v>0</v>
      </c>
      <c r="J31" s="63"/>
      <c r="K31" s="57" t="s">
        <v>64</v>
      </c>
      <c r="L31" s="57"/>
      <c r="M31" s="61">
        <f>+[2]BG!I31</f>
        <v>0</v>
      </c>
      <c r="N31" s="64"/>
      <c r="O31" s="70"/>
      <c r="P31" s="61">
        <v>1875.7</v>
      </c>
      <c r="Q31" s="64"/>
      <c r="R31" s="40"/>
      <c r="S31" s="71">
        <f>+M31-P31</f>
        <v>-1875.7</v>
      </c>
    </row>
    <row r="32" spans="1:19" x14ac:dyDescent="0.2">
      <c r="A32" s="83" t="s">
        <v>45</v>
      </c>
      <c r="B32" s="84"/>
      <c r="C32" s="167">
        <f>+[2]BG!C32</f>
        <v>0</v>
      </c>
      <c r="D32" s="58"/>
      <c r="E32" s="85"/>
      <c r="F32" s="167">
        <v>0</v>
      </c>
      <c r="G32" s="58"/>
      <c r="H32" s="70"/>
      <c r="I32" s="73">
        <f>+C32-F32</f>
        <v>0</v>
      </c>
      <c r="J32" s="63"/>
      <c r="K32" s="57" t="s">
        <v>66</v>
      </c>
      <c r="L32" s="57"/>
      <c r="M32" s="61">
        <f>+[2]BG!I32</f>
        <v>1218.4000000000001</v>
      </c>
      <c r="N32" s="64"/>
      <c r="O32" s="70"/>
      <c r="P32" s="61">
        <v>977.3</v>
      </c>
      <c r="Q32" s="64"/>
      <c r="R32" s="40"/>
      <c r="S32" s="71">
        <f>+M32-P32</f>
        <v>241.10000000000014</v>
      </c>
    </row>
    <row r="33" spans="1:19" x14ac:dyDescent="0.2">
      <c r="A33" s="56"/>
      <c r="B33" s="57"/>
      <c r="C33" s="58"/>
      <c r="D33" s="58"/>
      <c r="E33" s="58"/>
      <c r="F33" s="58"/>
      <c r="G33" s="58"/>
      <c r="H33" s="70"/>
      <c r="I33" s="73"/>
      <c r="J33" s="63"/>
      <c r="K33" s="57" t="s">
        <v>43</v>
      </c>
      <c r="L33" s="57"/>
      <c r="M33" s="61">
        <f>+[2]BG!I33</f>
        <v>1560.2999999999997</v>
      </c>
      <c r="N33" s="64"/>
      <c r="O33" s="70"/>
      <c r="P33" s="61">
        <v>7432.7999999999984</v>
      </c>
      <c r="Q33" s="64"/>
      <c r="R33" s="40"/>
      <c r="S33" s="71">
        <f>+M33-P33</f>
        <v>-5872.4999999999982</v>
      </c>
    </row>
    <row r="34" spans="1:19" x14ac:dyDescent="0.2">
      <c r="A34" s="56" t="s">
        <v>61</v>
      </c>
      <c r="B34" s="57"/>
      <c r="C34" s="58"/>
      <c r="D34" s="166">
        <f>+[2]BG!D34</f>
        <v>0</v>
      </c>
      <c r="E34" s="68"/>
      <c r="F34" s="58"/>
      <c r="G34" s="166">
        <v>-119728.9</v>
      </c>
      <c r="H34" s="69"/>
      <c r="I34" s="62">
        <f>+D34-G34</f>
        <v>119728.9</v>
      </c>
      <c r="J34" s="63"/>
      <c r="K34" s="86"/>
      <c r="L34" s="57"/>
      <c r="M34" s="64"/>
      <c r="N34" s="64"/>
      <c r="O34" s="57"/>
      <c r="P34" s="64"/>
      <c r="Q34" s="64"/>
      <c r="R34" s="40"/>
      <c r="S34" s="71"/>
    </row>
    <row r="35" spans="1:19" x14ac:dyDescent="0.2">
      <c r="A35" s="56"/>
      <c r="B35" s="57"/>
      <c r="C35" s="58"/>
      <c r="D35" s="58"/>
      <c r="E35" s="58"/>
      <c r="F35" s="58"/>
      <c r="G35" s="58"/>
      <c r="H35" s="70"/>
      <c r="I35" s="73"/>
      <c r="J35" s="63"/>
      <c r="K35" s="57" t="s">
        <v>67</v>
      </c>
      <c r="L35" s="57"/>
      <c r="M35" s="64"/>
      <c r="N35" s="62">
        <f>+SUM(N12:N34)</f>
        <v>962689.99999999988</v>
      </c>
      <c r="O35" s="57"/>
      <c r="P35" s="64"/>
      <c r="Q35" s="62">
        <v>1025045.6000000001</v>
      </c>
      <c r="R35" s="40"/>
      <c r="S35" s="65">
        <f>+N35-Q35</f>
        <v>-62355.60000000021</v>
      </c>
    </row>
    <row r="36" spans="1:19" ht="13.5" customHeight="1" x14ac:dyDescent="0.2">
      <c r="A36" s="56" t="s">
        <v>63</v>
      </c>
      <c r="B36" s="57"/>
      <c r="C36" s="58"/>
      <c r="D36" s="81">
        <f>+SUM(C37:C41)</f>
        <v>6766.9</v>
      </c>
      <c r="E36" s="60"/>
      <c r="F36" s="58"/>
      <c r="G36" s="81">
        <v>6313.7000000000007</v>
      </c>
      <c r="H36" s="61"/>
      <c r="I36" s="62">
        <f>+D36-G36</f>
        <v>453.19999999999891</v>
      </c>
      <c r="J36" s="63"/>
      <c r="K36" s="70"/>
      <c r="L36" s="70"/>
      <c r="M36" s="64"/>
      <c r="N36" s="64"/>
      <c r="O36" s="70"/>
      <c r="P36" s="64"/>
      <c r="Q36" s="64"/>
      <c r="R36" s="40"/>
      <c r="S36" s="71"/>
    </row>
    <row r="37" spans="1:19" x14ac:dyDescent="0.2">
      <c r="A37" s="56" t="s">
        <v>65</v>
      </c>
      <c r="B37" s="57"/>
      <c r="C37" s="82">
        <f>+[2]BG!C37</f>
        <v>3893.9</v>
      </c>
      <c r="D37" s="58"/>
      <c r="E37" s="58"/>
      <c r="F37" s="82">
        <v>4164.7</v>
      </c>
      <c r="G37" s="58"/>
      <c r="H37" s="70"/>
      <c r="I37" s="73">
        <f>+C37-F37</f>
        <v>-270.79999999999973</v>
      </c>
      <c r="J37" s="63"/>
      <c r="K37" s="70"/>
      <c r="L37" s="70"/>
      <c r="M37" s="64"/>
      <c r="N37" s="64"/>
      <c r="O37" s="70"/>
      <c r="P37" s="64"/>
      <c r="Q37" s="64"/>
      <c r="R37" s="40"/>
      <c r="S37" s="71"/>
    </row>
    <row r="38" spans="1:19" x14ac:dyDescent="0.2">
      <c r="A38" s="83" t="s">
        <v>68</v>
      </c>
      <c r="B38" s="84"/>
      <c r="C38" s="82">
        <f>+[2]BG!C38</f>
        <v>2726.9</v>
      </c>
      <c r="D38" s="58"/>
      <c r="E38" s="58"/>
      <c r="F38" s="82">
        <v>3678.3</v>
      </c>
      <c r="G38" s="58"/>
      <c r="H38" s="70"/>
      <c r="I38" s="73">
        <f>+C38-F38</f>
        <v>-951.40000000000009</v>
      </c>
      <c r="J38" s="63"/>
      <c r="K38" s="57" t="s">
        <v>69</v>
      </c>
      <c r="L38" s="57"/>
      <c r="M38" s="64"/>
      <c r="N38" s="62">
        <f>+N35</f>
        <v>962689.99999999988</v>
      </c>
      <c r="O38" s="57"/>
      <c r="P38" s="64"/>
      <c r="Q38" s="62">
        <v>1025045.6000000001</v>
      </c>
      <c r="R38" s="40"/>
      <c r="S38" s="65">
        <f>+N38-Q38</f>
        <v>-62355.60000000021</v>
      </c>
    </row>
    <row r="39" spans="1:19" x14ac:dyDescent="0.2">
      <c r="A39" s="171" t="s">
        <v>113</v>
      </c>
      <c r="B39" s="84"/>
      <c r="C39" s="82">
        <f>+[2]BG!C39</f>
        <v>0</v>
      </c>
      <c r="D39" s="58"/>
      <c r="E39" s="58"/>
      <c r="F39" s="82">
        <v>0</v>
      </c>
      <c r="G39" s="58"/>
      <c r="H39" s="70"/>
      <c r="I39" s="73">
        <f>+C39-F39</f>
        <v>0</v>
      </c>
      <c r="J39" s="63"/>
      <c r="K39" s="57"/>
      <c r="L39" s="57"/>
      <c r="M39" s="64"/>
      <c r="N39" s="61"/>
      <c r="O39" s="57"/>
      <c r="P39" s="64"/>
      <c r="Q39" s="61"/>
      <c r="R39" s="40"/>
      <c r="S39" s="71"/>
    </row>
    <row r="40" spans="1:19" x14ac:dyDescent="0.2">
      <c r="A40" s="56" t="s">
        <v>23</v>
      </c>
      <c r="B40" s="57"/>
      <c r="C40" s="82">
        <f>+[2]BG!C40</f>
        <v>10966.5</v>
      </c>
      <c r="D40" s="58"/>
      <c r="E40" s="58"/>
      <c r="F40" s="82">
        <v>7603.5</v>
      </c>
      <c r="G40" s="58"/>
      <c r="H40" s="70"/>
      <c r="I40" s="73">
        <f>+C40-F40</f>
        <v>3363</v>
      </c>
      <c r="J40" s="63"/>
      <c r="K40" s="70"/>
      <c r="L40" s="70"/>
      <c r="M40" s="64"/>
      <c r="N40" s="64"/>
      <c r="O40" s="70"/>
      <c r="P40" s="64"/>
      <c r="Q40" s="64"/>
      <c r="R40" s="40"/>
      <c r="S40" s="71"/>
    </row>
    <row r="41" spans="1:19" x14ac:dyDescent="0.2">
      <c r="A41" s="56" t="s">
        <v>45</v>
      </c>
      <c r="B41" s="57"/>
      <c r="C41" s="168">
        <f>+[2]BG!C41</f>
        <v>-10820.4</v>
      </c>
      <c r="D41" s="58"/>
      <c r="E41" s="87"/>
      <c r="F41" s="167">
        <v>-9132.7999999999993</v>
      </c>
      <c r="G41" s="58"/>
      <c r="H41" s="70"/>
      <c r="I41" s="73">
        <f>+C41-F41</f>
        <v>-1687.6000000000004</v>
      </c>
      <c r="J41" s="63"/>
      <c r="K41" s="70"/>
      <c r="L41" s="70"/>
      <c r="M41" s="64"/>
      <c r="N41" s="64"/>
      <c r="O41" s="70"/>
      <c r="P41" s="64"/>
      <c r="Q41" s="64"/>
      <c r="R41" s="40"/>
      <c r="S41" s="71"/>
    </row>
    <row r="42" spans="1:19" x14ac:dyDescent="0.2">
      <c r="A42" s="72"/>
      <c r="B42" s="70"/>
      <c r="C42" s="58"/>
      <c r="D42" s="58"/>
      <c r="E42" s="58"/>
      <c r="F42" s="58"/>
      <c r="G42" s="58"/>
      <c r="H42" s="70"/>
      <c r="I42" s="73"/>
      <c r="J42" s="63"/>
      <c r="K42" s="57" t="s">
        <v>70</v>
      </c>
      <c r="L42" s="57"/>
      <c r="M42" s="64"/>
      <c r="N42" s="62">
        <f>+SUM(N44:N62)</f>
        <v>1893856.4</v>
      </c>
      <c r="O42" s="57"/>
      <c r="P42" s="64"/>
      <c r="Q42" s="62">
        <v>1846754.4</v>
      </c>
      <c r="R42" s="40"/>
      <c r="S42" s="65">
        <f>+N42-Q42</f>
        <v>47102</v>
      </c>
    </row>
    <row r="43" spans="1:19" x14ac:dyDescent="0.2">
      <c r="A43" s="56" t="s">
        <v>104</v>
      </c>
      <c r="B43" s="57"/>
      <c r="C43" s="58"/>
      <c r="D43" s="81">
        <f>+SUM(C44:C45)</f>
        <v>402.19999999999982</v>
      </c>
      <c r="E43" s="60"/>
      <c r="F43" s="58"/>
      <c r="G43" s="81">
        <v>402.19999999999982</v>
      </c>
      <c r="H43" s="61"/>
      <c r="I43" s="62">
        <f>+D43-G43</f>
        <v>0</v>
      </c>
      <c r="J43" s="63"/>
      <c r="K43" s="70"/>
      <c r="L43" s="70"/>
      <c r="M43" s="64"/>
      <c r="N43" s="64"/>
      <c r="O43" s="70"/>
      <c r="P43" s="64"/>
      <c r="Q43" s="64"/>
      <c r="R43" s="40"/>
      <c r="S43" s="71"/>
    </row>
    <row r="44" spans="1:19" x14ac:dyDescent="0.2">
      <c r="A44" s="83" t="s">
        <v>72</v>
      </c>
      <c r="B44" s="84"/>
      <c r="C44" s="82">
        <f>+[2]BG!C44</f>
        <v>2135.1999999999998</v>
      </c>
      <c r="D44" s="58"/>
      <c r="E44" s="58"/>
      <c r="F44" s="82">
        <v>2135.1999999999998</v>
      </c>
      <c r="G44" s="58"/>
      <c r="H44" s="70"/>
      <c r="I44" s="73">
        <f>+C44-F44</f>
        <v>0</v>
      </c>
      <c r="J44" s="63"/>
      <c r="K44" s="57" t="s">
        <v>71</v>
      </c>
      <c r="L44" s="57"/>
      <c r="M44" s="64"/>
      <c r="N44" s="62">
        <f>+M45</f>
        <v>741374.6</v>
      </c>
      <c r="O44" s="57"/>
      <c r="P44" s="64"/>
      <c r="Q44" s="62">
        <v>646370.1</v>
      </c>
      <c r="R44" s="40"/>
      <c r="S44" s="65">
        <f>+N44-Q44</f>
        <v>95004.5</v>
      </c>
    </row>
    <row r="45" spans="1:19" x14ac:dyDescent="0.2">
      <c r="A45" s="56" t="s">
        <v>45</v>
      </c>
      <c r="B45" s="88"/>
      <c r="C45" s="168">
        <f>+[2]BG!C45</f>
        <v>-1733</v>
      </c>
      <c r="D45" s="58"/>
      <c r="E45" s="87"/>
      <c r="F45" s="167">
        <v>-1733</v>
      </c>
      <c r="G45" s="58"/>
      <c r="H45" s="70"/>
      <c r="I45" s="73">
        <f>+C45-F45</f>
        <v>0</v>
      </c>
      <c r="J45" s="63"/>
      <c r="K45" s="57" t="s">
        <v>73</v>
      </c>
      <c r="L45" s="57"/>
      <c r="M45" s="61">
        <f>+[2]BG!I45</f>
        <v>741374.6</v>
      </c>
      <c r="N45" s="64"/>
      <c r="O45" s="70"/>
      <c r="P45" s="61">
        <v>646370.1</v>
      </c>
      <c r="Q45" s="64"/>
      <c r="R45" s="40"/>
      <c r="S45" s="71">
        <f>+M45-P45</f>
        <v>95004.5</v>
      </c>
    </row>
    <row r="46" spans="1:19" x14ac:dyDescent="0.2">
      <c r="A46" s="72"/>
      <c r="B46" s="70"/>
      <c r="C46" s="58"/>
      <c r="D46" s="58"/>
      <c r="E46" s="58"/>
      <c r="F46" s="58"/>
      <c r="G46" s="58"/>
      <c r="H46" s="70"/>
      <c r="I46" s="73"/>
      <c r="J46" s="63"/>
      <c r="K46" s="70"/>
      <c r="L46" s="70"/>
      <c r="M46" s="64"/>
      <c r="N46" s="64"/>
      <c r="O46" s="70"/>
      <c r="P46" s="64"/>
      <c r="Q46" s="64"/>
      <c r="R46" s="40"/>
      <c r="S46" s="71"/>
    </row>
    <row r="47" spans="1:19" x14ac:dyDescent="0.2">
      <c r="A47" s="56" t="s">
        <v>74</v>
      </c>
      <c r="B47" s="57"/>
      <c r="C47" s="58"/>
      <c r="D47" s="81">
        <f>+SUM(C48:C53)</f>
        <v>12284.999999999996</v>
      </c>
      <c r="E47" s="60"/>
      <c r="F47" s="58"/>
      <c r="G47" s="81">
        <v>12387.599999999997</v>
      </c>
      <c r="H47" s="61"/>
      <c r="I47" s="62">
        <f>+D47-G47</f>
        <v>-102.60000000000036</v>
      </c>
      <c r="J47" s="63"/>
      <c r="K47" s="70"/>
      <c r="L47" s="70"/>
      <c r="M47" s="64"/>
      <c r="N47" s="64"/>
      <c r="O47" s="70"/>
      <c r="P47" s="64"/>
      <c r="Q47" s="64"/>
      <c r="R47" s="40"/>
      <c r="S47" s="71"/>
    </row>
    <row r="48" spans="1:19" x14ac:dyDescent="0.2">
      <c r="A48" s="56" t="s">
        <v>75</v>
      </c>
      <c r="B48" s="57"/>
      <c r="C48" s="82">
        <f>+[2]BG!C48</f>
        <v>11116</v>
      </c>
      <c r="D48" s="58"/>
      <c r="E48" s="58"/>
      <c r="F48" s="82">
        <v>11116.1</v>
      </c>
      <c r="G48" s="58"/>
      <c r="H48" s="70"/>
      <c r="I48" s="73">
        <f t="shared" ref="I48:I53" si="1">+C48-F48</f>
        <v>-0.1000000000003638</v>
      </c>
      <c r="J48" s="63"/>
      <c r="K48" s="57" t="s">
        <v>77</v>
      </c>
      <c r="L48" s="57"/>
      <c r="M48" s="64"/>
      <c r="N48" s="62">
        <f>+M49</f>
        <v>230969.3</v>
      </c>
      <c r="O48" s="57"/>
      <c r="P48" s="64"/>
      <c r="Q48" s="62">
        <v>283798.3</v>
      </c>
      <c r="R48" s="40"/>
      <c r="S48" s="65">
        <f>+N48-Q48</f>
        <v>-52829</v>
      </c>
    </row>
    <row r="49" spans="1:19" x14ac:dyDescent="0.2">
      <c r="A49" s="56" t="s">
        <v>76</v>
      </c>
      <c r="B49" s="57"/>
      <c r="C49" s="82">
        <f>+[2]BG!C49</f>
        <v>3250.3</v>
      </c>
      <c r="D49" s="58"/>
      <c r="E49" s="58"/>
      <c r="F49" s="82">
        <v>3274</v>
      </c>
      <c r="G49" s="58"/>
      <c r="H49" s="70"/>
      <c r="I49" s="73">
        <f t="shared" si="1"/>
        <v>-23.699999999999818</v>
      </c>
      <c r="J49" s="63"/>
      <c r="K49" s="57" t="s">
        <v>79</v>
      </c>
      <c r="L49" s="57"/>
      <c r="M49" s="61">
        <f>+[2]BG!I49</f>
        <v>230969.3</v>
      </c>
      <c r="N49" s="64"/>
      <c r="O49" s="70"/>
      <c r="P49" s="61">
        <v>283798.3</v>
      </c>
      <c r="Q49" s="64"/>
      <c r="R49" s="40"/>
      <c r="S49" s="71">
        <f>+M49-P49</f>
        <v>-52829</v>
      </c>
    </row>
    <row r="50" spans="1:19" x14ac:dyDescent="0.2">
      <c r="A50" s="56" t="s">
        <v>78</v>
      </c>
      <c r="B50" s="57"/>
      <c r="C50" s="82">
        <f>+[2]BG!C50</f>
        <v>4729.3999999999996</v>
      </c>
      <c r="D50" s="58"/>
      <c r="E50" s="58"/>
      <c r="F50" s="82">
        <v>4759.2</v>
      </c>
      <c r="G50" s="58"/>
      <c r="H50" s="70"/>
      <c r="I50" s="73">
        <f t="shared" si="1"/>
        <v>-29.800000000000182</v>
      </c>
      <c r="J50" s="63"/>
      <c r="K50" s="70"/>
      <c r="L50" s="70"/>
      <c r="M50" s="64"/>
      <c r="N50" s="64"/>
      <c r="O50" s="70"/>
      <c r="P50" s="64"/>
      <c r="Q50" s="64"/>
      <c r="R50" s="40"/>
      <c r="S50" s="71"/>
    </row>
    <row r="51" spans="1:19" x14ac:dyDescent="0.2">
      <c r="A51" s="56" t="s">
        <v>23</v>
      </c>
      <c r="B51" s="57"/>
      <c r="C51" s="82">
        <f>+[2]BG!C51</f>
        <v>331</v>
      </c>
      <c r="D51" s="58"/>
      <c r="E51" s="58"/>
      <c r="F51" s="82">
        <v>447.6</v>
      </c>
      <c r="G51" s="58"/>
      <c r="H51" s="70"/>
      <c r="I51" s="73">
        <f t="shared" si="1"/>
        <v>-116.60000000000002</v>
      </c>
      <c r="J51" s="63"/>
      <c r="K51" s="70"/>
      <c r="L51" s="70"/>
      <c r="M51" s="64"/>
      <c r="N51" s="64"/>
      <c r="O51" s="70"/>
      <c r="P51" s="64"/>
      <c r="Q51" s="64"/>
      <c r="R51" s="40"/>
      <c r="S51" s="71"/>
    </row>
    <row r="52" spans="1:19" x14ac:dyDescent="0.2">
      <c r="A52" s="56" t="s">
        <v>80</v>
      </c>
      <c r="B52" s="57"/>
      <c r="C52" s="168">
        <f>+[2]BG!C52</f>
        <v>-7108.5</v>
      </c>
      <c r="D52" s="58"/>
      <c r="E52" s="87"/>
      <c r="F52" s="167">
        <v>-7176.1</v>
      </c>
      <c r="G52" s="58"/>
      <c r="H52" s="70"/>
      <c r="I52" s="73">
        <f t="shared" si="1"/>
        <v>67.600000000000364</v>
      </c>
      <c r="J52" s="63"/>
      <c r="K52" s="57" t="s">
        <v>82</v>
      </c>
      <c r="L52" s="57"/>
      <c r="M52" s="64"/>
      <c r="N52" s="62">
        <f>+SUM(M54:M56)</f>
        <v>109551</v>
      </c>
      <c r="O52" s="57"/>
      <c r="P52" s="64"/>
      <c r="Q52" s="62">
        <v>109551</v>
      </c>
      <c r="R52" s="40"/>
      <c r="S52" s="65">
        <f>+N52-Q52</f>
        <v>0</v>
      </c>
    </row>
    <row r="53" spans="1:19" x14ac:dyDescent="0.2">
      <c r="A53" s="56" t="s">
        <v>81</v>
      </c>
      <c r="B53" s="57"/>
      <c r="C53" s="168">
        <f>+[2]BG!C53</f>
        <v>-33.200000000000003</v>
      </c>
      <c r="D53" s="58"/>
      <c r="E53" s="87"/>
      <c r="F53" s="167">
        <v>-33.200000000000003</v>
      </c>
      <c r="G53" s="58"/>
      <c r="H53" s="70"/>
      <c r="I53" s="73">
        <f t="shared" si="1"/>
        <v>0</v>
      </c>
      <c r="J53" s="63"/>
      <c r="K53" s="70"/>
      <c r="L53" s="70"/>
      <c r="M53" s="64"/>
      <c r="N53" s="64"/>
      <c r="O53" s="70"/>
      <c r="P53" s="64"/>
      <c r="Q53" s="64"/>
      <c r="R53" s="40"/>
      <c r="S53" s="71"/>
    </row>
    <row r="54" spans="1:19" x14ac:dyDescent="0.2">
      <c r="A54" s="72" t="s">
        <v>25</v>
      </c>
      <c r="B54" s="70"/>
      <c r="C54" s="58"/>
      <c r="D54" s="58"/>
      <c r="E54" s="58"/>
      <c r="F54" s="58"/>
      <c r="G54" s="58"/>
      <c r="H54" s="70"/>
      <c r="I54" s="73"/>
      <c r="J54" s="63"/>
      <c r="K54" s="57" t="s">
        <v>84</v>
      </c>
      <c r="L54" s="57"/>
      <c r="M54" s="61">
        <f>+[2]BG!I54</f>
        <v>7805.7</v>
      </c>
      <c r="N54" s="64"/>
      <c r="O54" s="70"/>
      <c r="P54" s="61">
        <v>7805.7</v>
      </c>
      <c r="Q54" s="64"/>
      <c r="R54" s="40"/>
      <c r="S54" s="71">
        <f>+M54-P54</f>
        <v>0</v>
      </c>
    </row>
    <row r="55" spans="1:19" x14ac:dyDescent="0.2">
      <c r="A55" s="56" t="s">
        <v>83</v>
      </c>
      <c r="B55" s="57"/>
      <c r="C55" s="58"/>
      <c r="D55" s="81">
        <f>+SUM(C56:C58)</f>
        <v>21167.599999999999</v>
      </c>
      <c r="E55" s="60"/>
      <c r="F55" s="58"/>
      <c r="G55" s="81">
        <v>22677</v>
      </c>
      <c r="H55" s="61"/>
      <c r="I55" s="62">
        <f>+D55-G55</f>
        <v>-1509.4000000000015</v>
      </c>
      <c r="J55" s="63"/>
      <c r="K55" s="57" t="s">
        <v>86</v>
      </c>
      <c r="L55" s="57"/>
      <c r="M55" s="61">
        <f>+[2]BG!I55</f>
        <v>100635.2</v>
      </c>
      <c r="N55" s="64"/>
      <c r="O55" s="70"/>
      <c r="P55" s="61">
        <v>100635.2</v>
      </c>
      <c r="Q55" s="64"/>
      <c r="R55" s="40"/>
      <c r="S55" s="71">
        <f>+M55-P55</f>
        <v>0</v>
      </c>
    </row>
    <row r="56" spans="1:19" x14ac:dyDescent="0.2">
      <c r="A56" s="56" t="s">
        <v>85</v>
      </c>
      <c r="B56" s="70"/>
      <c r="C56" s="82">
        <f>+[2]BG!C56</f>
        <v>670.5</v>
      </c>
      <c r="D56" s="58"/>
      <c r="E56" s="58"/>
      <c r="F56" s="82">
        <v>341.1</v>
      </c>
      <c r="G56" s="58"/>
      <c r="H56" s="70"/>
      <c r="I56" s="73">
        <f>+C56-F56</f>
        <v>329.4</v>
      </c>
      <c r="J56" s="63"/>
      <c r="K56" s="57" t="s">
        <v>43</v>
      </c>
      <c r="L56" s="57"/>
      <c r="M56" s="61">
        <f>+[2]BG!I56</f>
        <v>1110.0999999999999</v>
      </c>
      <c r="N56" s="64"/>
      <c r="O56" s="70"/>
      <c r="P56" s="61">
        <v>1110.0999999999999</v>
      </c>
      <c r="Q56" s="64"/>
      <c r="R56" s="40"/>
      <c r="S56" s="71">
        <f>+M56-P56</f>
        <v>0</v>
      </c>
    </row>
    <row r="57" spans="1:19" x14ac:dyDescent="0.2">
      <c r="A57" s="56" t="s">
        <v>14</v>
      </c>
      <c r="B57" s="57"/>
      <c r="C57" s="82">
        <f>+[2]BG!C57</f>
        <v>20499.8</v>
      </c>
      <c r="D57" s="58"/>
      <c r="E57" s="58"/>
      <c r="F57" s="82">
        <v>22338.600000000002</v>
      </c>
      <c r="G57" s="58"/>
      <c r="H57" s="70"/>
      <c r="I57" s="73">
        <f>+C57-F57</f>
        <v>-1838.8000000000029</v>
      </c>
      <c r="J57" s="63"/>
      <c r="K57" s="57"/>
      <c r="L57" s="57"/>
      <c r="M57" s="61"/>
      <c r="N57" s="64"/>
      <c r="O57" s="70"/>
      <c r="P57" s="61"/>
      <c r="Q57" s="64"/>
      <c r="R57" s="40"/>
      <c r="S57" s="71"/>
    </row>
    <row r="58" spans="1:19" x14ac:dyDescent="0.2">
      <c r="A58" s="56" t="s">
        <v>45</v>
      </c>
      <c r="B58" s="57"/>
      <c r="C58" s="168">
        <f>+[2]BG!C58</f>
        <v>-2.7</v>
      </c>
      <c r="D58" s="58"/>
      <c r="E58" s="87"/>
      <c r="F58" s="168">
        <v>-2.7</v>
      </c>
      <c r="G58" s="58"/>
      <c r="H58" s="70"/>
      <c r="I58" s="73">
        <f>+C58-F58</f>
        <v>0</v>
      </c>
      <c r="J58" s="63"/>
      <c r="K58" s="57"/>
      <c r="L58" s="57"/>
      <c r="M58" s="61"/>
      <c r="N58" s="64"/>
      <c r="O58" s="70"/>
      <c r="P58" s="61"/>
      <c r="Q58" s="64"/>
      <c r="R58" s="40"/>
      <c r="S58" s="71"/>
    </row>
    <row r="59" spans="1:19" x14ac:dyDescent="0.2">
      <c r="A59" s="72"/>
      <c r="B59" s="70"/>
      <c r="C59" s="58"/>
      <c r="D59" s="58"/>
      <c r="E59" s="58"/>
      <c r="F59" s="58"/>
      <c r="G59" s="58"/>
      <c r="H59" s="70"/>
      <c r="I59" s="73"/>
      <c r="J59" s="63"/>
      <c r="K59" s="70"/>
      <c r="L59" s="70"/>
      <c r="M59" s="64"/>
      <c r="N59" s="64"/>
      <c r="O59" s="70"/>
      <c r="P59" s="64"/>
      <c r="Q59" s="64"/>
      <c r="R59" s="40"/>
      <c r="S59" s="71"/>
    </row>
    <row r="60" spans="1:19" x14ac:dyDescent="0.2">
      <c r="A60" s="56" t="s">
        <v>87</v>
      </c>
      <c r="B60" s="57"/>
      <c r="C60" s="58"/>
      <c r="D60" s="81">
        <f>+C62</f>
        <v>7805.7</v>
      </c>
      <c r="E60" s="60"/>
      <c r="F60" s="58"/>
      <c r="G60" s="81">
        <v>7805.7</v>
      </c>
      <c r="H60" s="61"/>
      <c r="I60" s="62">
        <f>+D60-G60</f>
        <v>0</v>
      </c>
      <c r="J60" s="63"/>
      <c r="K60" s="57" t="s">
        <v>88</v>
      </c>
      <c r="L60" s="57"/>
      <c r="M60" s="64"/>
      <c r="N60" s="62">
        <f>+[2]BG!J60</f>
        <v>610953</v>
      </c>
      <c r="O60" s="57"/>
      <c r="P60" s="64"/>
      <c r="Q60" s="62">
        <v>610953</v>
      </c>
      <c r="R60" s="40"/>
      <c r="S60" s="65">
        <f>+N60-Q60</f>
        <v>0</v>
      </c>
    </row>
    <row r="61" spans="1:19" x14ac:dyDescent="0.2">
      <c r="A61" s="56" t="s">
        <v>44</v>
      </c>
      <c r="B61" s="57"/>
      <c r="C61" s="58"/>
      <c r="D61" s="58"/>
      <c r="E61" s="58"/>
      <c r="F61" s="58"/>
      <c r="G61" s="58"/>
      <c r="H61" s="70"/>
      <c r="I61" s="73"/>
      <c r="J61" s="63"/>
      <c r="K61" s="57"/>
      <c r="L61" s="57"/>
      <c r="M61" s="64"/>
      <c r="N61" s="74"/>
      <c r="O61" s="57"/>
      <c r="P61" s="64"/>
      <c r="Q61" s="74"/>
      <c r="R61" s="40"/>
      <c r="S61" s="71"/>
    </row>
    <row r="62" spans="1:19" x14ac:dyDescent="0.2">
      <c r="A62" s="56" t="s">
        <v>22</v>
      </c>
      <c r="B62" s="57"/>
      <c r="C62" s="82">
        <f>+[2]BG!C62</f>
        <v>7805.7</v>
      </c>
      <c r="D62" s="58"/>
      <c r="E62" s="58"/>
      <c r="F62" s="82">
        <v>7805.7</v>
      </c>
      <c r="G62" s="58"/>
      <c r="H62" s="70"/>
      <c r="I62" s="73">
        <f>+C62-F62</f>
        <v>0</v>
      </c>
      <c r="J62" s="63"/>
      <c r="K62" s="57" t="s">
        <v>33</v>
      </c>
      <c r="L62" s="57"/>
      <c r="M62" s="64"/>
      <c r="N62" s="81">
        <f>+[2]BG!J62</f>
        <v>201008.5</v>
      </c>
      <c r="O62" s="57"/>
      <c r="P62" s="64"/>
      <c r="Q62" s="81">
        <v>196082</v>
      </c>
      <c r="R62" s="40"/>
      <c r="S62" s="65">
        <f>+N62-Q62</f>
        <v>4926.5</v>
      </c>
    </row>
    <row r="63" spans="1:19" x14ac:dyDescent="0.2">
      <c r="A63" s="56" t="s">
        <v>25</v>
      </c>
      <c r="B63" s="57"/>
      <c r="C63" s="82"/>
      <c r="D63" s="58"/>
      <c r="E63" s="58"/>
      <c r="F63" s="82"/>
      <c r="G63" s="58"/>
      <c r="H63" s="70"/>
      <c r="I63" s="73"/>
      <c r="J63" s="63"/>
      <c r="K63" s="70"/>
      <c r="L63" s="70"/>
      <c r="M63" s="64"/>
      <c r="N63" s="64"/>
      <c r="O63" s="70"/>
      <c r="P63" s="64"/>
      <c r="Q63" s="64"/>
      <c r="R63" s="40"/>
      <c r="S63" s="71"/>
    </row>
    <row r="64" spans="1:19" x14ac:dyDescent="0.2">
      <c r="A64" s="72"/>
      <c r="B64" s="70"/>
      <c r="C64" s="58"/>
      <c r="D64" s="58"/>
      <c r="E64" s="58"/>
      <c r="F64" s="58"/>
      <c r="G64" s="58"/>
      <c r="H64" s="70"/>
      <c r="I64" s="73"/>
      <c r="J64" s="63"/>
      <c r="K64" s="57"/>
      <c r="L64" s="57"/>
      <c r="M64" s="64"/>
      <c r="N64" s="61"/>
      <c r="O64" s="57"/>
      <c r="P64" s="64"/>
      <c r="Q64" s="61"/>
      <c r="R64" s="40"/>
      <c r="S64" s="71"/>
    </row>
    <row r="65" spans="1:19" x14ac:dyDescent="0.2">
      <c r="A65" s="72"/>
      <c r="B65" s="70"/>
      <c r="C65" s="58"/>
      <c r="D65" s="58"/>
      <c r="E65" s="58"/>
      <c r="F65" s="58"/>
      <c r="G65" s="58"/>
      <c r="H65" s="70"/>
      <c r="I65" s="73"/>
      <c r="J65" s="63"/>
      <c r="K65" s="70"/>
      <c r="L65" s="70"/>
      <c r="M65" s="64"/>
      <c r="N65" s="64"/>
      <c r="O65" s="70"/>
      <c r="P65" s="64"/>
      <c r="Q65" s="64"/>
      <c r="R65" s="40"/>
      <c r="S65" s="71"/>
    </row>
    <row r="66" spans="1:19" x14ac:dyDescent="0.2">
      <c r="A66" s="56" t="s">
        <v>89</v>
      </c>
      <c r="B66" s="57"/>
      <c r="C66" s="58"/>
      <c r="D66" s="81">
        <f>+SUM(D12:D65)</f>
        <v>2856546.4000000004</v>
      </c>
      <c r="E66" s="60"/>
      <c r="F66" s="58"/>
      <c r="G66" s="81">
        <v>2871800.0000000005</v>
      </c>
      <c r="H66" s="61"/>
      <c r="I66" s="62">
        <f>+D66-G66</f>
        <v>-15253.600000000093</v>
      </c>
      <c r="J66" s="63"/>
      <c r="K66" s="57" t="s">
        <v>90</v>
      </c>
      <c r="L66" s="57"/>
      <c r="M66" s="64"/>
      <c r="N66" s="62">
        <f>+N38+N42</f>
        <v>2856546.4</v>
      </c>
      <c r="O66" s="57"/>
      <c r="P66" s="64"/>
      <c r="Q66" s="62">
        <v>2871800</v>
      </c>
      <c r="R66" s="40"/>
      <c r="S66" s="65">
        <f>+N66-Q66</f>
        <v>-15253.600000000093</v>
      </c>
    </row>
    <row r="67" spans="1:19" ht="15.75" thickBot="1" x14ac:dyDescent="0.25">
      <c r="A67" s="89"/>
      <c r="B67" s="90"/>
      <c r="C67" s="90"/>
      <c r="D67" s="90"/>
      <c r="E67" s="90"/>
      <c r="F67" s="90"/>
      <c r="G67" s="90"/>
      <c r="H67" s="90"/>
      <c r="I67" s="91"/>
      <c r="J67" s="92"/>
      <c r="K67" s="90"/>
      <c r="L67" s="90"/>
      <c r="M67" s="93"/>
      <c r="N67" s="93"/>
      <c r="O67" s="90"/>
      <c r="P67" s="93"/>
      <c r="Q67" s="93"/>
      <c r="R67" s="94"/>
      <c r="S67" s="95"/>
    </row>
    <row r="68" spans="1:19" ht="16.5" thickTop="1" x14ac:dyDescent="0.25">
      <c r="A68" s="367" t="s">
        <v>91</v>
      </c>
      <c r="B68" s="368"/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9"/>
    </row>
    <row r="69" spans="1:19" x14ac:dyDescent="0.2">
      <c r="A69" s="56" t="s">
        <v>92</v>
      </c>
      <c r="B69" s="57"/>
      <c r="C69" s="70"/>
      <c r="D69" s="62">
        <f>+[2]BG!D69</f>
        <v>10855.1</v>
      </c>
      <c r="E69" s="57"/>
      <c r="F69" s="70"/>
      <c r="G69" s="62">
        <v>10767.1</v>
      </c>
      <c r="H69" s="61"/>
      <c r="I69" s="62">
        <f>+D69-G69</f>
        <v>88</v>
      </c>
      <c r="J69" s="96"/>
      <c r="K69" s="57" t="s">
        <v>93</v>
      </c>
      <c r="L69" s="57"/>
      <c r="M69" s="64"/>
      <c r="N69" s="62">
        <f>+M70</f>
        <v>10767.1</v>
      </c>
      <c r="O69" s="57"/>
      <c r="P69" s="64"/>
      <c r="Q69" s="62">
        <v>10767.1</v>
      </c>
      <c r="R69" s="40"/>
      <c r="S69" s="65">
        <f>+N69-Q69</f>
        <v>0</v>
      </c>
    </row>
    <row r="70" spans="1:19" x14ac:dyDescent="0.2">
      <c r="A70" s="72"/>
      <c r="B70" s="70"/>
      <c r="C70" s="70"/>
      <c r="D70" s="70"/>
      <c r="E70" s="70"/>
      <c r="F70" s="70"/>
      <c r="G70" s="64"/>
      <c r="H70" s="70"/>
      <c r="I70" s="73"/>
      <c r="J70" s="96"/>
      <c r="K70" s="57" t="s">
        <v>94</v>
      </c>
      <c r="L70" s="57"/>
      <c r="M70" s="61">
        <f>+[2]BG!I70</f>
        <v>10767.1</v>
      </c>
      <c r="N70" s="64"/>
      <c r="O70" s="70"/>
      <c r="P70" s="61">
        <v>10767.1</v>
      </c>
      <c r="Q70" s="64"/>
      <c r="R70" s="40"/>
      <c r="S70" s="71">
        <f>+M70-P70</f>
        <v>0</v>
      </c>
    </row>
    <row r="71" spans="1:19" x14ac:dyDescent="0.2">
      <c r="A71" s="72"/>
      <c r="B71" s="70"/>
      <c r="C71" s="70"/>
      <c r="D71" s="70"/>
      <c r="E71" s="70"/>
      <c r="F71" s="70"/>
      <c r="G71" s="64"/>
      <c r="H71" s="70"/>
      <c r="I71" s="73"/>
      <c r="J71" s="96"/>
      <c r="K71" s="70"/>
      <c r="L71" s="70"/>
      <c r="M71" s="64"/>
      <c r="N71" s="64"/>
      <c r="O71" s="70"/>
      <c r="P71" s="64"/>
      <c r="Q71" s="64"/>
      <c r="R71" s="40"/>
      <c r="S71" s="71"/>
    </row>
    <row r="72" spans="1:19" x14ac:dyDescent="0.2">
      <c r="A72" s="56" t="s">
        <v>95</v>
      </c>
      <c r="B72" s="57"/>
      <c r="C72" s="70"/>
      <c r="D72" s="62">
        <f>+C73</f>
        <v>119596.6</v>
      </c>
      <c r="E72" s="57"/>
      <c r="F72" s="70"/>
      <c r="G72" s="62">
        <v>124611.9</v>
      </c>
      <c r="H72" s="61"/>
      <c r="I72" s="62">
        <f>+D72-G72</f>
        <v>-5015.2999999999884</v>
      </c>
      <c r="J72" s="96"/>
      <c r="K72" s="57" t="s">
        <v>96</v>
      </c>
      <c r="L72" s="57"/>
      <c r="M72" s="64"/>
      <c r="N72" s="62">
        <f>+D72</f>
        <v>119596.6</v>
      </c>
      <c r="O72" s="57"/>
      <c r="P72" s="64"/>
      <c r="Q72" s="62">
        <v>124611.9</v>
      </c>
      <c r="R72" s="40"/>
      <c r="S72" s="65">
        <f>+N72-Q72</f>
        <v>-5015.2999999999884</v>
      </c>
    </row>
    <row r="73" spans="1:19" x14ac:dyDescent="0.2">
      <c r="A73" s="56" t="s">
        <v>23</v>
      </c>
      <c r="B73" s="57"/>
      <c r="C73" s="82">
        <f>+[2]BG!C73</f>
        <v>119596.6</v>
      </c>
      <c r="D73" s="70"/>
      <c r="E73" s="70"/>
      <c r="F73" s="61">
        <v>124611.9</v>
      </c>
      <c r="G73" s="64"/>
      <c r="H73" s="70"/>
      <c r="I73" s="73"/>
      <c r="J73" s="96"/>
      <c r="K73" s="70"/>
      <c r="L73" s="70"/>
      <c r="M73" s="64"/>
      <c r="N73" s="64"/>
      <c r="O73" s="70"/>
      <c r="P73" s="64"/>
      <c r="Q73" s="64"/>
      <c r="R73" s="40"/>
      <c r="S73" s="71"/>
    </row>
    <row r="74" spans="1:19" x14ac:dyDescent="0.2">
      <c r="A74" s="72"/>
      <c r="B74" s="70"/>
      <c r="C74" s="70"/>
      <c r="D74" s="97"/>
      <c r="E74" s="70"/>
      <c r="F74" s="70"/>
      <c r="G74" s="64"/>
      <c r="H74" s="70"/>
      <c r="I74" s="73"/>
      <c r="J74" s="96"/>
      <c r="K74" s="70"/>
      <c r="L74" s="70"/>
      <c r="M74" s="64"/>
      <c r="N74" s="64"/>
      <c r="O74" s="70"/>
      <c r="P74" s="64"/>
      <c r="Q74" s="64"/>
      <c r="R74" s="40"/>
      <c r="S74" s="71"/>
    </row>
    <row r="75" spans="1:19" x14ac:dyDescent="0.2">
      <c r="A75" s="56" t="s">
        <v>97</v>
      </c>
      <c r="B75" s="57"/>
      <c r="C75" s="70"/>
      <c r="D75" s="62">
        <f>+[2]BG!D75</f>
        <v>3241434.6</v>
      </c>
      <c r="E75" s="57"/>
      <c r="F75" s="70"/>
      <c r="G75" s="62">
        <v>3203027.8</v>
      </c>
      <c r="H75" s="61"/>
      <c r="I75" s="62">
        <f>+D75-G75</f>
        <v>38406.800000000279</v>
      </c>
      <c r="J75" s="96"/>
      <c r="K75" s="57" t="s">
        <v>98</v>
      </c>
      <c r="L75" s="57"/>
      <c r="M75" s="64"/>
      <c r="N75" s="62">
        <f>+D75</f>
        <v>3241434.6</v>
      </c>
      <c r="O75" s="57"/>
      <c r="P75" s="64"/>
      <c r="Q75" s="62">
        <v>3203027.8</v>
      </c>
      <c r="R75" s="40"/>
      <c r="S75" s="65">
        <f>+N75-Q75</f>
        <v>38406.800000000279</v>
      </c>
    </row>
    <row r="76" spans="1:19" x14ac:dyDescent="0.2">
      <c r="A76" s="72"/>
      <c r="B76" s="70"/>
      <c r="C76" s="70"/>
      <c r="D76" s="64"/>
      <c r="E76" s="70"/>
      <c r="F76" s="70"/>
      <c r="G76" s="64"/>
      <c r="H76" s="70"/>
      <c r="I76" s="73"/>
      <c r="J76" s="96"/>
      <c r="K76" s="70"/>
      <c r="L76" s="70"/>
      <c r="M76" s="64"/>
      <c r="N76" s="64"/>
      <c r="O76" s="70"/>
      <c r="P76" s="64"/>
      <c r="Q76" s="64"/>
      <c r="R76" s="40"/>
      <c r="S76" s="71"/>
    </row>
    <row r="77" spans="1:19" x14ac:dyDescent="0.2">
      <c r="A77" s="56" t="s">
        <v>99</v>
      </c>
      <c r="B77" s="57"/>
      <c r="C77" s="70"/>
      <c r="D77" s="62">
        <f>+[2]BG!D77</f>
        <v>5342074.0999999996</v>
      </c>
      <c r="E77" s="57"/>
      <c r="F77" s="70"/>
      <c r="G77" s="62">
        <v>5376085.7000000002</v>
      </c>
      <c r="H77" s="61"/>
      <c r="I77" s="62">
        <f>+D77-G77</f>
        <v>-34011.600000000559</v>
      </c>
      <c r="J77" s="96"/>
      <c r="K77" s="57" t="s">
        <v>100</v>
      </c>
      <c r="L77" s="57"/>
      <c r="M77" s="64"/>
      <c r="N77" s="62">
        <f>+D77</f>
        <v>5342074.0999999996</v>
      </c>
      <c r="O77" s="57"/>
      <c r="P77" s="64"/>
      <c r="Q77" s="62">
        <v>5376085.7000000002</v>
      </c>
      <c r="R77" s="40"/>
      <c r="S77" s="65">
        <f>+N77-Q77</f>
        <v>-34011.600000000559</v>
      </c>
    </row>
    <row r="78" spans="1:19" ht="15.75" customHeight="1" x14ac:dyDescent="0.2">
      <c r="A78" s="72"/>
      <c r="B78" s="70"/>
      <c r="C78" s="70"/>
      <c r="D78" s="70"/>
      <c r="E78" s="70"/>
      <c r="F78" s="70"/>
      <c r="G78" s="64"/>
      <c r="H78" s="70"/>
      <c r="I78" s="73"/>
      <c r="J78" s="96"/>
      <c r="K78" s="70"/>
      <c r="L78" s="70"/>
      <c r="M78" s="64"/>
      <c r="N78" s="64"/>
      <c r="O78" s="70"/>
      <c r="P78" s="64"/>
      <c r="Q78" s="64"/>
      <c r="R78" s="40"/>
      <c r="S78" s="71"/>
    </row>
    <row r="79" spans="1:19" x14ac:dyDescent="0.2">
      <c r="A79" s="56" t="s">
        <v>101</v>
      </c>
      <c r="B79" s="70"/>
      <c r="C79" s="70"/>
      <c r="D79" s="62">
        <f>+[2]BG!D79</f>
        <v>8713960.4000000004</v>
      </c>
      <c r="E79" s="57"/>
      <c r="F79" s="70"/>
      <c r="G79" s="62">
        <v>8804492.5</v>
      </c>
      <c r="H79" s="61"/>
      <c r="I79" s="62">
        <f>+D79-G79</f>
        <v>-90532.099999999627</v>
      </c>
      <c r="J79" s="96"/>
      <c r="K79" s="57" t="s">
        <v>101</v>
      </c>
      <c r="L79" s="57"/>
      <c r="M79" s="64"/>
      <c r="N79" s="62">
        <f>+D79</f>
        <v>8713960.4000000004</v>
      </c>
      <c r="O79" s="57"/>
      <c r="P79" s="64"/>
      <c r="Q79" s="62">
        <v>8804492.5</v>
      </c>
      <c r="R79" s="40"/>
      <c r="S79" s="65">
        <f>+N79-Q79</f>
        <v>-90532.099999999627</v>
      </c>
    </row>
    <row r="80" spans="1:19" ht="15.75" thickBot="1" x14ac:dyDescent="0.25">
      <c r="A80" s="89"/>
      <c r="B80" s="90"/>
      <c r="C80" s="90"/>
      <c r="D80" s="90"/>
      <c r="E80" s="90"/>
      <c r="F80" s="90"/>
      <c r="G80" s="90"/>
      <c r="H80" s="90"/>
      <c r="I80" s="90"/>
      <c r="J80" s="98"/>
      <c r="K80" s="90"/>
      <c r="L80" s="90"/>
      <c r="M80" s="90"/>
      <c r="N80" s="90"/>
      <c r="O80" s="90"/>
      <c r="P80" s="90"/>
      <c r="Q80" s="90"/>
      <c r="R80" s="94"/>
      <c r="S80" s="99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sheetProtection password="CF7A" sheet="1" objects="1" scenarios="1"/>
  <mergeCells count="5">
    <mergeCell ref="G1:J1"/>
    <mergeCell ref="M4:N4"/>
    <mergeCell ref="C10:D10"/>
    <mergeCell ref="M10:N10"/>
    <mergeCell ref="A68:S68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>
    <oddFooter>&amp;LDirección de Contabilidad&amp;RPágina 2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R181"/>
  <sheetViews>
    <sheetView showGridLines="0" view="pageBreakPreview" zoomScale="70" zoomScaleNormal="85" zoomScaleSheetLayoutView="70" workbookViewId="0">
      <selection activeCell="G23" sqref="G23"/>
    </sheetView>
  </sheetViews>
  <sheetFormatPr baseColWidth="10" defaultColWidth="12.6640625" defaultRowHeight="15.75" x14ac:dyDescent="0.25"/>
  <cols>
    <col min="1" max="1" width="52.44140625" style="197" customWidth="1"/>
    <col min="2" max="2" width="4.6640625" style="197" customWidth="1"/>
    <col min="3" max="3" width="10.44140625" style="197" customWidth="1"/>
    <col min="4" max="4" width="10.6640625" style="197" customWidth="1"/>
    <col min="5" max="5" width="1.5546875" style="197" customWidth="1"/>
    <col min="6" max="6" width="11" style="197" customWidth="1"/>
    <col min="7" max="7" width="10.44140625" style="197" customWidth="1"/>
    <col min="8" max="8" width="0.44140625" style="197" customWidth="1"/>
    <col min="9" max="9" width="46.109375" style="197" customWidth="1"/>
    <col min="10" max="10" width="2.109375" style="197" customWidth="1"/>
    <col min="11" max="11" width="11" style="197" customWidth="1"/>
    <col min="12" max="12" width="10.44140625" style="197" customWidth="1"/>
    <col min="13" max="13" width="1.44140625" style="197" customWidth="1"/>
    <col min="14" max="14" width="8.5546875" style="197" customWidth="1"/>
    <col min="15" max="15" width="12.5546875" style="197" customWidth="1"/>
    <col min="16" max="16" width="11.5546875" style="197" customWidth="1"/>
    <col min="17" max="17" width="12.6640625" style="197"/>
    <col min="18" max="18" width="12.6640625" style="285"/>
    <col min="19" max="256" width="12.6640625" style="197"/>
    <col min="257" max="257" width="52.44140625" style="197" customWidth="1"/>
    <col min="258" max="258" width="4.6640625" style="197" customWidth="1"/>
    <col min="259" max="259" width="10.44140625" style="197" customWidth="1"/>
    <col min="260" max="260" width="10.6640625" style="197" customWidth="1"/>
    <col min="261" max="261" width="1.5546875" style="197" customWidth="1"/>
    <col min="262" max="262" width="11" style="197" customWidth="1"/>
    <col min="263" max="263" width="10.44140625" style="197" customWidth="1"/>
    <col min="264" max="264" width="0.44140625" style="197" customWidth="1"/>
    <col min="265" max="265" width="46.109375" style="197" customWidth="1"/>
    <col min="266" max="266" width="2.109375" style="197" customWidth="1"/>
    <col min="267" max="267" width="11" style="197" customWidth="1"/>
    <col min="268" max="268" width="10.44140625" style="197" customWidth="1"/>
    <col min="269" max="269" width="1.44140625" style="197" customWidth="1"/>
    <col min="270" max="270" width="8.5546875" style="197" customWidth="1"/>
    <col min="271" max="271" width="12.5546875" style="197" customWidth="1"/>
    <col min="272" max="272" width="11.5546875" style="197" customWidth="1"/>
    <col min="273" max="512" width="12.6640625" style="197"/>
    <col min="513" max="513" width="52.44140625" style="197" customWidth="1"/>
    <col min="514" max="514" width="4.6640625" style="197" customWidth="1"/>
    <col min="515" max="515" width="10.44140625" style="197" customWidth="1"/>
    <col min="516" max="516" width="10.6640625" style="197" customWidth="1"/>
    <col min="517" max="517" width="1.5546875" style="197" customWidth="1"/>
    <col min="518" max="518" width="11" style="197" customWidth="1"/>
    <col min="519" max="519" width="10.44140625" style="197" customWidth="1"/>
    <col min="520" max="520" width="0.44140625" style="197" customWidth="1"/>
    <col min="521" max="521" width="46.109375" style="197" customWidth="1"/>
    <col min="522" max="522" width="2.109375" style="197" customWidth="1"/>
    <col min="523" max="523" width="11" style="197" customWidth="1"/>
    <col min="524" max="524" width="10.44140625" style="197" customWidth="1"/>
    <col min="525" max="525" width="1.44140625" style="197" customWidth="1"/>
    <col min="526" max="526" width="8.5546875" style="197" customWidth="1"/>
    <col min="527" max="527" width="12.5546875" style="197" customWidth="1"/>
    <col min="528" max="528" width="11.5546875" style="197" customWidth="1"/>
    <col min="529" max="768" width="12.6640625" style="197"/>
    <col min="769" max="769" width="52.44140625" style="197" customWidth="1"/>
    <col min="770" max="770" width="4.6640625" style="197" customWidth="1"/>
    <col min="771" max="771" width="10.44140625" style="197" customWidth="1"/>
    <col min="772" max="772" width="10.6640625" style="197" customWidth="1"/>
    <col min="773" max="773" width="1.5546875" style="197" customWidth="1"/>
    <col min="774" max="774" width="11" style="197" customWidth="1"/>
    <col min="775" max="775" width="10.44140625" style="197" customWidth="1"/>
    <col min="776" max="776" width="0.44140625" style="197" customWidth="1"/>
    <col min="777" max="777" width="46.109375" style="197" customWidth="1"/>
    <col min="778" max="778" width="2.109375" style="197" customWidth="1"/>
    <col min="779" max="779" width="11" style="197" customWidth="1"/>
    <col min="780" max="780" width="10.44140625" style="197" customWidth="1"/>
    <col min="781" max="781" width="1.44140625" style="197" customWidth="1"/>
    <col min="782" max="782" width="8.5546875" style="197" customWidth="1"/>
    <col min="783" max="783" width="12.5546875" style="197" customWidth="1"/>
    <col min="784" max="784" width="11.5546875" style="197" customWidth="1"/>
    <col min="785" max="1024" width="12.6640625" style="197"/>
    <col min="1025" max="1025" width="52.44140625" style="197" customWidth="1"/>
    <col min="1026" max="1026" width="4.6640625" style="197" customWidth="1"/>
    <col min="1027" max="1027" width="10.44140625" style="197" customWidth="1"/>
    <col min="1028" max="1028" width="10.6640625" style="197" customWidth="1"/>
    <col min="1029" max="1029" width="1.5546875" style="197" customWidth="1"/>
    <col min="1030" max="1030" width="11" style="197" customWidth="1"/>
    <col min="1031" max="1031" width="10.44140625" style="197" customWidth="1"/>
    <col min="1032" max="1032" width="0.44140625" style="197" customWidth="1"/>
    <col min="1033" max="1033" width="46.109375" style="197" customWidth="1"/>
    <col min="1034" max="1034" width="2.109375" style="197" customWidth="1"/>
    <col min="1035" max="1035" width="11" style="197" customWidth="1"/>
    <col min="1036" max="1036" width="10.44140625" style="197" customWidth="1"/>
    <col min="1037" max="1037" width="1.44140625" style="197" customWidth="1"/>
    <col min="1038" max="1038" width="8.5546875" style="197" customWidth="1"/>
    <col min="1039" max="1039" width="12.5546875" style="197" customWidth="1"/>
    <col min="1040" max="1040" width="11.5546875" style="197" customWidth="1"/>
    <col min="1041" max="1280" width="12.6640625" style="197"/>
    <col min="1281" max="1281" width="52.44140625" style="197" customWidth="1"/>
    <col min="1282" max="1282" width="4.6640625" style="197" customWidth="1"/>
    <col min="1283" max="1283" width="10.44140625" style="197" customWidth="1"/>
    <col min="1284" max="1284" width="10.6640625" style="197" customWidth="1"/>
    <col min="1285" max="1285" width="1.5546875" style="197" customWidth="1"/>
    <col min="1286" max="1286" width="11" style="197" customWidth="1"/>
    <col min="1287" max="1287" width="10.44140625" style="197" customWidth="1"/>
    <col min="1288" max="1288" width="0.44140625" style="197" customWidth="1"/>
    <col min="1289" max="1289" width="46.109375" style="197" customWidth="1"/>
    <col min="1290" max="1290" width="2.109375" style="197" customWidth="1"/>
    <col min="1291" max="1291" width="11" style="197" customWidth="1"/>
    <col min="1292" max="1292" width="10.44140625" style="197" customWidth="1"/>
    <col min="1293" max="1293" width="1.44140625" style="197" customWidth="1"/>
    <col min="1294" max="1294" width="8.5546875" style="197" customWidth="1"/>
    <col min="1295" max="1295" width="12.5546875" style="197" customWidth="1"/>
    <col min="1296" max="1296" width="11.5546875" style="197" customWidth="1"/>
    <col min="1297" max="1536" width="12.6640625" style="197"/>
    <col min="1537" max="1537" width="52.44140625" style="197" customWidth="1"/>
    <col min="1538" max="1538" width="4.6640625" style="197" customWidth="1"/>
    <col min="1539" max="1539" width="10.44140625" style="197" customWidth="1"/>
    <col min="1540" max="1540" width="10.6640625" style="197" customWidth="1"/>
    <col min="1541" max="1541" width="1.5546875" style="197" customWidth="1"/>
    <col min="1542" max="1542" width="11" style="197" customWidth="1"/>
    <col min="1543" max="1543" width="10.44140625" style="197" customWidth="1"/>
    <col min="1544" max="1544" width="0.44140625" style="197" customWidth="1"/>
    <col min="1545" max="1545" width="46.109375" style="197" customWidth="1"/>
    <col min="1546" max="1546" width="2.109375" style="197" customWidth="1"/>
    <col min="1547" max="1547" width="11" style="197" customWidth="1"/>
    <col min="1548" max="1548" width="10.44140625" style="197" customWidth="1"/>
    <col min="1549" max="1549" width="1.44140625" style="197" customWidth="1"/>
    <col min="1550" max="1550" width="8.5546875" style="197" customWidth="1"/>
    <col min="1551" max="1551" width="12.5546875" style="197" customWidth="1"/>
    <col min="1552" max="1552" width="11.5546875" style="197" customWidth="1"/>
    <col min="1553" max="1792" width="12.6640625" style="197"/>
    <col min="1793" max="1793" width="52.44140625" style="197" customWidth="1"/>
    <col min="1794" max="1794" width="4.6640625" style="197" customWidth="1"/>
    <col min="1795" max="1795" width="10.44140625" style="197" customWidth="1"/>
    <col min="1796" max="1796" width="10.6640625" style="197" customWidth="1"/>
    <col min="1797" max="1797" width="1.5546875" style="197" customWidth="1"/>
    <col min="1798" max="1798" width="11" style="197" customWidth="1"/>
    <col min="1799" max="1799" width="10.44140625" style="197" customWidth="1"/>
    <col min="1800" max="1800" width="0.44140625" style="197" customWidth="1"/>
    <col min="1801" max="1801" width="46.109375" style="197" customWidth="1"/>
    <col min="1802" max="1802" width="2.109375" style="197" customWidth="1"/>
    <col min="1803" max="1803" width="11" style="197" customWidth="1"/>
    <col min="1804" max="1804" width="10.44140625" style="197" customWidth="1"/>
    <col min="1805" max="1805" width="1.44140625" style="197" customWidth="1"/>
    <col min="1806" max="1806" width="8.5546875" style="197" customWidth="1"/>
    <col min="1807" max="1807" width="12.5546875" style="197" customWidth="1"/>
    <col min="1808" max="1808" width="11.5546875" style="197" customWidth="1"/>
    <col min="1809" max="2048" width="12.6640625" style="197"/>
    <col min="2049" max="2049" width="52.44140625" style="197" customWidth="1"/>
    <col min="2050" max="2050" width="4.6640625" style="197" customWidth="1"/>
    <col min="2051" max="2051" width="10.44140625" style="197" customWidth="1"/>
    <col min="2052" max="2052" width="10.6640625" style="197" customWidth="1"/>
    <col min="2053" max="2053" width="1.5546875" style="197" customWidth="1"/>
    <col min="2054" max="2054" width="11" style="197" customWidth="1"/>
    <col min="2055" max="2055" width="10.44140625" style="197" customWidth="1"/>
    <col min="2056" max="2056" width="0.44140625" style="197" customWidth="1"/>
    <col min="2057" max="2057" width="46.109375" style="197" customWidth="1"/>
    <col min="2058" max="2058" width="2.109375" style="197" customWidth="1"/>
    <col min="2059" max="2059" width="11" style="197" customWidth="1"/>
    <col min="2060" max="2060" width="10.44140625" style="197" customWidth="1"/>
    <col min="2061" max="2061" width="1.44140625" style="197" customWidth="1"/>
    <col min="2062" max="2062" width="8.5546875" style="197" customWidth="1"/>
    <col min="2063" max="2063" width="12.5546875" style="197" customWidth="1"/>
    <col min="2064" max="2064" width="11.5546875" style="197" customWidth="1"/>
    <col min="2065" max="2304" width="12.6640625" style="197"/>
    <col min="2305" max="2305" width="52.44140625" style="197" customWidth="1"/>
    <col min="2306" max="2306" width="4.6640625" style="197" customWidth="1"/>
    <col min="2307" max="2307" width="10.44140625" style="197" customWidth="1"/>
    <col min="2308" max="2308" width="10.6640625" style="197" customWidth="1"/>
    <col min="2309" max="2309" width="1.5546875" style="197" customWidth="1"/>
    <col min="2310" max="2310" width="11" style="197" customWidth="1"/>
    <col min="2311" max="2311" width="10.44140625" style="197" customWidth="1"/>
    <col min="2312" max="2312" width="0.44140625" style="197" customWidth="1"/>
    <col min="2313" max="2313" width="46.109375" style="197" customWidth="1"/>
    <col min="2314" max="2314" width="2.109375" style="197" customWidth="1"/>
    <col min="2315" max="2315" width="11" style="197" customWidth="1"/>
    <col min="2316" max="2316" width="10.44140625" style="197" customWidth="1"/>
    <col min="2317" max="2317" width="1.44140625" style="197" customWidth="1"/>
    <col min="2318" max="2318" width="8.5546875" style="197" customWidth="1"/>
    <col min="2319" max="2319" width="12.5546875" style="197" customWidth="1"/>
    <col min="2320" max="2320" width="11.5546875" style="197" customWidth="1"/>
    <col min="2321" max="2560" width="12.6640625" style="197"/>
    <col min="2561" max="2561" width="52.44140625" style="197" customWidth="1"/>
    <col min="2562" max="2562" width="4.6640625" style="197" customWidth="1"/>
    <col min="2563" max="2563" width="10.44140625" style="197" customWidth="1"/>
    <col min="2564" max="2564" width="10.6640625" style="197" customWidth="1"/>
    <col min="2565" max="2565" width="1.5546875" style="197" customWidth="1"/>
    <col min="2566" max="2566" width="11" style="197" customWidth="1"/>
    <col min="2567" max="2567" width="10.44140625" style="197" customWidth="1"/>
    <col min="2568" max="2568" width="0.44140625" style="197" customWidth="1"/>
    <col min="2569" max="2569" width="46.109375" style="197" customWidth="1"/>
    <col min="2570" max="2570" width="2.109375" style="197" customWidth="1"/>
    <col min="2571" max="2571" width="11" style="197" customWidth="1"/>
    <col min="2572" max="2572" width="10.44140625" style="197" customWidth="1"/>
    <col min="2573" max="2573" width="1.44140625" style="197" customWidth="1"/>
    <col min="2574" max="2574" width="8.5546875" style="197" customWidth="1"/>
    <col min="2575" max="2575" width="12.5546875" style="197" customWidth="1"/>
    <col min="2576" max="2576" width="11.5546875" style="197" customWidth="1"/>
    <col min="2577" max="2816" width="12.6640625" style="197"/>
    <col min="2817" max="2817" width="52.44140625" style="197" customWidth="1"/>
    <col min="2818" max="2818" width="4.6640625" style="197" customWidth="1"/>
    <col min="2819" max="2819" width="10.44140625" style="197" customWidth="1"/>
    <col min="2820" max="2820" width="10.6640625" style="197" customWidth="1"/>
    <col min="2821" max="2821" width="1.5546875" style="197" customWidth="1"/>
    <col min="2822" max="2822" width="11" style="197" customWidth="1"/>
    <col min="2823" max="2823" width="10.44140625" style="197" customWidth="1"/>
    <col min="2824" max="2824" width="0.44140625" style="197" customWidth="1"/>
    <col min="2825" max="2825" width="46.109375" style="197" customWidth="1"/>
    <col min="2826" max="2826" width="2.109375" style="197" customWidth="1"/>
    <col min="2827" max="2827" width="11" style="197" customWidth="1"/>
    <col min="2828" max="2828" width="10.44140625" style="197" customWidth="1"/>
    <col min="2829" max="2829" width="1.44140625" style="197" customWidth="1"/>
    <col min="2830" max="2830" width="8.5546875" style="197" customWidth="1"/>
    <col min="2831" max="2831" width="12.5546875" style="197" customWidth="1"/>
    <col min="2832" max="2832" width="11.5546875" style="197" customWidth="1"/>
    <col min="2833" max="3072" width="12.6640625" style="197"/>
    <col min="3073" max="3073" width="52.44140625" style="197" customWidth="1"/>
    <col min="3074" max="3074" width="4.6640625" style="197" customWidth="1"/>
    <col min="3075" max="3075" width="10.44140625" style="197" customWidth="1"/>
    <col min="3076" max="3076" width="10.6640625" style="197" customWidth="1"/>
    <col min="3077" max="3077" width="1.5546875" style="197" customWidth="1"/>
    <col min="3078" max="3078" width="11" style="197" customWidth="1"/>
    <col min="3079" max="3079" width="10.44140625" style="197" customWidth="1"/>
    <col min="3080" max="3080" width="0.44140625" style="197" customWidth="1"/>
    <col min="3081" max="3081" width="46.109375" style="197" customWidth="1"/>
    <col min="3082" max="3082" width="2.109375" style="197" customWidth="1"/>
    <col min="3083" max="3083" width="11" style="197" customWidth="1"/>
    <col min="3084" max="3084" width="10.44140625" style="197" customWidth="1"/>
    <col min="3085" max="3085" width="1.44140625" style="197" customWidth="1"/>
    <col min="3086" max="3086" width="8.5546875" style="197" customWidth="1"/>
    <col min="3087" max="3087" width="12.5546875" style="197" customWidth="1"/>
    <col min="3088" max="3088" width="11.5546875" style="197" customWidth="1"/>
    <col min="3089" max="3328" width="12.6640625" style="197"/>
    <col min="3329" max="3329" width="52.44140625" style="197" customWidth="1"/>
    <col min="3330" max="3330" width="4.6640625" style="197" customWidth="1"/>
    <col min="3331" max="3331" width="10.44140625" style="197" customWidth="1"/>
    <col min="3332" max="3332" width="10.6640625" style="197" customWidth="1"/>
    <col min="3333" max="3333" width="1.5546875" style="197" customWidth="1"/>
    <col min="3334" max="3334" width="11" style="197" customWidth="1"/>
    <col min="3335" max="3335" width="10.44140625" style="197" customWidth="1"/>
    <col min="3336" max="3336" width="0.44140625" style="197" customWidth="1"/>
    <col min="3337" max="3337" width="46.109375" style="197" customWidth="1"/>
    <col min="3338" max="3338" width="2.109375" style="197" customWidth="1"/>
    <col min="3339" max="3339" width="11" style="197" customWidth="1"/>
    <col min="3340" max="3340" width="10.44140625" style="197" customWidth="1"/>
    <col min="3341" max="3341" width="1.44140625" style="197" customWidth="1"/>
    <col min="3342" max="3342" width="8.5546875" style="197" customWidth="1"/>
    <col min="3343" max="3343" width="12.5546875" style="197" customWidth="1"/>
    <col min="3344" max="3344" width="11.5546875" style="197" customWidth="1"/>
    <col min="3345" max="3584" width="12.6640625" style="197"/>
    <col min="3585" max="3585" width="52.44140625" style="197" customWidth="1"/>
    <col min="3586" max="3586" width="4.6640625" style="197" customWidth="1"/>
    <col min="3587" max="3587" width="10.44140625" style="197" customWidth="1"/>
    <col min="3588" max="3588" width="10.6640625" style="197" customWidth="1"/>
    <col min="3589" max="3589" width="1.5546875" style="197" customWidth="1"/>
    <col min="3590" max="3590" width="11" style="197" customWidth="1"/>
    <col min="3591" max="3591" width="10.44140625" style="197" customWidth="1"/>
    <col min="3592" max="3592" width="0.44140625" style="197" customWidth="1"/>
    <col min="3593" max="3593" width="46.109375" style="197" customWidth="1"/>
    <col min="3594" max="3594" width="2.109375" style="197" customWidth="1"/>
    <col min="3595" max="3595" width="11" style="197" customWidth="1"/>
    <col min="3596" max="3596" width="10.44140625" style="197" customWidth="1"/>
    <col min="3597" max="3597" width="1.44140625" style="197" customWidth="1"/>
    <col min="3598" max="3598" width="8.5546875" style="197" customWidth="1"/>
    <col min="3599" max="3599" width="12.5546875" style="197" customWidth="1"/>
    <col min="3600" max="3600" width="11.5546875" style="197" customWidth="1"/>
    <col min="3601" max="3840" width="12.6640625" style="197"/>
    <col min="3841" max="3841" width="52.44140625" style="197" customWidth="1"/>
    <col min="3842" max="3842" width="4.6640625" style="197" customWidth="1"/>
    <col min="3843" max="3843" width="10.44140625" style="197" customWidth="1"/>
    <col min="3844" max="3844" width="10.6640625" style="197" customWidth="1"/>
    <col min="3845" max="3845" width="1.5546875" style="197" customWidth="1"/>
    <col min="3846" max="3846" width="11" style="197" customWidth="1"/>
    <col min="3847" max="3847" width="10.44140625" style="197" customWidth="1"/>
    <col min="3848" max="3848" width="0.44140625" style="197" customWidth="1"/>
    <col min="3849" max="3849" width="46.109375" style="197" customWidth="1"/>
    <col min="3850" max="3850" width="2.109375" style="197" customWidth="1"/>
    <col min="3851" max="3851" width="11" style="197" customWidth="1"/>
    <col min="3852" max="3852" width="10.44140625" style="197" customWidth="1"/>
    <col min="3853" max="3853" width="1.44140625" style="197" customWidth="1"/>
    <col min="3854" max="3854" width="8.5546875" style="197" customWidth="1"/>
    <col min="3855" max="3855" width="12.5546875" style="197" customWidth="1"/>
    <col min="3856" max="3856" width="11.5546875" style="197" customWidth="1"/>
    <col min="3857" max="4096" width="12.6640625" style="197"/>
    <col min="4097" max="4097" width="52.44140625" style="197" customWidth="1"/>
    <col min="4098" max="4098" width="4.6640625" style="197" customWidth="1"/>
    <col min="4099" max="4099" width="10.44140625" style="197" customWidth="1"/>
    <col min="4100" max="4100" width="10.6640625" style="197" customWidth="1"/>
    <col min="4101" max="4101" width="1.5546875" style="197" customWidth="1"/>
    <col min="4102" max="4102" width="11" style="197" customWidth="1"/>
    <col min="4103" max="4103" width="10.44140625" style="197" customWidth="1"/>
    <col min="4104" max="4104" width="0.44140625" style="197" customWidth="1"/>
    <col min="4105" max="4105" width="46.109375" style="197" customWidth="1"/>
    <col min="4106" max="4106" width="2.109375" style="197" customWidth="1"/>
    <col min="4107" max="4107" width="11" style="197" customWidth="1"/>
    <col min="4108" max="4108" width="10.44140625" style="197" customWidth="1"/>
    <col min="4109" max="4109" width="1.44140625" style="197" customWidth="1"/>
    <col min="4110" max="4110" width="8.5546875" style="197" customWidth="1"/>
    <col min="4111" max="4111" width="12.5546875" style="197" customWidth="1"/>
    <col min="4112" max="4112" width="11.5546875" style="197" customWidth="1"/>
    <col min="4113" max="4352" width="12.6640625" style="197"/>
    <col min="4353" max="4353" width="52.44140625" style="197" customWidth="1"/>
    <col min="4354" max="4354" width="4.6640625" style="197" customWidth="1"/>
    <col min="4355" max="4355" width="10.44140625" style="197" customWidth="1"/>
    <col min="4356" max="4356" width="10.6640625" style="197" customWidth="1"/>
    <col min="4357" max="4357" width="1.5546875" style="197" customWidth="1"/>
    <col min="4358" max="4358" width="11" style="197" customWidth="1"/>
    <col min="4359" max="4359" width="10.44140625" style="197" customWidth="1"/>
    <col min="4360" max="4360" width="0.44140625" style="197" customWidth="1"/>
    <col min="4361" max="4361" width="46.109375" style="197" customWidth="1"/>
    <col min="4362" max="4362" width="2.109375" style="197" customWidth="1"/>
    <col min="4363" max="4363" width="11" style="197" customWidth="1"/>
    <col min="4364" max="4364" width="10.44140625" style="197" customWidth="1"/>
    <col min="4365" max="4365" width="1.44140625" style="197" customWidth="1"/>
    <col min="4366" max="4366" width="8.5546875" style="197" customWidth="1"/>
    <col min="4367" max="4367" width="12.5546875" style="197" customWidth="1"/>
    <col min="4368" max="4368" width="11.5546875" style="197" customWidth="1"/>
    <col min="4369" max="4608" width="12.6640625" style="197"/>
    <col min="4609" max="4609" width="52.44140625" style="197" customWidth="1"/>
    <col min="4610" max="4610" width="4.6640625" style="197" customWidth="1"/>
    <col min="4611" max="4611" width="10.44140625" style="197" customWidth="1"/>
    <col min="4612" max="4612" width="10.6640625" style="197" customWidth="1"/>
    <col min="4613" max="4613" width="1.5546875" style="197" customWidth="1"/>
    <col min="4614" max="4614" width="11" style="197" customWidth="1"/>
    <col min="4615" max="4615" width="10.44140625" style="197" customWidth="1"/>
    <col min="4616" max="4616" width="0.44140625" style="197" customWidth="1"/>
    <col min="4617" max="4617" width="46.109375" style="197" customWidth="1"/>
    <col min="4618" max="4618" width="2.109375" style="197" customWidth="1"/>
    <col min="4619" max="4619" width="11" style="197" customWidth="1"/>
    <col min="4620" max="4620" width="10.44140625" style="197" customWidth="1"/>
    <col min="4621" max="4621" width="1.44140625" style="197" customWidth="1"/>
    <col min="4622" max="4622" width="8.5546875" style="197" customWidth="1"/>
    <col min="4623" max="4623" width="12.5546875" style="197" customWidth="1"/>
    <col min="4624" max="4624" width="11.5546875" style="197" customWidth="1"/>
    <col min="4625" max="4864" width="12.6640625" style="197"/>
    <col min="4865" max="4865" width="52.44140625" style="197" customWidth="1"/>
    <col min="4866" max="4866" width="4.6640625" style="197" customWidth="1"/>
    <col min="4867" max="4867" width="10.44140625" style="197" customWidth="1"/>
    <col min="4868" max="4868" width="10.6640625" style="197" customWidth="1"/>
    <col min="4869" max="4869" width="1.5546875" style="197" customWidth="1"/>
    <col min="4870" max="4870" width="11" style="197" customWidth="1"/>
    <col min="4871" max="4871" width="10.44140625" style="197" customWidth="1"/>
    <col min="4872" max="4872" width="0.44140625" style="197" customWidth="1"/>
    <col min="4873" max="4873" width="46.109375" style="197" customWidth="1"/>
    <col min="4874" max="4874" width="2.109375" style="197" customWidth="1"/>
    <col min="4875" max="4875" width="11" style="197" customWidth="1"/>
    <col min="4876" max="4876" width="10.44140625" style="197" customWidth="1"/>
    <col min="4877" max="4877" width="1.44140625" style="197" customWidth="1"/>
    <col min="4878" max="4878" width="8.5546875" style="197" customWidth="1"/>
    <col min="4879" max="4879" width="12.5546875" style="197" customWidth="1"/>
    <col min="4880" max="4880" width="11.5546875" style="197" customWidth="1"/>
    <col min="4881" max="5120" width="12.6640625" style="197"/>
    <col min="5121" max="5121" width="52.44140625" style="197" customWidth="1"/>
    <col min="5122" max="5122" width="4.6640625" style="197" customWidth="1"/>
    <col min="5123" max="5123" width="10.44140625" style="197" customWidth="1"/>
    <col min="5124" max="5124" width="10.6640625" style="197" customWidth="1"/>
    <col min="5125" max="5125" width="1.5546875" style="197" customWidth="1"/>
    <col min="5126" max="5126" width="11" style="197" customWidth="1"/>
    <col min="5127" max="5127" width="10.44140625" style="197" customWidth="1"/>
    <col min="5128" max="5128" width="0.44140625" style="197" customWidth="1"/>
    <col min="5129" max="5129" width="46.109375" style="197" customWidth="1"/>
    <col min="5130" max="5130" width="2.109375" style="197" customWidth="1"/>
    <col min="5131" max="5131" width="11" style="197" customWidth="1"/>
    <col min="5132" max="5132" width="10.44140625" style="197" customWidth="1"/>
    <col min="5133" max="5133" width="1.44140625" style="197" customWidth="1"/>
    <col min="5134" max="5134" width="8.5546875" style="197" customWidth="1"/>
    <col min="5135" max="5135" width="12.5546875" style="197" customWidth="1"/>
    <col min="5136" max="5136" width="11.5546875" style="197" customWidth="1"/>
    <col min="5137" max="5376" width="12.6640625" style="197"/>
    <col min="5377" max="5377" width="52.44140625" style="197" customWidth="1"/>
    <col min="5378" max="5378" width="4.6640625" style="197" customWidth="1"/>
    <col min="5379" max="5379" width="10.44140625" style="197" customWidth="1"/>
    <col min="5380" max="5380" width="10.6640625" style="197" customWidth="1"/>
    <col min="5381" max="5381" width="1.5546875" style="197" customWidth="1"/>
    <col min="5382" max="5382" width="11" style="197" customWidth="1"/>
    <col min="5383" max="5383" width="10.44140625" style="197" customWidth="1"/>
    <col min="5384" max="5384" width="0.44140625" style="197" customWidth="1"/>
    <col min="5385" max="5385" width="46.109375" style="197" customWidth="1"/>
    <col min="5386" max="5386" width="2.109375" style="197" customWidth="1"/>
    <col min="5387" max="5387" width="11" style="197" customWidth="1"/>
    <col min="5388" max="5388" width="10.44140625" style="197" customWidth="1"/>
    <col min="5389" max="5389" width="1.44140625" style="197" customWidth="1"/>
    <col min="5390" max="5390" width="8.5546875" style="197" customWidth="1"/>
    <col min="5391" max="5391" width="12.5546875" style="197" customWidth="1"/>
    <col min="5392" max="5392" width="11.5546875" style="197" customWidth="1"/>
    <col min="5393" max="5632" width="12.6640625" style="197"/>
    <col min="5633" max="5633" width="52.44140625" style="197" customWidth="1"/>
    <col min="5634" max="5634" width="4.6640625" style="197" customWidth="1"/>
    <col min="5635" max="5635" width="10.44140625" style="197" customWidth="1"/>
    <col min="5636" max="5636" width="10.6640625" style="197" customWidth="1"/>
    <col min="5637" max="5637" width="1.5546875" style="197" customWidth="1"/>
    <col min="5638" max="5638" width="11" style="197" customWidth="1"/>
    <col min="5639" max="5639" width="10.44140625" style="197" customWidth="1"/>
    <col min="5640" max="5640" width="0.44140625" style="197" customWidth="1"/>
    <col min="5641" max="5641" width="46.109375" style="197" customWidth="1"/>
    <col min="5642" max="5642" width="2.109375" style="197" customWidth="1"/>
    <col min="5643" max="5643" width="11" style="197" customWidth="1"/>
    <col min="5644" max="5644" width="10.44140625" style="197" customWidth="1"/>
    <col min="5645" max="5645" width="1.44140625" style="197" customWidth="1"/>
    <col min="5646" max="5646" width="8.5546875" style="197" customWidth="1"/>
    <col min="5647" max="5647" width="12.5546875" style="197" customWidth="1"/>
    <col min="5648" max="5648" width="11.5546875" style="197" customWidth="1"/>
    <col min="5649" max="5888" width="12.6640625" style="197"/>
    <col min="5889" max="5889" width="52.44140625" style="197" customWidth="1"/>
    <col min="5890" max="5890" width="4.6640625" style="197" customWidth="1"/>
    <col min="5891" max="5891" width="10.44140625" style="197" customWidth="1"/>
    <col min="5892" max="5892" width="10.6640625" style="197" customWidth="1"/>
    <col min="5893" max="5893" width="1.5546875" style="197" customWidth="1"/>
    <col min="5894" max="5894" width="11" style="197" customWidth="1"/>
    <col min="5895" max="5895" width="10.44140625" style="197" customWidth="1"/>
    <col min="5896" max="5896" width="0.44140625" style="197" customWidth="1"/>
    <col min="5897" max="5897" width="46.109375" style="197" customWidth="1"/>
    <col min="5898" max="5898" width="2.109375" style="197" customWidth="1"/>
    <col min="5899" max="5899" width="11" style="197" customWidth="1"/>
    <col min="5900" max="5900" width="10.44140625" style="197" customWidth="1"/>
    <col min="5901" max="5901" width="1.44140625" style="197" customWidth="1"/>
    <col min="5902" max="5902" width="8.5546875" style="197" customWidth="1"/>
    <col min="5903" max="5903" width="12.5546875" style="197" customWidth="1"/>
    <col min="5904" max="5904" width="11.5546875" style="197" customWidth="1"/>
    <col min="5905" max="6144" width="12.6640625" style="197"/>
    <col min="6145" max="6145" width="52.44140625" style="197" customWidth="1"/>
    <col min="6146" max="6146" width="4.6640625" style="197" customWidth="1"/>
    <col min="6147" max="6147" width="10.44140625" style="197" customWidth="1"/>
    <col min="6148" max="6148" width="10.6640625" style="197" customWidth="1"/>
    <col min="6149" max="6149" width="1.5546875" style="197" customWidth="1"/>
    <col min="6150" max="6150" width="11" style="197" customWidth="1"/>
    <col min="6151" max="6151" width="10.44140625" style="197" customWidth="1"/>
    <col min="6152" max="6152" width="0.44140625" style="197" customWidth="1"/>
    <col min="6153" max="6153" width="46.109375" style="197" customWidth="1"/>
    <col min="6154" max="6154" width="2.109375" style="197" customWidth="1"/>
    <col min="6155" max="6155" width="11" style="197" customWidth="1"/>
    <col min="6156" max="6156" width="10.44140625" style="197" customWidth="1"/>
    <col min="6157" max="6157" width="1.44140625" style="197" customWidth="1"/>
    <col min="6158" max="6158" width="8.5546875" style="197" customWidth="1"/>
    <col min="6159" max="6159" width="12.5546875" style="197" customWidth="1"/>
    <col min="6160" max="6160" width="11.5546875" style="197" customWidth="1"/>
    <col min="6161" max="6400" width="12.6640625" style="197"/>
    <col min="6401" max="6401" width="52.44140625" style="197" customWidth="1"/>
    <col min="6402" max="6402" width="4.6640625" style="197" customWidth="1"/>
    <col min="6403" max="6403" width="10.44140625" style="197" customWidth="1"/>
    <col min="6404" max="6404" width="10.6640625" style="197" customWidth="1"/>
    <col min="6405" max="6405" width="1.5546875" style="197" customWidth="1"/>
    <col min="6406" max="6406" width="11" style="197" customWidth="1"/>
    <col min="6407" max="6407" width="10.44140625" style="197" customWidth="1"/>
    <col min="6408" max="6408" width="0.44140625" style="197" customWidth="1"/>
    <col min="6409" max="6409" width="46.109375" style="197" customWidth="1"/>
    <col min="6410" max="6410" width="2.109375" style="197" customWidth="1"/>
    <col min="6411" max="6411" width="11" style="197" customWidth="1"/>
    <col min="6412" max="6412" width="10.44140625" style="197" customWidth="1"/>
    <col min="6413" max="6413" width="1.44140625" style="197" customWidth="1"/>
    <col min="6414" max="6414" width="8.5546875" style="197" customWidth="1"/>
    <col min="6415" max="6415" width="12.5546875" style="197" customWidth="1"/>
    <col min="6416" max="6416" width="11.5546875" style="197" customWidth="1"/>
    <col min="6417" max="6656" width="12.6640625" style="197"/>
    <col min="6657" max="6657" width="52.44140625" style="197" customWidth="1"/>
    <col min="6658" max="6658" width="4.6640625" style="197" customWidth="1"/>
    <col min="6659" max="6659" width="10.44140625" style="197" customWidth="1"/>
    <col min="6660" max="6660" width="10.6640625" style="197" customWidth="1"/>
    <col min="6661" max="6661" width="1.5546875" style="197" customWidth="1"/>
    <col min="6662" max="6662" width="11" style="197" customWidth="1"/>
    <col min="6663" max="6663" width="10.44140625" style="197" customWidth="1"/>
    <col min="6664" max="6664" width="0.44140625" style="197" customWidth="1"/>
    <col min="6665" max="6665" width="46.109375" style="197" customWidth="1"/>
    <col min="6666" max="6666" width="2.109375" style="197" customWidth="1"/>
    <col min="6667" max="6667" width="11" style="197" customWidth="1"/>
    <col min="6668" max="6668" width="10.44140625" style="197" customWidth="1"/>
    <col min="6669" max="6669" width="1.44140625" style="197" customWidth="1"/>
    <col min="6670" max="6670" width="8.5546875" style="197" customWidth="1"/>
    <col min="6671" max="6671" width="12.5546875" style="197" customWidth="1"/>
    <col min="6672" max="6672" width="11.5546875" style="197" customWidth="1"/>
    <col min="6673" max="6912" width="12.6640625" style="197"/>
    <col min="6913" max="6913" width="52.44140625" style="197" customWidth="1"/>
    <col min="6914" max="6914" width="4.6640625" style="197" customWidth="1"/>
    <col min="6915" max="6915" width="10.44140625" style="197" customWidth="1"/>
    <col min="6916" max="6916" width="10.6640625" style="197" customWidth="1"/>
    <col min="6917" max="6917" width="1.5546875" style="197" customWidth="1"/>
    <col min="6918" max="6918" width="11" style="197" customWidth="1"/>
    <col min="6919" max="6919" width="10.44140625" style="197" customWidth="1"/>
    <col min="6920" max="6920" width="0.44140625" style="197" customWidth="1"/>
    <col min="6921" max="6921" width="46.109375" style="197" customWidth="1"/>
    <col min="6922" max="6922" width="2.109375" style="197" customWidth="1"/>
    <col min="6923" max="6923" width="11" style="197" customWidth="1"/>
    <col min="6924" max="6924" width="10.44140625" style="197" customWidth="1"/>
    <col min="6925" max="6925" width="1.44140625" style="197" customWidth="1"/>
    <col min="6926" max="6926" width="8.5546875" style="197" customWidth="1"/>
    <col min="6927" max="6927" width="12.5546875" style="197" customWidth="1"/>
    <col min="6928" max="6928" width="11.5546875" style="197" customWidth="1"/>
    <col min="6929" max="7168" width="12.6640625" style="197"/>
    <col min="7169" max="7169" width="52.44140625" style="197" customWidth="1"/>
    <col min="7170" max="7170" width="4.6640625" style="197" customWidth="1"/>
    <col min="7171" max="7171" width="10.44140625" style="197" customWidth="1"/>
    <col min="7172" max="7172" width="10.6640625" style="197" customWidth="1"/>
    <col min="7173" max="7173" width="1.5546875" style="197" customWidth="1"/>
    <col min="7174" max="7174" width="11" style="197" customWidth="1"/>
    <col min="7175" max="7175" width="10.44140625" style="197" customWidth="1"/>
    <col min="7176" max="7176" width="0.44140625" style="197" customWidth="1"/>
    <col min="7177" max="7177" width="46.109375" style="197" customWidth="1"/>
    <col min="7178" max="7178" width="2.109375" style="197" customWidth="1"/>
    <col min="7179" max="7179" width="11" style="197" customWidth="1"/>
    <col min="7180" max="7180" width="10.44140625" style="197" customWidth="1"/>
    <col min="7181" max="7181" width="1.44140625" style="197" customWidth="1"/>
    <col min="7182" max="7182" width="8.5546875" style="197" customWidth="1"/>
    <col min="7183" max="7183" width="12.5546875" style="197" customWidth="1"/>
    <col min="7184" max="7184" width="11.5546875" style="197" customWidth="1"/>
    <col min="7185" max="7424" width="12.6640625" style="197"/>
    <col min="7425" max="7425" width="52.44140625" style="197" customWidth="1"/>
    <col min="7426" max="7426" width="4.6640625" style="197" customWidth="1"/>
    <col min="7427" max="7427" width="10.44140625" style="197" customWidth="1"/>
    <col min="7428" max="7428" width="10.6640625" style="197" customWidth="1"/>
    <col min="7429" max="7429" width="1.5546875" style="197" customWidth="1"/>
    <col min="7430" max="7430" width="11" style="197" customWidth="1"/>
    <col min="7431" max="7431" width="10.44140625" style="197" customWidth="1"/>
    <col min="7432" max="7432" width="0.44140625" style="197" customWidth="1"/>
    <col min="7433" max="7433" width="46.109375" style="197" customWidth="1"/>
    <col min="7434" max="7434" width="2.109375" style="197" customWidth="1"/>
    <col min="7435" max="7435" width="11" style="197" customWidth="1"/>
    <col min="7436" max="7436" width="10.44140625" style="197" customWidth="1"/>
    <col min="7437" max="7437" width="1.44140625" style="197" customWidth="1"/>
    <col min="7438" max="7438" width="8.5546875" style="197" customWidth="1"/>
    <col min="7439" max="7439" width="12.5546875" style="197" customWidth="1"/>
    <col min="7440" max="7440" width="11.5546875" style="197" customWidth="1"/>
    <col min="7441" max="7680" width="12.6640625" style="197"/>
    <col min="7681" max="7681" width="52.44140625" style="197" customWidth="1"/>
    <col min="7682" max="7682" width="4.6640625" style="197" customWidth="1"/>
    <col min="7683" max="7683" width="10.44140625" style="197" customWidth="1"/>
    <col min="7684" max="7684" width="10.6640625" style="197" customWidth="1"/>
    <col min="7685" max="7685" width="1.5546875" style="197" customWidth="1"/>
    <col min="7686" max="7686" width="11" style="197" customWidth="1"/>
    <col min="7687" max="7687" width="10.44140625" style="197" customWidth="1"/>
    <col min="7688" max="7688" width="0.44140625" style="197" customWidth="1"/>
    <col min="7689" max="7689" width="46.109375" style="197" customWidth="1"/>
    <col min="7690" max="7690" width="2.109375" style="197" customWidth="1"/>
    <col min="7691" max="7691" width="11" style="197" customWidth="1"/>
    <col min="7692" max="7692" width="10.44140625" style="197" customWidth="1"/>
    <col min="7693" max="7693" width="1.44140625" style="197" customWidth="1"/>
    <col min="7694" max="7694" width="8.5546875" style="197" customWidth="1"/>
    <col min="7695" max="7695" width="12.5546875" style="197" customWidth="1"/>
    <col min="7696" max="7696" width="11.5546875" style="197" customWidth="1"/>
    <col min="7697" max="7936" width="12.6640625" style="197"/>
    <col min="7937" max="7937" width="52.44140625" style="197" customWidth="1"/>
    <col min="7938" max="7938" width="4.6640625" style="197" customWidth="1"/>
    <col min="7939" max="7939" width="10.44140625" style="197" customWidth="1"/>
    <col min="7940" max="7940" width="10.6640625" style="197" customWidth="1"/>
    <col min="7941" max="7941" width="1.5546875" style="197" customWidth="1"/>
    <col min="7942" max="7942" width="11" style="197" customWidth="1"/>
    <col min="7943" max="7943" width="10.44140625" style="197" customWidth="1"/>
    <col min="7944" max="7944" width="0.44140625" style="197" customWidth="1"/>
    <col min="7945" max="7945" width="46.109375" style="197" customWidth="1"/>
    <col min="7946" max="7946" width="2.109375" style="197" customWidth="1"/>
    <col min="7947" max="7947" width="11" style="197" customWidth="1"/>
    <col min="7948" max="7948" width="10.44140625" style="197" customWidth="1"/>
    <col min="7949" max="7949" width="1.44140625" style="197" customWidth="1"/>
    <col min="7950" max="7950" width="8.5546875" style="197" customWidth="1"/>
    <col min="7951" max="7951" width="12.5546875" style="197" customWidth="1"/>
    <col min="7952" max="7952" width="11.5546875" style="197" customWidth="1"/>
    <col min="7953" max="8192" width="12.6640625" style="197"/>
    <col min="8193" max="8193" width="52.44140625" style="197" customWidth="1"/>
    <col min="8194" max="8194" width="4.6640625" style="197" customWidth="1"/>
    <col min="8195" max="8195" width="10.44140625" style="197" customWidth="1"/>
    <col min="8196" max="8196" width="10.6640625" style="197" customWidth="1"/>
    <col min="8197" max="8197" width="1.5546875" style="197" customWidth="1"/>
    <col min="8198" max="8198" width="11" style="197" customWidth="1"/>
    <col min="8199" max="8199" width="10.44140625" style="197" customWidth="1"/>
    <col min="8200" max="8200" width="0.44140625" style="197" customWidth="1"/>
    <col min="8201" max="8201" width="46.109375" style="197" customWidth="1"/>
    <col min="8202" max="8202" width="2.109375" style="197" customWidth="1"/>
    <col min="8203" max="8203" width="11" style="197" customWidth="1"/>
    <col min="8204" max="8204" width="10.44140625" style="197" customWidth="1"/>
    <col min="8205" max="8205" width="1.44140625" style="197" customWidth="1"/>
    <col min="8206" max="8206" width="8.5546875" style="197" customWidth="1"/>
    <col min="8207" max="8207" width="12.5546875" style="197" customWidth="1"/>
    <col min="8208" max="8208" width="11.5546875" style="197" customWidth="1"/>
    <col min="8209" max="8448" width="12.6640625" style="197"/>
    <col min="8449" max="8449" width="52.44140625" style="197" customWidth="1"/>
    <col min="8450" max="8450" width="4.6640625" style="197" customWidth="1"/>
    <col min="8451" max="8451" width="10.44140625" style="197" customWidth="1"/>
    <col min="8452" max="8452" width="10.6640625" style="197" customWidth="1"/>
    <col min="8453" max="8453" width="1.5546875" style="197" customWidth="1"/>
    <col min="8454" max="8454" width="11" style="197" customWidth="1"/>
    <col min="8455" max="8455" width="10.44140625" style="197" customWidth="1"/>
    <col min="8456" max="8456" width="0.44140625" style="197" customWidth="1"/>
    <col min="8457" max="8457" width="46.109375" style="197" customWidth="1"/>
    <col min="8458" max="8458" width="2.109375" style="197" customWidth="1"/>
    <col min="8459" max="8459" width="11" style="197" customWidth="1"/>
    <col min="8460" max="8460" width="10.44140625" style="197" customWidth="1"/>
    <col min="8461" max="8461" width="1.44140625" style="197" customWidth="1"/>
    <col min="8462" max="8462" width="8.5546875" style="197" customWidth="1"/>
    <col min="8463" max="8463" width="12.5546875" style="197" customWidth="1"/>
    <col min="8464" max="8464" width="11.5546875" style="197" customWidth="1"/>
    <col min="8465" max="8704" width="12.6640625" style="197"/>
    <col min="8705" max="8705" width="52.44140625" style="197" customWidth="1"/>
    <col min="8706" max="8706" width="4.6640625" style="197" customWidth="1"/>
    <col min="8707" max="8707" width="10.44140625" style="197" customWidth="1"/>
    <col min="8708" max="8708" width="10.6640625" style="197" customWidth="1"/>
    <col min="8709" max="8709" width="1.5546875" style="197" customWidth="1"/>
    <col min="8710" max="8710" width="11" style="197" customWidth="1"/>
    <col min="8711" max="8711" width="10.44140625" style="197" customWidth="1"/>
    <col min="8712" max="8712" width="0.44140625" style="197" customWidth="1"/>
    <col min="8713" max="8713" width="46.109375" style="197" customWidth="1"/>
    <col min="8714" max="8714" width="2.109375" style="197" customWidth="1"/>
    <col min="8715" max="8715" width="11" style="197" customWidth="1"/>
    <col min="8716" max="8716" width="10.44140625" style="197" customWidth="1"/>
    <col min="8717" max="8717" width="1.44140625" style="197" customWidth="1"/>
    <col min="8718" max="8718" width="8.5546875" style="197" customWidth="1"/>
    <col min="8719" max="8719" width="12.5546875" style="197" customWidth="1"/>
    <col min="8720" max="8720" width="11.5546875" style="197" customWidth="1"/>
    <col min="8721" max="8960" width="12.6640625" style="197"/>
    <col min="8961" max="8961" width="52.44140625" style="197" customWidth="1"/>
    <col min="8962" max="8962" width="4.6640625" style="197" customWidth="1"/>
    <col min="8963" max="8963" width="10.44140625" style="197" customWidth="1"/>
    <col min="8964" max="8964" width="10.6640625" style="197" customWidth="1"/>
    <col min="8965" max="8965" width="1.5546875" style="197" customWidth="1"/>
    <col min="8966" max="8966" width="11" style="197" customWidth="1"/>
    <col min="8967" max="8967" width="10.44140625" style="197" customWidth="1"/>
    <col min="8968" max="8968" width="0.44140625" style="197" customWidth="1"/>
    <col min="8969" max="8969" width="46.109375" style="197" customWidth="1"/>
    <col min="8970" max="8970" width="2.109375" style="197" customWidth="1"/>
    <col min="8971" max="8971" width="11" style="197" customWidth="1"/>
    <col min="8972" max="8972" width="10.44140625" style="197" customWidth="1"/>
    <col min="8973" max="8973" width="1.44140625" style="197" customWidth="1"/>
    <col min="8974" max="8974" width="8.5546875" style="197" customWidth="1"/>
    <col min="8975" max="8975" width="12.5546875" style="197" customWidth="1"/>
    <col min="8976" max="8976" width="11.5546875" style="197" customWidth="1"/>
    <col min="8977" max="9216" width="12.6640625" style="197"/>
    <col min="9217" max="9217" width="52.44140625" style="197" customWidth="1"/>
    <col min="9218" max="9218" width="4.6640625" style="197" customWidth="1"/>
    <col min="9219" max="9219" width="10.44140625" style="197" customWidth="1"/>
    <col min="9220" max="9220" width="10.6640625" style="197" customWidth="1"/>
    <col min="9221" max="9221" width="1.5546875" style="197" customWidth="1"/>
    <col min="9222" max="9222" width="11" style="197" customWidth="1"/>
    <col min="9223" max="9223" width="10.44140625" style="197" customWidth="1"/>
    <col min="9224" max="9224" width="0.44140625" style="197" customWidth="1"/>
    <col min="9225" max="9225" width="46.109375" style="197" customWidth="1"/>
    <col min="9226" max="9226" width="2.109375" style="197" customWidth="1"/>
    <col min="9227" max="9227" width="11" style="197" customWidth="1"/>
    <col min="9228" max="9228" width="10.44140625" style="197" customWidth="1"/>
    <col min="9229" max="9229" width="1.44140625" style="197" customWidth="1"/>
    <col min="9230" max="9230" width="8.5546875" style="197" customWidth="1"/>
    <col min="9231" max="9231" width="12.5546875" style="197" customWidth="1"/>
    <col min="9232" max="9232" width="11.5546875" style="197" customWidth="1"/>
    <col min="9233" max="9472" width="12.6640625" style="197"/>
    <col min="9473" max="9473" width="52.44140625" style="197" customWidth="1"/>
    <col min="9474" max="9474" width="4.6640625" style="197" customWidth="1"/>
    <col min="9475" max="9475" width="10.44140625" style="197" customWidth="1"/>
    <col min="9476" max="9476" width="10.6640625" style="197" customWidth="1"/>
    <col min="9477" max="9477" width="1.5546875" style="197" customWidth="1"/>
    <col min="9478" max="9478" width="11" style="197" customWidth="1"/>
    <col min="9479" max="9479" width="10.44140625" style="197" customWidth="1"/>
    <col min="9480" max="9480" width="0.44140625" style="197" customWidth="1"/>
    <col min="9481" max="9481" width="46.109375" style="197" customWidth="1"/>
    <col min="9482" max="9482" width="2.109375" style="197" customWidth="1"/>
    <col min="9483" max="9483" width="11" style="197" customWidth="1"/>
    <col min="9484" max="9484" width="10.44140625" style="197" customWidth="1"/>
    <col min="9485" max="9485" width="1.44140625" style="197" customWidth="1"/>
    <col min="9486" max="9486" width="8.5546875" style="197" customWidth="1"/>
    <col min="9487" max="9487" width="12.5546875" style="197" customWidth="1"/>
    <col min="9488" max="9488" width="11.5546875" style="197" customWidth="1"/>
    <col min="9489" max="9728" width="12.6640625" style="197"/>
    <col min="9729" max="9729" width="52.44140625" style="197" customWidth="1"/>
    <col min="9730" max="9730" width="4.6640625" style="197" customWidth="1"/>
    <col min="9731" max="9731" width="10.44140625" style="197" customWidth="1"/>
    <col min="9732" max="9732" width="10.6640625" style="197" customWidth="1"/>
    <col min="9733" max="9733" width="1.5546875" style="197" customWidth="1"/>
    <col min="9734" max="9734" width="11" style="197" customWidth="1"/>
    <col min="9735" max="9735" width="10.44140625" style="197" customWidth="1"/>
    <col min="9736" max="9736" width="0.44140625" style="197" customWidth="1"/>
    <col min="9737" max="9737" width="46.109375" style="197" customWidth="1"/>
    <col min="9738" max="9738" width="2.109375" style="197" customWidth="1"/>
    <col min="9739" max="9739" width="11" style="197" customWidth="1"/>
    <col min="9740" max="9740" width="10.44140625" style="197" customWidth="1"/>
    <col min="9741" max="9741" width="1.44140625" style="197" customWidth="1"/>
    <col min="9742" max="9742" width="8.5546875" style="197" customWidth="1"/>
    <col min="9743" max="9743" width="12.5546875" style="197" customWidth="1"/>
    <col min="9744" max="9744" width="11.5546875" style="197" customWidth="1"/>
    <col min="9745" max="9984" width="12.6640625" style="197"/>
    <col min="9985" max="9985" width="52.44140625" style="197" customWidth="1"/>
    <col min="9986" max="9986" width="4.6640625" style="197" customWidth="1"/>
    <col min="9987" max="9987" width="10.44140625" style="197" customWidth="1"/>
    <col min="9988" max="9988" width="10.6640625" style="197" customWidth="1"/>
    <col min="9989" max="9989" width="1.5546875" style="197" customWidth="1"/>
    <col min="9990" max="9990" width="11" style="197" customWidth="1"/>
    <col min="9991" max="9991" width="10.44140625" style="197" customWidth="1"/>
    <col min="9992" max="9992" width="0.44140625" style="197" customWidth="1"/>
    <col min="9993" max="9993" width="46.109375" style="197" customWidth="1"/>
    <col min="9994" max="9994" width="2.109375" style="197" customWidth="1"/>
    <col min="9995" max="9995" width="11" style="197" customWidth="1"/>
    <col min="9996" max="9996" width="10.44140625" style="197" customWidth="1"/>
    <col min="9997" max="9997" width="1.44140625" style="197" customWidth="1"/>
    <col min="9998" max="9998" width="8.5546875" style="197" customWidth="1"/>
    <col min="9999" max="9999" width="12.5546875" style="197" customWidth="1"/>
    <col min="10000" max="10000" width="11.5546875" style="197" customWidth="1"/>
    <col min="10001" max="10240" width="12.6640625" style="197"/>
    <col min="10241" max="10241" width="52.44140625" style="197" customWidth="1"/>
    <col min="10242" max="10242" width="4.6640625" style="197" customWidth="1"/>
    <col min="10243" max="10243" width="10.44140625" style="197" customWidth="1"/>
    <col min="10244" max="10244" width="10.6640625" style="197" customWidth="1"/>
    <col min="10245" max="10245" width="1.5546875" style="197" customWidth="1"/>
    <col min="10246" max="10246" width="11" style="197" customWidth="1"/>
    <col min="10247" max="10247" width="10.44140625" style="197" customWidth="1"/>
    <col min="10248" max="10248" width="0.44140625" style="197" customWidth="1"/>
    <col min="10249" max="10249" width="46.109375" style="197" customWidth="1"/>
    <col min="10250" max="10250" width="2.109375" style="197" customWidth="1"/>
    <col min="10251" max="10251" width="11" style="197" customWidth="1"/>
    <col min="10252" max="10252" width="10.44140625" style="197" customWidth="1"/>
    <col min="10253" max="10253" width="1.44140625" style="197" customWidth="1"/>
    <col min="10254" max="10254" width="8.5546875" style="197" customWidth="1"/>
    <col min="10255" max="10255" width="12.5546875" style="197" customWidth="1"/>
    <col min="10256" max="10256" width="11.5546875" style="197" customWidth="1"/>
    <col min="10257" max="10496" width="12.6640625" style="197"/>
    <col min="10497" max="10497" width="52.44140625" style="197" customWidth="1"/>
    <col min="10498" max="10498" width="4.6640625" style="197" customWidth="1"/>
    <col min="10499" max="10499" width="10.44140625" style="197" customWidth="1"/>
    <col min="10500" max="10500" width="10.6640625" style="197" customWidth="1"/>
    <col min="10501" max="10501" width="1.5546875" style="197" customWidth="1"/>
    <col min="10502" max="10502" width="11" style="197" customWidth="1"/>
    <col min="10503" max="10503" width="10.44140625" style="197" customWidth="1"/>
    <col min="10504" max="10504" width="0.44140625" style="197" customWidth="1"/>
    <col min="10505" max="10505" width="46.109375" style="197" customWidth="1"/>
    <col min="10506" max="10506" width="2.109375" style="197" customWidth="1"/>
    <col min="10507" max="10507" width="11" style="197" customWidth="1"/>
    <col min="10508" max="10508" width="10.44140625" style="197" customWidth="1"/>
    <col min="10509" max="10509" width="1.44140625" style="197" customWidth="1"/>
    <col min="10510" max="10510" width="8.5546875" style="197" customWidth="1"/>
    <col min="10511" max="10511" width="12.5546875" style="197" customWidth="1"/>
    <col min="10512" max="10512" width="11.5546875" style="197" customWidth="1"/>
    <col min="10513" max="10752" width="12.6640625" style="197"/>
    <col min="10753" max="10753" width="52.44140625" style="197" customWidth="1"/>
    <col min="10754" max="10754" width="4.6640625" style="197" customWidth="1"/>
    <col min="10755" max="10755" width="10.44140625" style="197" customWidth="1"/>
    <col min="10756" max="10756" width="10.6640625" style="197" customWidth="1"/>
    <col min="10757" max="10757" width="1.5546875" style="197" customWidth="1"/>
    <col min="10758" max="10758" width="11" style="197" customWidth="1"/>
    <col min="10759" max="10759" width="10.44140625" style="197" customWidth="1"/>
    <col min="10760" max="10760" width="0.44140625" style="197" customWidth="1"/>
    <col min="10761" max="10761" width="46.109375" style="197" customWidth="1"/>
    <col min="10762" max="10762" width="2.109375" style="197" customWidth="1"/>
    <col min="10763" max="10763" width="11" style="197" customWidth="1"/>
    <col min="10764" max="10764" width="10.44140625" style="197" customWidth="1"/>
    <col min="10765" max="10765" width="1.44140625" style="197" customWidth="1"/>
    <col min="10766" max="10766" width="8.5546875" style="197" customWidth="1"/>
    <col min="10767" max="10767" width="12.5546875" style="197" customWidth="1"/>
    <col min="10768" max="10768" width="11.5546875" style="197" customWidth="1"/>
    <col min="10769" max="11008" width="12.6640625" style="197"/>
    <col min="11009" max="11009" width="52.44140625" style="197" customWidth="1"/>
    <col min="11010" max="11010" width="4.6640625" style="197" customWidth="1"/>
    <col min="11011" max="11011" width="10.44140625" style="197" customWidth="1"/>
    <col min="11012" max="11012" width="10.6640625" style="197" customWidth="1"/>
    <col min="11013" max="11013" width="1.5546875" style="197" customWidth="1"/>
    <col min="11014" max="11014" width="11" style="197" customWidth="1"/>
    <col min="11015" max="11015" width="10.44140625" style="197" customWidth="1"/>
    <col min="11016" max="11016" width="0.44140625" style="197" customWidth="1"/>
    <col min="11017" max="11017" width="46.109375" style="197" customWidth="1"/>
    <col min="11018" max="11018" width="2.109375" style="197" customWidth="1"/>
    <col min="11019" max="11019" width="11" style="197" customWidth="1"/>
    <col min="11020" max="11020" width="10.44140625" style="197" customWidth="1"/>
    <col min="11021" max="11021" width="1.44140625" style="197" customWidth="1"/>
    <col min="11022" max="11022" width="8.5546875" style="197" customWidth="1"/>
    <col min="11023" max="11023" width="12.5546875" style="197" customWidth="1"/>
    <col min="11024" max="11024" width="11.5546875" style="197" customWidth="1"/>
    <col min="11025" max="11264" width="12.6640625" style="197"/>
    <col min="11265" max="11265" width="52.44140625" style="197" customWidth="1"/>
    <col min="11266" max="11266" width="4.6640625" style="197" customWidth="1"/>
    <col min="11267" max="11267" width="10.44140625" style="197" customWidth="1"/>
    <col min="11268" max="11268" width="10.6640625" style="197" customWidth="1"/>
    <col min="11269" max="11269" width="1.5546875" style="197" customWidth="1"/>
    <col min="11270" max="11270" width="11" style="197" customWidth="1"/>
    <col min="11271" max="11271" width="10.44140625" style="197" customWidth="1"/>
    <col min="11272" max="11272" width="0.44140625" style="197" customWidth="1"/>
    <col min="11273" max="11273" width="46.109375" style="197" customWidth="1"/>
    <col min="11274" max="11274" width="2.109375" style="197" customWidth="1"/>
    <col min="11275" max="11275" width="11" style="197" customWidth="1"/>
    <col min="11276" max="11276" width="10.44140625" style="197" customWidth="1"/>
    <col min="11277" max="11277" width="1.44140625" style="197" customWidth="1"/>
    <col min="11278" max="11278" width="8.5546875" style="197" customWidth="1"/>
    <col min="11279" max="11279" width="12.5546875" style="197" customWidth="1"/>
    <col min="11280" max="11280" width="11.5546875" style="197" customWidth="1"/>
    <col min="11281" max="11520" width="12.6640625" style="197"/>
    <col min="11521" max="11521" width="52.44140625" style="197" customWidth="1"/>
    <col min="11522" max="11522" width="4.6640625" style="197" customWidth="1"/>
    <col min="11523" max="11523" width="10.44140625" style="197" customWidth="1"/>
    <col min="11524" max="11524" width="10.6640625" style="197" customWidth="1"/>
    <col min="11525" max="11525" width="1.5546875" style="197" customWidth="1"/>
    <col min="11526" max="11526" width="11" style="197" customWidth="1"/>
    <col min="11527" max="11527" width="10.44140625" style="197" customWidth="1"/>
    <col min="11528" max="11528" width="0.44140625" style="197" customWidth="1"/>
    <col min="11529" max="11529" width="46.109375" style="197" customWidth="1"/>
    <col min="11530" max="11530" width="2.109375" style="197" customWidth="1"/>
    <col min="11531" max="11531" width="11" style="197" customWidth="1"/>
    <col min="11532" max="11532" width="10.44140625" style="197" customWidth="1"/>
    <col min="11533" max="11533" width="1.44140625" style="197" customWidth="1"/>
    <col min="11534" max="11534" width="8.5546875" style="197" customWidth="1"/>
    <col min="11535" max="11535" width="12.5546875" style="197" customWidth="1"/>
    <col min="11536" max="11536" width="11.5546875" style="197" customWidth="1"/>
    <col min="11537" max="11776" width="12.6640625" style="197"/>
    <col min="11777" max="11777" width="52.44140625" style="197" customWidth="1"/>
    <col min="11778" max="11778" width="4.6640625" style="197" customWidth="1"/>
    <col min="11779" max="11779" width="10.44140625" style="197" customWidth="1"/>
    <col min="11780" max="11780" width="10.6640625" style="197" customWidth="1"/>
    <col min="11781" max="11781" width="1.5546875" style="197" customWidth="1"/>
    <col min="11782" max="11782" width="11" style="197" customWidth="1"/>
    <col min="11783" max="11783" width="10.44140625" style="197" customWidth="1"/>
    <col min="11784" max="11784" width="0.44140625" style="197" customWidth="1"/>
    <col min="11785" max="11785" width="46.109375" style="197" customWidth="1"/>
    <col min="11786" max="11786" width="2.109375" style="197" customWidth="1"/>
    <col min="11787" max="11787" width="11" style="197" customWidth="1"/>
    <col min="11788" max="11788" width="10.44140625" style="197" customWidth="1"/>
    <col min="11789" max="11789" width="1.44140625" style="197" customWidth="1"/>
    <col min="11790" max="11790" width="8.5546875" style="197" customWidth="1"/>
    <col min="11791" max="11791" width="12.5546875" style="197" customWidth="1"/>
    <col min="11792" max="11792" width="11.5546875" style="197" customWidth="1"/>
    <col min="11793" max="12032" width="12.6640625" style="197"/>
    <col min="12033" max="12033" width="52.44140625" style="197" customWidth="1"/>
    <col min="12034" max="12034" width="4.6640625" style="197" customWidth="1"/>
    <col min="12035" max="12035" width="10.44140625" style="197" customWidth="1"/>
    <col min="12036" max="12036" width="10.6640625" style="197" customWidth="1"/>
    <col min="12037" max="12037" width="1.5546875" style="197" customWidth="1"/>
    <col min="12038" max="12038" width="11" style="197" customWidth="1"/>
    <col min="12039" max="12039" width="10.44140625" style="197" customWidth="1"/>
    <col min="12040" max="12040" width="0.44140625" style="197" customWidth="1"/>
    <col min="12041" max="12041" width="46.109375" style="197" customWidth="1"/>
    <col min="12042" max="12042" width="2.109375" style="197" customWidth="1"/>
    <col min="12043" max="12043" width="11" style="197" customWidth="1"/>
    <col min="12044" max="12044" width="10.44140625" style="197" customWidth="1"/>
    <col min="12045" max="12045" width="1.44140625" style="197" customWidth="1"/>
    <col min="12046" max="12046" width="8.5546875" style="197" customWidth="1"/>
    <col min="12047" max="12047" width="12.5546875" style="197" customWidth="1"/>
    <col min="12048" max="12048" width="11.5546875" style="197" customWidth="1"/>
    <col min="12049" max="12288" width="12.6640625" style="197"/>
    <col min="12289" max="12289" width="52.44140625" style="197" customWidth="1"/>
    <col min="12290" max="12290" width="4.6640625" style="197" customWidth="1"/>
    <col min="12291" max="12291" width="10.44140625" style="197" customWidth="1"/>
    <col min="12292" max="12292" width="10.6640625" style="197" customWidth="1"/>
    <col min="12293" max="12293" width="1.5546875" style="197" customWidth="1"/>
    <col min="12294" max="12294" width="11" style="197" customWidth="1"/>
    <col min="12295" max="12295" width="10.44140625" style="197" customWidth="1"/>
    <col min="12296" max="12296" width="0.44140625" style="197" customWidth="1"/>
    <col min="12297" max="12297" width="46.109375" style="197" customWidth="1"/>
    <col min="12298" max="12298" width="2.109375" style="197" customWidth="1"/>
    <col min="12299" max="12299" width="11" style="197" customWidth="1"/>
    <col min="12300" max="12300" width="10.44140625" style="197" customWidth="1"/>
    <col min="12301" max="12301" width="1.44140625" style="197" customWidth="1"/>
    <col min="12302" max="12302" width="8.5546875" style="197" customWidth="1"/>
    <col min="12303" max="12303" width="12.5546875" style="197" customWidth="1"/>
    <col min="12304" max="12304" width="11.5546875" style="197" customWidth="1"/>
    <col min="12305" max="12544" width="12.6640625" style="197"/>
    <col min="12545" max="12545" width="52.44140625" style="197" customWidth="1"/>
    <col min="12546" max="12546" width="4.6640625" style="197" customWidth="1"/>
    <col min="12547" max="12547" width="10.44140625" style="197" customWidth="1"/>
    <col min="12548" max="12548" width="10.6640625" style="197" customWidth="1"/>
    <col min="12549" max="12549" width="1.5546875" style="197" customWidth="1"/>
    <col min="12550" max="12550" width="11" style="197" customWidth="1"/>
    <col min="12551" max="12551" width="10.44140625" style="197" customWidth="1"/>
    <col min="12552" max="12552" width="0.44140625" style="197" customWidth="1"/>
    <col min="12553" max="12553" width="46.109375" style="197" customWidth="1"/>
    <col min="12554" max="12554" width="2.109375" style="197" customWidth="1"/>
    <col min="12555" max="12555" width="11" style="197" customWidth="1"/>
    <col min="12556" max="12556" width="10.44140625" style="197" customWidth="1"/>
    <col min="12557" max="12557" width="1.44140625" style="197" customWidth="1"/>
    <col min="12558" max="12558" width="8.5546875" style="197" customWidth="1"/>
    <col min="12559" max="12559" width="12.5546875" style="197" customWidth="1"/>
    <col min="12560" max="12560" width="11.5546875" style="197" customWidth="1"/>
    <col min="12561" max="12800" width="12.6640625" style="197"/>
    <col min="12801" max="12801" width="52.44140625" style="197" customWidth="1"/>
    <col min="12802" max="12802" width="4.6640625" style="197" customWidth="1"/>
    <col min="12803" max="12803" width="10.44140625" style="197" customWidth="1"/>
    <col min="12804" max="12804" width="10.6640625" style="197" customWidth="1"/>
    <col min="12805" max="12805" width="1.5546875" style="197" customWidth="1"/>
    <col min="12806" max="12806" width="11" style="197" customWidth="1"/>
    <col min="12807" max="12807" width="10.44140625" style="197" customWidth="1"/>
    <col min="12808" max="12808" width="0.44140625" style="197" customWidth="1"/>
    <col min="12809" max="12809" width="46.109375" style="197" customWidth="1"/>
    <col min="12810" max="12810" width="2.109375" style="197" customWidth="1"/>
    <col min="12811" max="12811" width="11" style="197" customWidth="1"/>
    <col min="12812" max="12812" width="10.44140625" style="197" customWidth="1"/>
    <col min="12813" max="12813" width="1.44140625" style="197" customWidth="1"/>
    <col min="12814" max="12814" width="8.5546875" style="197" customWidth="1"/>
    <col min="12815" max="12815" width="12.5546875" style="197" customWidth="1"/>
    <col min="12816" max="12816" width="11.5546875" style="197" customWidth="1"/>
    <col min="12817" max="13056" width="12.6640625" style="197"/>
    <col min="13057" max="13057" width="52.44140625" style="197" customWidth="1"/>
    <col min="13058" max="13058" width="4.6640625" style="197" customWidth="1"/>
    <col min="13059" max="13059" width="10.44140625" style="197" customWidth="1"/>
    <col min="13060" max="13060" width="10.6640625" style="197" customWidth="1"/>
    <col min="13061" max="13061" width="1.5546875" style="197" customWidth="1"/>
    <col min="13062" max="13062" width="11" style="197" customWidth="1"/>
    <col min="13063" max="13063" width="10.44140625" style="197" customWidth="1"/>
    <col min="13064" max="13064" width="0.44140625" style="197" customWidth="1"/>
    <col min="13065" max="13065" width="46.109375" style="197" customWidth="1"/>
    <col min="13066" max="13066" width="2.109375" style="197" customWidth="1"/>
    <col min="13067" max="13067" width="11" style="197" customWidth="1"/>
    <col min="13068" max="13068" width="10.44140625" style="197" customWidth="1"/>
    <col min="13069" max="13069" width="1.44140625" style="197" customWidth="1"/>
    <col min="13070" max="13070" width="8.5546875" style="197" customWidth="1"/>
    <col min="13071" max="13071" width="12.5546875" style="197" customWidth="1"/>
    <col min="13072" max="13072" width="11.5546875" style="197" customWidth="1"/>
    <col min="13073" max="13312" width="12.6640625" style="197"/>
    <col min="13313" max="13313" width="52.44140625" style="197" customWidth="1"/>
    <col min="13314" max="13314" width="4.6640625" style="197" customWidth="1"/>
    <col min="13315" max="13315" width="10.44140625" style="197" customWidth="1"/>
    <col min="13316" max="13316" width="10.6640625" style="197" customWidth="1"/>
    <col min="13317" max="13317" width="1.5546875" style="197" customWidth="1"/>
    <col min="13318" max="13318" width="11" style="197" customWidth="1"/>
    <col min="13319" max="13319" width="10.44140625" style="197" customWidth="1"/>
    <col min="13320" max="13320" width="0.44140625" style="197" customWidth="1"/>
    <col min="13321" max="13321" width="46.109375" style="197" customWidth="1"/>
    <col min="13322" max="13322" width="2.109375" style="197" customWidth="1"/>
    <col min="13323" max="13323" width="11" style="197" customWidth="1"/>
    <col min="13324" max="13324" width="10.44140625" style="197" customWidth="1"/>
    <col min="13325" max="13325" width="1.44140625" style="197" customWidth="1"/>
    <col min="13326" max="13326" width="8.5546875" style="197" customWidth="1"/>
    <col min="13327" max="13327" width="12.5546875" style="197" customWidth="1"/>
    <col min="13328" max="13328" width="11.5546875" style="197" customWidth="1"/>
    <col min="13329" max="13568" width="12.6640625" style="197"/>
    <col min="13569" max="13569" width="52.44140625" style="197" customWidth="1"/>
    <col min="13570" max="13570" width="4.6640625" style="197" customWidth="1"/>
    <col min="13571" max="13571" width="10.44140625" style="197" customWidth="1"/>
    <col min="13572" max="13572" width="10.6640625" style="197" customWidth="1"/>
    <col min="13573" max="13573" width="1.5546875" style="197" customWidth="1"/>
    <col min="13574" max="13574" width="11" style="197" customWidth="1"/>
    <col min="13575" max="13575" width="10.44140625" style="197" customWidth="1"/>
    <col min="13576" max="13576" width="0.44140625" style="197" customWidth="1"/>
    <col min="13577" max="13577" width="46.109375" style="197" customWidth="1"/>
    <col min="13578" max="13578" width="2.109375" style="197" customWidth="1"/>
    <col min="13579" max="13579" width="11" style="197" customWidth="1"/>
    <col min="13580" max="13580" width="10.44140625" style="197" customWidth="1"/>
    <col min="13581" max="13581" width="1.44140625" style="197" customWidth="1"/>
    <col min="13582" max="13582" width="8.5546875" style="197" customWidth="1"/>
    <col min="13583" max="13583" width="12.5546875" style="197" customWidth="1"/>
    <col min="13584" max="13584" width="11.5546875" style="197" customWidth="1"/>
    <col min="13585" max="13824" width="12.6640625" style="197"/>
    <col min="13825" max="13825" width="52.44140625" style="197" customWidth="1"/>
    <col min="13826" max="13826" width="4.6640625" style="197" customWidth="1"/>
    <col min="13827" max="13827" width="10.44140625" style="197" customWidth="1"/>
    <col min="13828" max="13828" width="10.6640625" style="197" customWidth="1"/>
    <col min="13829" max="13829" width="1.5546875" style="197" customWidth="1"/>
    <col min="13830" max="13830" width="11" style="197" customWidth="1"/>
    <col min="13831" max="13831" width="10.44140625" style="197" customWidth="1"/>
    <col min="13832" max="13832" width="0.44140625" style="197" customWidth="1"/>
    <col min="13833" max="13833" width="46.109375" style="197" customWidth="1"/>
    <col min="13834" max="13834" width="2.109375" style="197" customWidth="1"/>
    <col min="13835" max="13835" width="11" style="197" customWidth="1"/>
    <col min="13836" max="13836" width="10.44140625" style="197" customWidth="1"/>
    <col min="13837" max="13837" width="1.44140625" style="197" customWidth="1"/>
    <col min="13838" max="13838" width="8.5546875" style="197" customWidth="1"/>
    <col min="13839" max="13839" width="12.5546875" style="197" customWidth="1"/>
    <col min="13840" max="13840" width="11.5546875" style="197" customWidth="1"/>
    <col min="13841" max="14080" width="12.6640625" style="197"/>
    <col min="14081" max="14081" width="52.44140625" style="197" customWidth="1"/>
    <col min="14082" max="14082" width="4.6640625" style="197" customWidth="1"/>
    <col min="14083" max="14083" width="10.44140625" style="197" customWidth="1"/>
    <col min="14084" max="14084" width="10.6640625" style="197" customWidth="1"/>
    <col min="14085" max="14085" width="1.5546875" style="197" customWidth="1"/>
    <col min="14086" max="14086" width="11" style="197" customWidth="1"/>
    <col min="14087" max="14087" width="10.44140625" style="197" customWidth="1"/>
    <col min="14088" max="14088" width="0.44140625" style="197" customWidth="1"/>
    <col min="14089" max="14089" width="46.109375" style="197" customWidth="1"/>
    <col min="14090" max="14090" width="2.109375" style="197" customWidth="1"/>
    <col min="14091" max="14091" width="11" style="197" customWidth="1"/>
    <col min="14092" max="14092" width="10.44140625" style="197" customWidth="1"/>
    <col min="14093" max="14093" width="1.44140625" style="197" customWidth="1"/>
    <col min="14094" max="14094" width="8.5546875" style="197" customWidth="1"/>
    <col min="14095" max="14095" width="12.5546875" style="197" customWidth="1"/>
    <col min="14096" max="14096" width="11.5546875" style="197" customWidth="1"/>
    <col min="14097" max="14336" width="12.6640625" style="197"/>
    <col min="14337" max="14337" width="52.44140625" style="197" customWidth="1"/>
    <col min="14338" max="14338" width="4.6640625" style="197" customWidth="1"/>
    <col min="14339" max="14339" width="10.44140625" style="197" customWidth="1"/>
    <col min="14340" max="14340" width="10.6640625" style="197" customWidth="1"/>
    <col min="14341" max="14341" width="1.5546875" style="197" customWidth="1"/>
    <col min="14342" max="14342" width="11" style="197" customWidth="1"/>
    <col min="14343" max="14343" width="10.44140625" style="197" customWidth="1"/>
    <col min="14344" max="14344" width="0.44140625" style="197" customWidth="1"/>
    <col min="14345" max="14345" width="46.109375" style="197" customWidth="1"/>
    <col min="14346" max="14346" width="2.109375" style="197" customWidth="1"/>
    <col min="14347" max="14347" width="11" style="197" customWidth="1"/>
    <col min="14348" max="14348" width="10.44140625" style="197" customWidth="1"/>
    <col min="14349" max="14349" width="1.44140625" style="197" customWidth="1"/>
    <col min="14350" max="14350" width="8.5546875" style="197" customWidth="1"/>
    <col min="14351" max="14351" width="12.5546875" style="197" customWidth="1"/>
    <col min="14352" max="14352" width="11.5546875" style="197" customWidth="1"/>
    <col min="14353" max="14592" width="12.6640625" style="197"/>
    <col min="14593" max="14593" width="52.44140625" style="197" customWidth="1"/>
    <col min="14594" max="14594" width="4.6640625" style="197" customWidth="1"/>
    <col min="14595" max="14595" width="10.44140625" style="197" customWidth="1"/>
    <col min="14596" max="14596" width="10.6640625" style="197" customWidth="1"/>
    <col min="14597" max="14597" width="1.5546875" style="197" customWidth="1"/>
    <col min="14598" max="14598" width="11" style="197" customWidth="1"/>
    <col min="14599" max="14599" width="10.44140625" style="197" customWidth="1"/>
    <col min="14600" max="14600" width="0.44140625" style="197" customWidth="1"/>
    <col min="14601" max="14601" width="46.109375" style="197" customWidth="1"/>
    <col min="14602" max="14602" width="2.109375" style="197" customWidth="1"/>
    <col min="14603" max="14603" width="11" style="197" customWidth="1"/>
    <col min="14604" max="14604" width="10.44140625" style="197" customWidth="1"/>
    <col min="14605" max="14605" width="1.44140625" style="197" customWidth="1"/>
    <col min="14606" max="14606" width="8.5546875" style="197" customWidth="1"/>
    <col min="14607" max="14607" width="12.5546875" style="197" customWidth="1"/>
    <col min="14608" max="14608" width="11.5546875" style="197" customWidth="1"/>
    <col min="14609" max="14848" width="12.6640625" style="197"/>
    <col min="14849" max="14849" width="52.44140625" style="197" customWidth="1"/>
    <col min="14850" max="14850" width="4.6640625" style="197" customWidth="1"/>
    <col min="14851" max="14851" width="10.44140625" style="197" customWidth="1"/>
    <col min="14852" max="14852" width="10.6640625" style="197" customWidth="1"/>
    <col min="14853" max="14853" width="1.5546875" style="197" customWidth="1"/>
    <col min="14854" max="14854" width="11" style="197" customWidth="1"/>
    <col min="14855" max="14855" width="10.44140625" style="197" customWidth="1"/>
    <col min="14856" max="14856" width="0.44140625" style="197" customWidth="1"/>
    <col min="14857" max="14857" width="46.109375" style="197" customWidth="1"/>
    <col min="14858" max="14858" width="2.109375" style="197" customWidth="1"/>
    <col min="14859" max="14859" width="11" style="197" customWidth="1"/>
    <col min="14860" max="14860" width="10.44140625" style="197" customWidth="1"/>
    <col min="14861" max="14861" width="1.44140625" style="197" customWidth="1"/>
    <col min="14862" max="14862" width="8.5546875" style="197" customWidth="1"/>
    <col min="14863" max="14863" width="12.5546875" style="197" customWidth="1"/>
    <col min="14864" max="14864" width="11.5546875" style="197" customWidth="1"/>
    <col min="14865" max="15104" width="12.6640625" style="197"/>
    <col min="15105" max="15105" width="52.44140625" style="197" customWidth="1"/>
    <col min="15106" max="15106" width="4.6640625" style="197" customWidth="1"/>
    <col min="15107" max="15107" width="10.44140625" style="197" customWidth="1"/>
    <col min="15108" max="15108" width="10.6640625" style="197" customWidth="1"/>
    <col min="15109" max="15109" width="1.5546875" style="197" customWidth="1"/>
    <col min="15110" max="15110" width="11" style="197" customWidth="1"/>
    <col min="15111" max="15111" width="10.44140625" style="197" customWidth="1"/>
    <col min="15112" max="15112" width="0.44140625" style="197" customWidth="1"/>
    <col min="15113" max="15113" width="46.109375" style="197" customWidth="1"/>
    <col min="15114" max="15114" width="2.109375" style="197" customWidth="1"/>
    <col min="15115" max="15115" width="11" style="197" customWidth="1"/>
    <col min="15116" max="15116" width="10.44140625" style="197" customWidth="1"/>
    <col min="15117" max="15117" width="1.44140625" style="197" customWidth="1"/>
    <col min="15118" max="15118" width="8.5546875" style="197" customWidth="1"/>
    <col min="15119" max="15119" width="12.5546875" style="197" customWidth="1"/>
    <col min="15120" max="15120" width="11.5546875" style="197" customWidth="1"/>
    <col min="15121" max="15360" width="12.6640625" style="197"/>
    <col min="15361" max="15361" width="52.44140625" style="197" customWidth="1"/>
    <col min="15362" max="15362" width="4.6640625" style="197" customWidth="1"/>
    <col min="15363" max="15363" width="10.44140625" style="197" customWidth="1"/>
    <col min="15364" max="15364" width="10.6640625" style="197" customWidth="1"/>
    <col min="15365" max="15365" width="1.5546875" style="197" customWidth="1"/>
    <col min="15366" max="15366" width="11" style="197" customWidth="1"/>
    <col min="15367" max="15367" width="10.44140625" style="197" customWidth="1"/>
    <col min="15368" max="15368" width="0.44140625" style="197" customWidth="1"/>
    <col min="15369" max="15369" width="46.109375" style="197" customWidth="1"/>
    <col min="15370" max="15370" width="2.109375" style="197" customWidth="1"/>
    <col min="15371" max="15371" width="11" style="197" customWidth="1"/>
    <col min="15372" max="15372" width="10.44140625" style="197" customWidth="1"/>
    <col min="15373" max="15373" width="1.44140625" style="197" customWidth="1"/>
    <col min="15374" max="15374" width="8.5546875" style="197" customWidth="1"/>
    <col min="15375" max="15375" width="12.5546875" style="197" customWidth="1"/>
    <col min="15376" max="15376" width="11.5546875" style="197" customWidth="1"/>
    <col min="15377" max="15616" width="12.6640625" style="197"/>
    <col min="15617" max="15617" width="52.44140625" style="197" customWidth="1"/>
    <col min="15618" max="15618" width="4.6640625" style="197" customWidth="1"/>
    <col min="15619" max="15619" width="10.44140625" style="197" customWidth="1"/>
    <col min="15620" max="15620" width="10.6640625" style="197" customWidth="1"/>
    <col min="15621" max="15621" width="1.5546875" style="197" customWidth="1"/>
    <col min="15622" max="15622" width="11" style="197" customWidth="1"/>
    <col min="15623" max="15623" width="10.44140625" style="197" customWidth="1"/>
    <col min="15624" max="15624" width="0.44140625" style="197" customWidth="1"/>
    <col min="15625" max="15625" width="46.109375" style="197" customWidth="1"/>
    <col min="15626" max="15626" width="2.109375" style="197" customWidth="1"/>
    <col min="15627" max="15627" width="11" style="197" customWidth="1"/>
    <col min="15628" max="15628" width="10.44140625" style="197" customWidth="1"/>
    <col min="15629" max="15629" width="1.44140625" style="197" customWidth="1"/>
    <col min="15630" max="15630" width="8.5546875" style="197" customWidth="1"/>
    <col min="15631" max="15631" width="12.5546875" style="197" customWidth="1"/>
    <col min="15632" max="15632" width="11.5546875" style="197" customWidth="1"/>
    <col min="15633" max="15872" width="12.6640625" style="197"/>
    <col min="15873" max="15873" width="52.44140625" style="197" customWidth="1"/>
    <col min="15874" max="15874" width="4.6640625" style="197" customWidth="1"/>
    <col min="15875" max="15875" width="10.44140625" style="197" customWidth="1"/>
    <col min="15876" max="15876" width="10.6640625" style="197" customWidth="1"/>
    <col min="15877" max="15877" width="1.5546875" style="197" customWidth="1"/>
    <col min="15878" max="15878" width="11" style="197" customWidth="1"/>
    <col min="15879" max="15879" width="10.44140625" style="197" customWidth="1"/>
    <col min="15880" max="15880" width="0.44140625" style="197" customWidth="1"/>
    <col min="15881" max="15881" width="46.109375" style="197" customWidth="1"/>
    <col min="15882" max="15882" width="2.109375" style="197" customWidth="1"/>
    <col min="15883" max="15883" width="11" style="197" customWidth="1"/>
    <col min="15884" max="15884" width="10.44140625" style="197" customWidth="1"/>
    <col min="15885" max="15885" width="1.44140625" style="197" customWidth="1"/>
    <col min="15886" max="15886" width="8.5546875" style="197" customWidth="1"/>
    <col min="15887" max="15887" width="12.5546875" style="197" customWidth="1"/>
    <col min="15888" max="15888" width="11.5546875" style="197" customWidth="1"/>
    <col min="15889" max="16128" width="12.6640625" style="197"/>
    <col min="16129" max="16129" width="52.44140625" style="197" customWidth="1"/>
    <col min="16130" max="16130" width="4.6640625" style="197" customWidth="1"/>
    <col min="16131" max="16131" width="10.44140625" style="197" customWidth="1"/>
    <col min="16132" max="16132" width="10.6640625" style="197" customWidth="1"/>
    <col min="16133" max="16133" width="1.5546875" style="197" customWidth="1"/>
    <col min="16134" max="16134" width="11" style="197" customWidth="1"/>
    <col min="16135" max="16135" width="10.44140625" style="197" customWidth="1"/>
    <col min="16136" max="16136" width="0.44140625" style="197" customWidth="1"/>
    <col min="16137" max="16137" width="46.109375" style="197" customWidth="1"/>
    <col min="16138" max="16138" width="2.109375" style="197" customWidth="1"/>
    <col min="16139" max="16139" width="11" style="197" customWidth="1"/>
    <col min="16140" max="16140" width="10.44140625" style="197" customWidth="1"/>
    <col min="16141" max="16141" width="1.44140625" style="197" customWidth="1"/>
    <col min="16142" max="16142" width="8.5546875" style="197" customWidth="1"/>
    <col min="16143" max="16143" width="12.5546875" style="197" customWidth="1"/>
    <col min="16144" max="16144" width="11.5546875" style="197" customWidth="1"/>
    <col min="16145" max="16384" width="12.6640625" style="197"/>
  </cols>
  <sheetData>
    <row r="1" spans="1:18" ht="17.100000000000001" customHeight="1" x14ac:dyDescent="0.25">
      <c r="A1" s="193"/>
      <c r="B1" s="194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6"/>
      <c r="R1" s="197"/>
    </row>
    <row r="2" spans="1:18" ht="23.25" customHeight="1" x14ac:dyDescent="0.3">
      <c r="A2" s="377" t="s">
        <v>141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9"/>
      <c r="R2" s="197"/>
    </row>
    <row r="3" spans="1:18" ht="20.25" x14ac:dyDescent="0.3">
      <c r="A3" s="198"/>
      <c r="B3" s="199"/>
      <c r="C3" s="199"/>
      <c r="D3" s="200"/>
      <c r="E3" s="200" t="s">
        <v>142</v>
      </c>
      <c r="F3" s="199"/>
      <c r="G3" s="199"/>
      <c r="H3" s="199"/>
      <c r="I3" s="199"/>
      <c r="J3" s="199"/>
      <c r="K3" s="199"/>
      <c r="L3" s="199"/>
      <c r="M3" s="199"/>
      <c r="N3" s="199"/>
      <c r="O3" s="201"/>
      <c r="R3" s="197"/>
    </row>
    <row r="4" spans="1:18" ht="20.25" x14ac:dyDescent="0.3">
      <c r="A4" s="377" t="s">
        <v>143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9"/>
      <c r="R4" s="197"/>
    </row>
    <row r="5" spans="1:18" s="202" customFormat="1" ht="20.25" x14ac:dyDescent="0.3">
      <c r="A5" s="198"/>
      <c r="B5" s="200"/>
      <c r="C5" s="199"/>
      <c r="D5" s="200"/>
      <c r="E5" s="200" t="s">
        <v>144</v>
      </c>
      <c r="F5" s="199"/>
      <c r="G5" s="199"/>
      <c r="H5" s="199"/>
      <c r="I5" s="199"/>
      <c r="J5" s="199"/>
      <c r="K5" s="199"/>
      <c r="L5" s="199"/>
      <c r="M5" s="199"/>
      <c r="N5" s="199"/>
      <c r="O5" s="201"/>
    </row>
    <row r="6" spans="1:18" x14ac:dyDescent="0.25">
      <c r="A6" s="203"/>
      <c r="B6" s="204"/>
      <c r="C6" s="205"/>
      <c r="D6" s="205"/>
      <c r="E6" s="205"/>
      <c r="F6" s="205"/>
      <c r="G6" s="205"/>
      <c r="H6" s="205"/>
      <c r="I6" s="206"/>
      <c r="J6" s="206"/>
      <c r="K6" s="207"/>
      <c r="L6" s="208"/>
      <c r="M6" s="380"/>
      <c r="N6" s="380"/>
      <c r="O6" s="209"/>
      <c r="R6" s="197"/>
    </row>
    <row r="7" spans="1:18" s="216" customFormat="1" ht="12.75" customHeight="1" x14ac:dyDescent="0.2">
      <c r="A7" s="210"/>
      <c r="B7" s="211"/>
      <c r="C7" s="212"/>
      <c r="D7" s="212"/>
      <c r="E7" s="212"/>
      <c r="F7" s="212"/>
      <c r="G7" s="212"/>
      <c r="H7" s="212"/>
      <c r="I7" s="213"/>
      <c r="J7" s="213"/>
      <c r="K7" s="214"/>
      <c r="L7" s="213"/>
      <c r="M7" s="213"/>
      <c r="N7" s="213"/>
      <c r="O7" s="215"/>
    </row>
    <row r="8" spans="1:18" ht="13.5" customHeight="1" x14ac:dyDescent="0.25">
      <c r="A8" s="217"/>
      <c r="B8" s="206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18" t="s">
        <v>34</v>
      </c>
      <c r="R8" s="197"/>
    </row>
    <row r="9" spans="1:18" x14ac:dyDescent="0.25">
      <c r="A9" s="219" t="s">
        <v>35</v>
      </c>
      <c r="B9" s="220"/>
      <c r="C9" s="221"/>
      <c r="D9" s="221"/>
      <c r="E9" s="221"/>
      <c r="F9" s="221"/>
      <c r="G9" s="221"/>
      <c r="H9" s="222"/>
      <c r="I9" s="220" t="s">
        <v>36</v>
      </c>
      <c r="J9" s="220"/>
      <c r="K9" s="221"/>
      <c r="L9" s="221"/>
      <c r="M9" s="221"/>
      <c r="N9" s="221"/>
      <c r="O9" s="222"/>
      <c r="R9" s="197"/>
    </row>
    <row r="10" spans="1:18" x14ac:dyDescent="0.25">
      <c r="A10" s="223"/>
      <c r="B10" s="205"/>
      <c r="C10" s="204" t="s">
        <v>145</v>
      </c>
      <c r="D10" s="205"/>
      <c r="E10" s="205"/>
      <c r="F10" s="204" t="s">
        <v>146</v>
      </c>
      <c r="G10" s="205"/>
      <c r="H10" s="209"/>
      <c r="I10" s="205"/>
      <c r="J10" s="205"/>
      <c r="K10" s="204" t="s">
        <v>147</v>
      </c>
      <c r="L10" s="205"/>
      <c r="M10" s="205"/>
      <c r="N10" s="204" t="s">
        <v>148</v>
      </c>
      <c r="O10" s="209"/>
      <c r="R10" s="197"/>
    </row>
    <row r="11" spans="1:18" s="202" customFormat="1" x14ac:dyDescent="0.25">
      <c r="A11" s="224"/>
      <c r="B11" s="225"/>
      <c r="C11" s="381" t="s">
        <v>5</v>
      </c>
      <c r="D11" s="381"/>
      <c r="E11" s="226"/>
      <c r="F11" s="227" t="s">
        <v>5</v>
      </c>
      <c r="G11" s="228"/>
      <c r="H11" s="229"/>
      <c r="I11" s="225"/>
      <c r="J11" s="225"/>
      <c r="K11" s="381" t="s">
        <v>5</v>
      </c>
      <c r="L11" s="381"/>
      <c r="M11" s="226"/>
      <c r="N11" s="227" t="s">
        <v>5</v>
      </c>
      <c r="O11" s="230"/>
    </row>
    <row r="12" spans="1:18" s="202" customFormat="1" x14ac:dyDescent="0.25">
      <c r="A12" s="231"/>
      <c r="B12" s="232"/>
      <c r="C12" s="233"/>
      <c r="D12" s="233"/>
      <c r="E12" s="234"/>
      <c r="F12" s="235"/>
      <c r="G12" s="234"/>
      <c r="H12" s="236"/>
      <c r="I12" s="382" t="s">
        <v>149</v>
      </c>
      <c r="J12" s="383"/>
      <c r="K12" s="383"/>
      <c r="L12" s="383"/>
      <c r="M12" s="383"/>
      <c r="N12" s="383"/>
      <c r="O12" s="384"/>
    </row>
    <row r="13" spans="1:18" ht="8.25" customHeight="1" x14ac:dyDescent="0.25">
      <c r="A13" s="237"/>
      <c r="B13" s="238"/>
      <c r="C13" s="238"/>
      <c r="D13" s="238"/>
      <c r="E13" s="238"/>
      <c r="F13" s="238"/>
      <c r="G13" s="238"/>
      <c r="H13" s="239"/>
      <c r="I13" s="238"/>
      <c r="J13" s="238"/>
      <c r="K13" s="238"/>
      <c r="L13" s="238"/>
      <c r="M13" s="238"/>
      <c r="N13" s="238"/>
      <c r="O13" s="239"/>
      <c r="R13" s="197"/>
    </row>
    <row r="14" spans="1:18" x14ac:dyDescent="0.25">
      <c r="A14" s="240" t="s">
        <v>150</v>
      </c>
      <c r="B14" s="241"/>
      <c r="C14" s="242" t="s">
        <v>151</v>
      </c>
      <c r="D14" s="243">
        <v>76622.100000000006</v>
      </c>
      <c r="E14" s="244"/>
      <c r="F14" s="242" t="s">
        <v>151</v>
      </c>
      <c r="G14" s="245">
        <v>105377.7</v>
      </c>
      <c r="H14" s="246"/>
      <c r="I14" s="247" t="s">
        <v>152</v>
      </c>
      <c r="J14" s="247"/>
      <c r="K14" s="242" t="s">
        <v>151</v>
      </c>
      <c r="L14" s="248">
        <f>+K15</f>
        <v>100949.5</v>
      </c>
      <c r="M14" s="244"/>
      <c r="N14" s="242" t="s">
        <v>151</v>
      </c>
      <c r="O14" s="249">
        <v>81543.399999999994</v>
      </c>
      <c r="R14" s="197"/>
    </row>
    <row r="15" spans="1:18" x14ac:dyDescent="0.25">
      <c r="A15" s="250" t="s">
        <v>39</v>
      </c>
      <c r="B15" s="251"/>
      <c r="C15" s="252"/>
      <c r="D15" s="253"/>
      <c r="E15" s="254"/>
      <c r="F15" s="252"/>
      <c r="G15" s="253"/>
      <c r="H15" s="246"/>
      <c r="I15" s="247" t="s">
        <v>153</v>
      </c>
      <c r="J15" s="244" t="s">
        <v>151</v>
      </c>
      <c r="K15" s="255">
        <v>100949.5</v>
      </c>
      <c r="L15" s="255"/>
      <c r="M15" s="242" t="s">
        <v>151</v>
      </c>
      <c r="N15" s="244">
        <v>81543.399999999994</v>
      </c>
      <c r="O15" s="256"/>
      <c r="R15" s="197"/>
    </row>
    <row r="16" spans="1:18" x14ac:dyDescent="0.25">
      <c r="A16" s="237"/>
      <c r="B16" s="238"/>
      <c r="C16" s="242"/>
      <c r="D16" s="242"/>
      <c r="E16" s="242"/>
      <c r="F16" s="242"/>
      <c r="G16" s="242"/>
      <c r="H16" s="246"/>
      <c r="I16" s="257"/>
      <c r="J16" s="247"/>
      <c r="K16" s="255"/>
      <c r="L16" s="255"/>
      <c r="M16" s="242"/>
      <c r="N16" s="244"/>
      <c r="O16" s="256"/>
      <c r="R16" s="197"/>
    </row>
    <row r="17" spans="1:18" x14ac:dyDescent="0.25">
      <c r="A17" s="237"/>
      <c r="B17" s="238"/>
      <c r="C17" s="242"/>
      <c r="D17" s="242"/>
      <c r="E17" s="242"/>
      <c r="F17" s="242"/>
      <c r="G17" s="242"/>
      <c r="H17" s="246"/>
      <c r="I17" s="258"/>
      <c r="J17" s="255"/>
      <c r="K17" s="255"/>
      <c r="L17" s="255"/>
      <c r="M17" s="242"/>
      <c r="N17" s="242"/>
      <c r="O17" s="256"/>
      <c r="R17" s="197"/>
    </row>
    <row r="18" spans="1:18" x14ac:dyDescent="0.25">
      <c r="A18" s="240" t="s">
        <v>154</v>
      </c>
      <c r="B18" s="241"/>
      <c r="C18" s="242"/>
      <c r="D18" s="245">
        <f>+C19</f>
        <v>78074.899999999994</v>
      </c>
      <c r="E18" s="244"/>
      <c r="F18" s="242"/>
      <c r="G18" s="245">
        <v>89784</v>
      </c>
      <c r="H18" s="246"/>
      <c r="I18" s="259" t="s">
        <v>155</v>
      </c>
      <c r="J18" s="247"/>
      <c r="K18" s="255"/>
      <c r="L18" s="248">
        <f>+K19</f>
        <v>606841.1</v>
      </c>
      <c r="M18" s="244"/>
      <c r="N18" s="242"/>
      <c r="O18" s="249">
        <v>606841.1</v>
      </c>
      <c r="R18" s="197"/>
    </row>
    <row r="19" spans="1:18" x14ac:dyDescent="0.25">
      <c r="A19" s="240" t="s">
        <v>42</v>
      </c>
      <c r="B19" s="260" t="s">
        <v>151</v>
      </c>
      <c r="C19" s="244">
        <v>78074.899999999994</v>
      </c>
      <c r="D19" s="242"/>
      <c r="E19" s="242"/>
      <c r="F19" s="244">
        <v>89784</v>
      </c>
      <c r="G19" s="242"/>
      <c r="H19" s="246"/>
      <c r="I19" s="257" t="s">
        <v>47</v>
      </c>
      <c r="J19" s="247"/>
      <c r="K19" s="255">
        <v>606841.1</v>
      </c>
      <c r="L19" s="255"/>
      <c r="M19" s="242"/>
      <c r="N19" s="244">
        <v>606841.1</v>
      </c>
      <c r="O19" s="256"/>
      <c r="R19" s="197"/>
    </row>
    <row r="20" spans="1:18" x14ac:dyDescent="0.25">
      <c r="A20" s="237"/>
      <c r="B20" s="238"/>
      <c r="C20" s="242"/>
      <c r="D20" s="242"/>
      <c r="E20" s="242"/>
      <c r="F20" s="242"/>
      <c r="G20" s="242"/>
      <c r="H20" s="246"/>
      <c r="I20" s="258"/>
      <c r="J20" s="255"/>
      <c r="K20" s="255"/>
      <c r="L20" s="255"/>
      <c r="M20" s="242"/>
      <c r="N20" s="242"/>
      <c r="O20" s="256"/>
      <c r="R20" s="197"/>
    </row>
    <row r="21" spans="1:18" x14ac:dyDescent="0.25">
      <c r="A21" s="237"/>
      <c r="B21" s="238"/>
      <c r="C21" s="238"/>
      <c r="D21" s="238"/>
      <c r="E21" s="238"/>
      <c r="F21" s="238"/>
      <c r="G21" s="238"/>
      <c r="H21" s="246"/>
      <c r="I21" s="257" t="s">
        <v>156</v>
      </c>
      <c r="J21" s="247"/>
      <c r="K21" s="255"/>
      <c r="L21" s="248">
        <f>+SUM(K22:K25)</f>
        <v>25330.7</v>
      </c>
      <c r="M21" s="244"/>
      <c r="N21" s="242"/>
      <c r="O21" s="249">
        <v>26014.9</v>
      </c>
      <c r="P21" s="261"/>
      <c r="Q21" s="262"/>
      <c r="R21" s="197"/>
    </row>
    <row r="22" spans="1:18" x14ac:dyDescent="0.25">
      <c r="A22" s="240" t="s">
        <v>157</v>
      </c>
      <c r="B22" s="241"/>
      <c r="C22" s="242"/>
      <c r="D22" s="263">
        <f>+C23+C31+C34</f>
        <v>2653421.8999999994</v>
      </c>
      <c r="E22" s="244"/>
      <c r="F22" s="242"/>
      <c r="G22" s="245">
        <f>+F23+F31+F34</f>
        <v>2361154.1999999997</v>
      </c>
      <c r="H22" s="246"/>
      <c r="I22" s="257" t="s">
        <v>52</v>
      </c>
      <c r="J22" s="247"/>
      <c r="K22" s="255">
        <v>9857.2000000000007</v>
      </c>
      <c r="L22" s="255"/>
      <c r="M22" s="242"/>
      <c r="N22" s="244">
        <v>9857.2000000000007</v>
      </c>
      <c r="O22" s="256"/>
      <c r="R22" s="197"/>
    </row>
    <row r="23" spans="1:18" x14ac:dyDescent="0.25">
      <c r="A23" s="240" t="s">
        <v>106</v>
      </c>
      <c r="B23" s="241"/>
      <c r="C23" s="244">
        <f>+SUM(C25:C29)</f>
        <v>3102556.3999999994</v>
      </c>
      <c r="D23" s="242"/>
      <c r="E23" s="242"/>
      <c r="F23" s="244">
        <f>+SUM(F25:F29)</f>
        <v>2746754.6999999997</v>
      </c>
      <c r="G23" s="242"/>
      <c r="H23" s="246"/>
      <c r="I23" s="257" t="s">
        <v>54</v>
      </c>
      <c r="J23" s="247"/>
      <c r="K23" s="255">
        <v>0</v>
      </c>
      <c r="L23" s="255"/>
      <c r="M23" s="242"/>
      <c r="N23" s="264">
        <v>0.3</v>
      </c>
      <c r="O23" s="256"/>
      <c r="R23" s="197"/>
    </row>
    <row r="24" spans="1:18" x14ac:dyDescent="0.25">
      <c r="A24" s="240"/>
      <c r="B24" s="241"/>
      <c r="C24" s="244"/>
      <c r="D24" s="242"/>
      <c r="E24" s="242"/>
      <c r="F24" s="244"/>
      <c r="G24" s="242"/>
      <c r="H24" s="246"/>
      <c r="I24" s="257"/>
      <c r="J24" s="247"/>
      <c r="K24" s="255"/>
      <c r="L24" s="255"/>
      <c r="M24" s="242"/>
      <c r="N24" s="264"/>
      <c r="O24" s="256"/>
      <c r="R24" s="197"/>
    </row>
    <row r="25" spans="1:18" x14ac:dyDescent="0.25">
      <c r="A25" s="240" t="s">
        <v>48</v>
      </c>
      <c r="B25" s="241"/>
      <c r="C25" s="244">
        <v>2772496.6</v>
      </c>
      <c r="D25" s="242"/>
      <c r="E25" s="242"/>
      <c r="F25" s="244">
        <v>2390795.1</v>
      </c>
      <c r="G25" s="242"/>
      <c r="H25" s="246"/>
      <c r="I25" s="257" t="s">
        <v>56</v>
      </c>
      <c r="J25" s="247"/>
      <c r="K25" s="255">
        <f>5356.6+373.5+9743.4</f>
        <v>15473.5</v>
      </c>
      <c r="L25" s="255"/>
      <c r="M25" s="242"/>
      <c r="N25" s="244">
        <v>16157.400000000001</v>
      </c>
      <c r="O25" s="256"/>
      <c r="R25" s="197"/>
    </row>
    <row r="26" spans="1:18" x14ac:dyDescent="0.25">
      <c r="A26" s="240" t="s">
        <v>49</v>
      </c>
      <c r="B26" s="241"/>
      <c r="C26" s="244">
        <v>72378.399999999994</v>
      </c>
      <c r="D26" s="242"/>
      <c r="E26" s="242"/>
      <c r="F26" s="244">
        <v>80484.800000000003</v>
      </c>
      <c r="G26" s="242"/>
      <c r="H26" s="246"/>
      <c r="I26" s="258"/>
      <c r="J26" s="255"/>
      <c r="K26" s="255"/>
      <c r="L26" s="255"/>
      <c r="M26" s="242"/>
      <c r="N26" s="242"/>
      <c r="O26" s="256"/>
      <c r="R26" s="197"/>
    </row>
    <row r="27" spans="1:18" x14ac:dyDescent="0.25">
      <c r="A27" s="240" t="s">
        <v>51</v>
      </c>
      <c r="B27" s="241"/>
      <c r="C27" s="244">
        <v>50881.8</v>
      </c>
      <c r="D27" s="242"/>
      <c r="E27" s="242"/>
      <c r="F27" s="244">
        <v>62645.5</v>
      </c>
      <c r="G27" s="242"/>
      <c r="H27" s="246"/>
      <c r="I27" s="257" t="s">
        <v>158</v>
      </c>
      <c r="J27" s="247"/>
      <c r="K27" s="255"/>
      <c r="L27" s="248">
        <v>2854.4</v>
      </c>
      <c r="M27" s="244"/>
      <c r="N27" s="242"/>
      <c r="O27" s="249">
        <v>4028.4</v>
      </c>
      <c r="R27" s="197"/>
    </row>
    <row r="28" spans="1:18" x14ac:dyDescent="0.25">
      <c r="A28" s="240" t="s">
        <v>53</v>
      </c>
      <c r="B28" s="241"/>
      <c r="C28" s="244">
        <v>79725.3</v>
      </c>
      <c r="D28" s="242"/>
      <c r="E28" s="242"/>
      <c r="F28" s="244">
        <v>81877.3</v>
      </c>
      <c r="G28" s="242"/>
      <c r="H28" s="246"/>
      <c r="I28" s="258"/>
      <c r="J28" s="255"/>
      <c r="K28" s="255"/>
      <c r="L28" s="255"/>
      <c r="M28" s="242"/>
      <c r="N28" s="242"/>
      <c r="O28" s="256"/>
      <c r="R28" s="197"/>
    </row>
    <row r="29" spans="1:18" x14ac:dyDescent="0.25">
      <c r="A29" s="240" t="s">
        <v>55</v>
      </c>
      <c r="B29" s="241"/>
      <c r="C29" s="244">
        <v>127074.3</v>
      </c>
      <c r="D29" s="242"/>
      <c r="E29" s="242"/>
      <c r="F29" s="244">
        <v>130952</v>
      </c>
      <c r="G29" s="242"/>
      <c r="H29" s="246"/>
      <c r="I29" s="257" t="s">
        <v>159</v>
      </c>
      <c r="J29" s="247"/>
      <c r="K29" s="255"/>
      <c r="L29" s="248">
        <f>+SUM(K31:K33)</f>
        <v>223935.6</v>
      </c>
      <c r="M29" s="244"/>
      <c r="N29" s="242"/>
      <c r="O29" s="249">
        <v>227843</v>
      </c>
      <c r="R29" s="197"/>
    </row>
    <row r="30" spans="1:18" x14ac:dyDescent="0.25">
      <c r="A30" s="240"/>
      <c r="B30" s="241"/>
      <c r="C30" s="244"/>
      <c r="D30" s="242"/>
      <c r="E30" s="242"/>
      <c r="F30" s="244"/>
      <c r="G30" s="242"/>
      <c r="H30" s="246"/>
      <c r="I30" s="257"/>
      <c r="J30" s="247"/>
      <c r="K30" s="255"/>
      <c r="L30" s="255"/>
      <c r="M30" s="244"/>
      <c r="N30" s="242"/>
      <c r="O30" s="265"/>
      <c r="R30" s="197"/>
    </row>
    <row r="31" spans="1:18" x14ac:dyDescent="0.25">
      <c r="A31" s="240" t="s">
        <v>45</v>
      </c>
      <c r="B31" s="241"/>
      <c r="C31" s="266">
        <v>-449134.5</v>
      </c>
      <c r="D31" s="242"/>
      <c r="E31" s="242"/>
      <c r="F31" s="266">
        <v>-290858</v>
      </c>
      <c r="G31" s="242"/>
      <c r="H31" s="246"/>
      <c r="I31" s="257" t="s">
        <v>59</v>
      </c>
      <c r="J31" s="247"/>
      <c r="K31" s="255">
        <v>1133.8</v>
      </c>
      <c r="L31" s="255"/>
      <c r="M31" s="242"/>
      <c r="N31" s="244">
        <v>915.4</v>
      </c>
      <c r="O31" s="256"/>
      <c r="R31" s="197"/>
    </row>
    <row r="32" spans="1:18" x14ac:dyDescent="0.25">
      <c r="A32" s="240"/>
      <c r="B32" s="241"/>
      <c r="C32" s="242"/>
      <c r="D32" s="242"/>
      <c r="E32" s="242"/>
      <c r="F32" s="242"/>
      <c r="G32" s="242"/>
      <c r="H32" s="246"/>
      <c r="I32" s="257" t="s">
        <v>60</v>
      </c>
      <c r="J32" s="247"/>
      <c r="K32" s="255">
        <v>11962.2</v>
      </c>
      <c r="L32" s="255"/>
      <c r="M32" s="242"/>
      <c r="N32" s="244">
        <v>11112.2</v>
      </c>
      <c r="O32" s="256"/>
      <c r="R32" s="197"/>
    </row>
    <row r="33" spans="1:18" x14ac:dyDescent="0.25">
      <c r="A33" s="240"/>
      <c r="B33" s="241"/>
      <c r="C33" s="264"/>
      <c r="D33" s="242"/>
      <c r="E33" s="242"/>
      <c r="F33" s="264"/>
      <c r="G33" s="242"/>
      <c r="H33" s="246"/>
      <c r="I33" s="257" t="s">
        <v>43</v>
      </c>
      <c r="J33" s="247"/>
      <c r="K33" s="255">
        <f>223935.6-K31-K32</f>
        <v>210839.6</v>
      </c>
      <c r="L33" s="255"/>
      <c r="M33" s="242"/>
      <c r="N33" s="244">
        <v>215815.4</v>
      </c>
      <c r="O33" s="256"/>
      <c r="R33" s="197"/>
    </row>
    <row r="34" spans="1:18" x14ac:dyDescent="0.25">
      <c r="A34" s="240" t="s">
        <v>160</v>
      </c>
      <c r="B34" s="241"/>
      <c r="C34" s="266">
        <v>0</v>
      </c>
      <c r="E34" s="244"/>
      <c r="F34" s="266">
        <v>-94742.5</v>
      </c>
      <c r="H34" s="246"/>
      <c r="I34" s="258"/>
      <c r="J34" s="255"/>
      <c r="K34" s="255"/>
      <c r="L34" s="255"/>
      <c r="M34" s="242"/>
      <c r="N34" s="242"/>
      <c r="O34" s="256"/>
      <c r="R34" s="197"/>
    </row>
    <row r="35" spans="1:18" x14ac:dyDescent="0.25">
      <c r="A35" s="240"/>
      <c r="B35" s="241"/>
      <c r="C35" s="264"/>
      <c r="D35" s="242"/>
      <c r="E35" s="242"/>
      <c r="F35" s="264"/>
      <c r="G35" s="242"/>
      <c r="H35" s="246"/>
      <c r="I35" s="258"/>
      <c r="J35" s="255"/>
      <c r="K35" s="255"/>
      <c r="L35" s="255"/>
      <c r="M35" s="242"/>
      <c r="N35" s="242"/>
      <c r="O35" s="256"/>
      <c r="R35" s="197"/>
    </row>
    <row r="36" spans="1:18" x14ac:dyDescent="0.25">
      <c r="A36" s="240"/>
      <c r="B36" s="241"/>
      <c r="C36" s="242"/>
      <c r="D36" s="242"/>
      <c r="E36" s="242"/>
      <c r="F36" s="242"/>
      <c r="G36" s="242"/>
      <c r="H36" s="246"/>
      <c r="I36" s="257" t="s">
        <v>161</v>
      </c>
      <c r="J36" s="247"/>
      <c r="K36" s="255"/>
      <c r="L36" s="248">
        <f>+SUM(K37:K38)</f>
        <v>2778.8</v>
      </c>
      <c r="M36" s="244"/>
      <c r="N36" s="242"/>
      <c r="O36" s="249">
        <v>2420.1999999999998</v>
      </c>
      <c r="R36" s="197"/>
    </row>
    <row r="37" spans="1:18" x14ac:dyDescent="0.25">
      <c r="A37" s="267"/>
      <c r="H37" s="246"/>
      <c r="I37" s="257" t="s">
        <v>66</v>
      </c>
      <c r="J37" s="247"/>
      <c r="K37" s="255">
        <v>1218.5</v>
      </c>
      <c r="L37" s="255"/>
      <c r="M37" s="242"/>
      <c r="N37" s="244">
        <v>985.4</v>
      </c>
      <c r="O37" s="256"/>
      <c r="R37" s="197"/>
    </row>
    <row r="38" spans="1:18" x14ac:dyDescent="0.25">
      <c r="A38" s="240" t="s">
        <v>162</v>
      </c>
      <c r="B38" s="241"/>
      <c r="C38" s="242"/>
      <c r="D38" s="263">
        <f>+SUM(C39:C42)</f>
        <v>6766.9</v>
      </c>
      <c r="E38" s="244"/>
      <c r="F38" s="242"/>
      <c r="G38" s="245">
        <v>5003.2999999999993</v>
      </c>
      <c r="H38" s="246"/>
      <c r="I38" s="257" t="s">
        <v>43</v>
      </c>
      <c r="J38" s="247"/>
      <c r="K38" s="255">
        <f>2778.8-K37</f>
        <v>1560.3000000000002</v>
      </c>
      <c r="L38" s="255"/>
      <c r="M38" s="242"/>
      <c r="N38" s="244">
        <v>1434.7999999999997</v>
      </c>
      <c r="O38" s="256"/>
      <c r="R38" s="197"/>
    </row>
    <row r="39" spans="1:18" x14ac:dyDescent="0.25">
      <c r="A39" s="240" t="s">
        <v>65</v>
      </c>
      <c r="B39" s="241"/>
      <c r="C39" s="244">
        <v>3893.9</v>
      </c>
      <c r="D39" s="242"/>
      <c r="E39" s="242"/>
      <c r="F39" s="244">
        <v>4725.5</v>
      </c>
      <c r="G39" s="242"/>
      <c r="H39" s="246"/>
      <c r="I39" s="257"/>
      <c r="J39" s="247"/>
      <c r="K39" s="244"/>
      <c r="L39" s="255"/>
      <c r="M39" s="242"/>
      <c r="N39" s="244"/>
      <c r="O39" s="256"/>
      <c r="R39" s="197"/>
    </row>
    <row r="40" spans="1:18" ht="13.5" customHeight="1" x14ac:dyDescent="0.25">
      <c r="A40" s="268" t="s">
        <v>68</v>
      </c>
      <c r="B40" s="269"/>
      <c r="C40" s="244">
        <v>2726.9</v>
      </c>
      <c r="D40" s="242"/>
      <c r="E40" s="242"/>
      <c r="F40" s="244">
        <v>3366.8</v>
      </c>
      <c r="G40" s="242"/>
      <c r="H40" s="246"/>
      <c r="I40" s="270"/>
      <c r="J40" s="247"/>
      <c r="K40" s="242"/>
      <c r="L40" s="255"/>
      <c r="M40" s="244"/>
      <c r="N40" s="242"/>
      <c r="O40" s="256"/>
      <c r="R40" s="197"/>
    </row>
    <row r="41" spans="1:18" x14ac:dyDescent="0.25">
      <c r="A41" s="240" t="s">
        <v>23</v>
      </c>
      <c r="B41" s="241"/>
      <c r="C41" s="244">
        <v>10966.5</v>
      </c>
      <c r="D41" s="242"/>
      <c r="E41" s="242"/>
      <c r="F41" s="244">
        <v>6600.5</v>
      </c>
      <c r="G41" s="242"/>
      <c r="H41" s="246"/>
      <c r="I41" s="257" t="s">
        <v>67</v>
      </c>
      <c r="J41" s="247"/>
      <c r="K41" s="242"/>
      <c r="L41" s="248">
        <f>+L44</f>
        <v>962690.1</v>
      </c>
      <c r="M41" s="244"/>
      <c r="N41" s="242"/>
      <c r="O41" s="249">
        <v>948691</v>
      </c>
      <c r="R41" s="197"/>
    </row>
    <row r="42" spans="1:18" x14ac:dyDescent="0.25">
      <c r="A42" s="240" t="s">
        <v>45</v>
      </c>
      <c r="B42" s="241"/>
      <c r="C42" s="266">
        <f>-2312.1-6504.3-2004</f>
        <v>-10820.4</v>
      </c>
      <c r="D42" s="242"/>
      <c r="E42" s="242"/>
      <c r="F42" s="266">
        <v>-9689.5</v>
      </c>
      <c r="G42" s="242"/>
      <c r="H42" s="246"/>
      <c r="I42" s="258"/>
      <c r="J42" s="255"/>
      <c r="K42" s="242"/>
      <c r="L42" s="271"/>
      <c r="M42" s="242"/>
      <c r="N42" s="242"/>
      <c r="O42" s="256"/>
      <c r="R42" s="197"/>
    </row>
    <row r="43" spans="1:18" x14ac:dyDescent="0.25">
      <c r="A43" s="267"/>
      <c r="H43" s="246"/>
      <c r="I43" s="258"/>
      <c r="J43" s="255"/>
      <c r="K43" s="242"/>
      <c r="L43" s="271"/>
      <c r="M43" s="242"/>
      <c r="N43" s="242"/>
      <c r="O43" s="256"/>
      <c r="R43" s="197"/>
    </row>
    <row r="44" spans="1:18" ht="16.5" thickBot="1" x14ac:dyDescent="0.3">
      <c r="A44" s="267"/>
      <c r="H44" s="246"/>
      <c r="I44" s="257" t="s">
        <v>69</v>
      </c>
      <c r="J44" s="247"/>
      <c r="K44" s="242"/>
      <c r="L44" s="272">
        <f>+SUM(L14:L36)</f>
        <v>962690.1</v>
      </c>
      <c r="M44" s="244"/>
      <c r="N44" s="242"/>
      <c r="O44" s="273">
        <v>948691</v>
      </c>
      <c r="R44" s="197"/>
    </row>
    <row r="45" spans="1:18" ht="11.25" customHeight="1" thickTop="1" x14ac:dyDescent="0.25">
      <c r="A45" s="237"/>
      <c r="B45" s="238"/>
      <c r="C45" s="238"/>
      <c r="D45" s="238"/>
      <c r="E45" s="238"/>
      <c r="F45" s="238"/>
      <c r="G45" s="238"/>
      <c r="H45" s="246"/>
      <c r="I45" s="258"/>
      <c r="J45" s="255"/>
      <c r="K45" s="242"/>
      <c r="L45" s="242"/>
      <c r="M45" s="242"/>
      <c r="N45" s="242"/>
      <c r="O45" s="256"/>
      <c r="R45" s="197"/>
    </row>
    <row r="46" spans="1:18" x14ac:dyDescent="0.25">
      <c r="A46" s="240" t="s">
        <v>163</v>
      </c>
      <c r="B46" s="241"/>
      <c r="C46" s="242"/>
      <c r="D46" s="245">
        <f>+C47+C48</f>
        <v>402.29999999999973</v>
      </c>
      <c r="E46" s="244"/>
      <c r="F46" s="242"/>
      <c r="G46" s="245">
        <v>830.29999999999973</v>
      </c>
      <c r="H46" s="246"/>
      <c r="I46" s="373" t="s">
        <v>164</v>
      </c>
      <c r="J46" s="374"/>
      <c r="K46" s="374"/>
      <c r="L46" s="374"/>
      <c r="M46" s="374"/>
      <c r="N46" s="374"/>
      <c r="O46" s="375"/>
      <c r="R46" s="197"/>
    </row>
    <row r="47" spans="1:18" x14ac:dyDescent="0.25">
      <c r="A47" s="268" t="s">
        <v>72</v>
      </c>
      <c r="B47" s="269"/>
      <c r="C47" s="244">
        <v>2135.1999999999998</v>
      </c>
      <c r="D47" s="242"/>
      <c r="E47" s="242"/>
      <c r="F47" s="244">
        <v>2135.1999999999998</v>
      </c>
      <c r="G47" s="242"/>
      <c r="H47" s="246"/>
      <c r="I47" s="257"/>
      <c r="J47" s="247"/>
      <c r="K47" s="242"/>
      <c r="L47" s="244"/>
      <c r="M47" s="244"/>
      <c r="N47" s="242"/>
      <c r="O47" s="265"/>
      <c r="R47" s="197"/>
    </row>
    <row r="48" spans="1:18" x14ac:dyDescent="0.25">
      <c r="A48" s="240" t="s">
        <v>45</v>
      </c>
      <c r="B48" s="241"/>
      <c r="C48" s="266">
        <v>-1732.9</v>
      </c>
      <c r="D48" s="242"/>
      <c r="E48" s="242"/>
      <c r="F48" s="266">
        <v>-1304.9000000000001</v>
      </c>
      <c r="G48" s="242"/>
      <c r="H48" s="246"/>
      <c r="I48" s="257" t="s">
        <v>165</v>
      </c>
      <c r="J48" s="247"/>
      <c r="K48" s="242"/>
      <c r="L48" s="248">
        <f>+K50</f>
        <v>741374.5</v>
      </c>
      <c r="M48" s="244"/>
      <c r="N48" s="242"/>
      <c r="O48" s="249">
        <v>597172.5</v>
      </c>
      <c r="R48" s="197"/>
    </row>
    <row r="49" spans="1:18" x14ac:dyDescent="0.25">
      <c r="A49" s="267"/>
      <c r="H49" s="246"/>
      <c r="I49" s="257"/>
      <c r="J49" s="247"/>
      <c r="K49" s="244"/>
      <c r="L49" s="255"/>
      <c r="M49" s="242"/>
      <c r="N49" s="244"/>
      <c r="O49" s="256"/>
      <c r="R49" s="197"/>
    </row>
    <row r="50" spans="1:18" x14ac:dyDescent="0.25">
      <c r="A50" s="267"/>
      <c r="H50" s="246"/>
      <c r="I50" s="257" t="s">
        <v>166</v>
      </c>
      <c r="J50" s="247"/>
      <c r="K50" s="255">
        <v>741374.5</v>
      </c>
      <c r="L50" s="255"/>
      <c r="M50" s="242"/>
      <c r="N50" s="244">
        <v>597172.5</v>
      </c>
      <c r="O50" s="256"/>
      <c r="R50" s="197"/>
    </row>
    <row r="51" spans="1:18" x14ac:dyDescent="0.25">
      <c r="A51" s="237"/>
      <c r="B51" s="238"/>
      <c r="C51" s="242"/>
      <c r="D51" s="242"/>
      <c r="E51" s="242"/>
      <c r="F51" s="242"/>
      <c r="G51" s="242"/>
      <c r="H51" s="246"/>
      <c r="I51" s="258"/>
      <c r="J51" s="255"/>
      <c r="K51" s="242"/>
      <c r="L51" s="255"/>
      <c r="M51" s="242"/>
      <c r="N51" s="244"/>
      <c r="O51" s="256"/>
      <c r="R51" s="197"/>
    </row>
    <row r="52" spans="1:18" x14ac:dyDescent="0.25">
      <c r="A52" s="237"/>
      <c r="B52" s="238"/>
      <c r="C52" s="238"/>
      <c r="D52" s="238"/>
      <c r="E52" s="238"/>
      <c r="F52" s="238"/>
      <c r="G52" s="238"/>
      <c r="H52" s="246"/>
      <c r="I52" s="258"/>
      <c r="J52" s="255"/>
      <c r="K52" s="242"/>
      <c r="L52" s="255"/>
      <c r="M52" s="242"/>
      <c r="N52" s="242"/>
      <c r="O52" s="256"/>
      <c r="R52" s="197"/>
    </row>
    <row r="53" spans="1:18" x14ac:dyDescent="0.25">
      <c r="A53" s="240" t="s">
        <v>167</v>
      </c>
      <c r="B53" s="241"/>
      <c r="C53" s="242"/>
      <c r="D53" s="245">
        <f>+SUM(C54:C59)</f>
        <v>12284.999999999998</v>
      </c>
      <c r="E53" s="244"/>
      <c r="F53" s="242"/>
      <c r="G53" s="245">
        <v>12690.099999999999</v>
      </c>
      <c r="H53" s="246"/>
      <c r="I53" s="257" t="s">
        <v>168</v>
      </c>
      <c r="J53" s="247"/>
      <c r="K53" s="242"/>
      <c r="L53" s="248">
        <f>+K55</f>
        <v>230969.3</v>
      </c>
      <c r="M53" s="244"/>
      <c r="N53" s="242"/>
      <c r="O53" s="249">
        <v>175364.4</v>
      </c>
      <c r="R53" s="197"/>
    </row>
    <row r="54" spans="1:18" x14ac:dyDescent="0.25">
      <c r="A54" s="240" t="s">
        <v>75</v>
      </c>
      <c r="B54" s="241"/>
      <c r="C54" s="244">
        <f>192.3+10923.8</f>
        <v>11116.099999999999</v>
      </c>
      <c r="D54" s="242"/>
      <c r="E54" s="242"/>
      <c r="F54" s="244">
        <v>11116.099999999999</v>
      </c>
      <c r="G54" s="242"/>
      <c r="H54" s="246"/>
      <c r="I54" s="258"/>
      <c r="J54" s="255"/>
      <c r="K54" s="242"/>
      <c r="L54" s="255"/>
      <c r="M54" s="242"/>
      <c r="N54" s="242"/>
      <c r="O54" s="256"/>
      <c r="R54" s="197"/>
    </row>
    <row r="55" spans="1:18" x14ac:dyDescent="0.25">
      <c r="A55" s="240" t="s">
        <v>76</v>
      </c>
      <c r="B55" s="241"/>
      <c r="C55" s="244">
        <v>3250.3</v>
      </c>
      <c r="D55" s="242"/>
      <c r="E55" s="242"/>
      <c r="F55" s="244">
        <v>3265.2</v>
      </c>
      <c r="G55" s="242"/>
      <c r="H55" s="246"/>
      <c r="I55" s="257" t="s">
        <v>169</v>
      </c>
      <c r="J55" s="255"/>
      <c r="K55" s="255">
        <v>230969.3</v>
      </c>
      <c r="L55" s="255"/>
      <c r="M55" s="242"/>
      <c r="N55" s="244">
        <v>175364.4</v>
      </c>
      <c r="O55" s="256"/>
      <c r="R55" s="197"/>
    </row>
    <row r="56" spans="1:18" x14ac:dyDescent="0.25">
      <c r="A56" s="240" t="s">
        <v>78</v>
      </c>
      <c r="B56" s="241"/>
      <c r="C56" s="244">
        <v>4729.5</v>
      </c>
      <c r="D56" s="242"/>
      <c r="E56" s="242"/>
      <c r="F56" s="244">
        <v>4941.3</v>
      </c>
      <c r="G56" s="242"/>
      <c r="H56" s="246"/>
      <c r="I56" s="257"/>
      <c r="J56" s="247"/>
      <c r="K56" s="255"/>
      <c r="L56" s="255"/>
      <c r="M56" s="242"/>
      <c r="N56" s="244"/>
      <c r="O56" s="256"/>
      <c r="R56" s="197"/>
    </row>
    <row r="57" spans="1:18" x14ac:dyDescent="0.25">
      <c r="A57" s="240" t="s">
        <v>170</v>
      </c>
      <c r="B57" s="241"/>
      <c r="C57" s="244">
        <v>331</v>
      </c>
      <c r="D57" s="242"/>
      <c r="E57" s="242"/>
      <c r="F57" s="244">
        <v>447.6</v>
      </c>
      <c r="G57" s="242"/>
      <c r="H57" s="246"/>
      <c r="I57" s="257" t="s">
        <v>171</v>
      </c>
      <c r="J57" s="247"/>
      <c r="K57" s="242"/>
      <c r="L57" s="248">
        <f>+SUM(K60:K62)</f>
        <v>109551</v>
      </c>
      <c r="M57" s="244"/>
      <c r="N57" s="242"/>
      <c r="O57" s="249">
        <v>109551</v>
      </c>
      <c r="R57" s="197"/>
    </row>
    <row r="58" spans="1:18" x14ac:dyDescent="0.25">
      <c r="A58" s="240" t="s">
        <v>172</v>
      </c>
      <c r="B58" s="241"/>
      <c r="C58" s="266">
        <v>-7108.6</v>
      </c>
      <c r="D58" s="242"/>
      <c r="E58" s="242"/>
      <c r="F58" s="266">
        <v>-7046.8</v>
      </c>
      <c r="G58" s="242"/>
      <c r="H58" s="246"/>
      <c r="I58" s="255"/>
      <c r="J58" s="255"/>
      <c r="K58" s="242"/>
      <c r="L58" s="255"/>
      <c r="M58" s="242"/>
      <c r="N58" s="242"/>
      <c r="O58" s="274"/>
      <c r="R58" s="197"/>
    </row>
    <row r="59" spans="1:18" x14ac:dyDescent="0.25">
      <c r="A59" s="240" t="s">
        <v>45</v>
      </c>
      <c r="B59" s="241"/>
      <c r="C59" s="266">
        <v>-33.299999999999997</v>
      </c>
      <c r="D59" s="242"/>
      <c r="E59" s="242"/>
      <c r="F59" s="266">
        <v>-33.299999999999997</v>
      </c>
      <c r="G59" s="242"/>
      <c r="H59" s="246"/>
      <c r="I59" s="255"/>
      <c r="J59" s="255"/>
      <c r="K59" s="244"/>
      <c r="L59" s="255"/>
      <c r="M59" s="242"/>
      <c r="N59" s="244"/>
      <c r="O59" s="256"/>
      <c r="R59" s="197"/>
    </row>
    <row r="60" spans="1:18" x14ac:dyDescent="0.25">
      <c r="A60" s="237"/>
      <c r="B60" s="238"/>
      <c r="C60" s="242"/>
      <c r="D60" s="242"/>
      <c r="E60" s="242"/>
      <c r="F60" s="242"/>
      <c r="G60" s="242"/>
      <c r="H60" s="246"/>
      <c r="I60" s="247" t="s">
        <v>84</v>
      </c>
      <c r="J60" s="247"/>
      <c r="K60" s="255">
        <v>7805.7</v>
      </c>
      <c r="L60" s="255"/>
      <c r="M60" s="242"/>
      <c r="N60" s="244">
        <v>7805.7</v>
      </c>
      <c r="O60" s="256"/>
      <c r="R60" s="197"/>
    </row>
    <row r="61" spans="1:18" x14ac:dyDescent="0.25">
      <c r="A61" s="237" t="s">
        <v>25</v>
      </c>
      <c r="B61" s="238"/>
      <c r="C61" s="242"/>
      <c r="D61" s="242"/>
      <c r="E61" s="242"/>
      <c r="F61" s="242"/>
      <c r="G61" s="242"/>
      <c r="H61" s="246"/>
      <c r="I61" s="247" t="s">
        <v>86</v>
      </c>
      <c r="J61" s="247"/>
      <c r="K61" s="255">
        <v>100635.2</v>
      </c>
      <c r="L61" s="255"/>
      <c r="M61" s="242"/>
      <c r="N61" s="244">
        <v>100635.2</v>
      </c>
      <c r="O61" s="256"/>
      <c r="R61" s="197"/>
    </row>
    <row r="62" spans="1:18" x14ac:dyDescent="0.25">
      <c r="A62" s="240" t="s">
        <v>173</v>
      </c>
      <c r="B62" s="241"/>
      <c r="C62" s="242"/>
      <c r="D62" s="245">
        <f>+SUM(C63:C65)</f>
        <v>21167.599999999999</v>
      </c>
      <c r="E62" s="244"/>
      <c r="F62" s="242"/>
      <c r="G62" s="245">
        <v>13992.2</v>
      </c>
      <c r="H62" s="246"/>
      <c r="I62" s="247" t="s">
        <v>174</v>
      </c>
      <c r="J62" s="247"/>
      <c r="K62" s="255">
        <v>1110.0999999999999</v>
      </c>
      <c r="L62" s="255"/>
      <c r="M62" s="242"/>
      <c r="N62" s="244">
        <v>1110.0999999999999</v>
      </c>
      <c r="O62" s="256"/>
      <c r="Q62" s="261"/>
      <c r="R62" s="197"/>
    </row>
    <row r="63" spans="1:18" x14ac:dyDescent="0.25">
      <c r="A63" s="240" t="s">
        <v>85</v>
      </c>
      <c r="B63" s="238"/>
      <c r="C63" s="244">
        <f>168.2+502.3</f>
        <v>670.5</v>
      </c>
      <c r="D63" s="242"/>
      <c r="E63" s="242"/>
      <c r="F63" s="244">
        <v>920.19999999999993</v>
      </c>
      <c r="G63" s="242"/>
      <c r="H63" s="246"/>
      <c r="I63" s="247"/>
      <c r="J63" s="247"/>
      <c r="K63" s="244"/>
      <c r="L63" s="255"/>
      <c r="M63" s="242"/>
      <c r="N63" s="244"/>
      <c r="O63" s="256"/>
      <c r="R63" s="197"/>
    </row>
    <row r="64" spans="1:18" x14ac:dyDescent="0.25">
      <c r="A64" s="240" t="s">
        <v>14</v>
      </c>
      <c r="B64" s="241"/>
      <c r="C64" s="244">
        <f>61.6+918.9+17599+1920.3</f>
        <v>20499.8</v>
      </c>
      <c r="D64" s="242"/>
      <c r="E64" s="242"/>
      <c r="F64" s="244">
        <v>13074.7</v>
      </c>
      <c r="G64" s="242"/>
      <c r="H64" s="246"/>
      <c r="I64" s="255"/>
      <c r="J64" s="255"/>
      <c r="K64" s="242"/>
      <c r="L64" s="255"/>
      <c r="M64" s="242"/>
      <c r="N64" s="242"/>
      <c r="O64" s="256"/>
      <c r="R64" s="197"/>
    </row>
    <row r="65" spans="1:18" x14ac:dyDescent="0.25">
      <c r="A65" s="240" t="s">
        <v>45</v>
      </c>
      <c r="B65" s="241"/>
      <c r="C65" s="266">
        <v>-2.7</v>
      </c>
      <c r="D65" s="242"/>
      <c r="E65" s="242"/>
      <c r="F65" s="266">
        <v>-2.7</v>
      </c>
      <c r="G65" s="242"/>
      <c r="H65" s="246"/>
      <c r="I65" s="247" t="s">
        <v>175</v>
      </c>
      <c r="J65" s="247"/>
      <c r="K65" s="242"/>
      <c r="L65" s="248">
        <v>610953</v>
      </c>
      <c r="M65" s="244"/>
      <c r="N65" s="242"/>
      <c r="O65" s="249">
        <v>610953</v>
      </c>
      <c r="R65" s="197"/>
    </row>
    <row r="66" spans="1:18" x14ac:dyDescent="0.25">
      <c r="A66" s="237"/>
      <c r="B66" s="238"/>
      <c r="C66" s="242"/>
      <c r="D66" s="242"/>
      <c r="E66" s="242"/>
      <c r="F66" s="242"/>
      <c r="G66" s="242"/>
      <c r="H66" s="246"/>
      <c r="I66" s="247"/>
      <c r="J66" s="247"/>
      <c r="K66" s="242"/>
      <c r="L66" s="255"/>
      <c r="M66" s="244"/>
      <c r="N66" s="242"/>
      <c r="O66" s="265"/>
      <c r="R66" s="197"/>
    </row>
    <row r="67" spans="1:18" x14ac:dyDescent="0.25">
      <c r="A67" s="240" t="s">
        <v>176</v>
      </c>
      <c r="B67" s="241"/>
      <c r="C67" s="242"/>
      <c r="D67" s="245">
        <f>+C69</f>
        <v>7805.7</v>
      </c>
      <c r="E67" s="244"/>
      <c r="F67" s="242"/>
      <c r="G67" s="245">
        <v>7805.7</v>
      </c>
      <c r="H67" s="246"/>
      <c r="I67" s="247" t="s">
        <v>177</v>
      </c>
      <c r="J67" s="247"/>
      <c r="K67" s="242"/>
      <c r="L67" s="248">
        <v>201008.5</v>
      </c>
      <c r="M67" s="244"/>
      <c r="N67" s="242"/>
      <c r="O67" s="249">
        <v>154905.60000000001</v>
      </c>
      <c r="R67" s="197"/>
    </row>
    <row r="68" spans="1:18" x14ac:dyDescent="0.25">
      <c r="A68" s="240"/>
      <c r="B68" s="241"/>
      <c r="C68" s="242"/>
      <c r="D68" s="242"/>
      <c r="E68" s="242"/>
      <c r="F68" s="242"/>
      <c r="G68" s="242"/>
      <c r="H68" s="246"/>
      <c r="I68" s="255"/>
      <c r="J68" s="255"/>
      <c r="K68" s="242"/>
      <c r="L68" s="255"/>
      <c r="M68" s="242"/>
      <c r="N68" s="242"/>
      <c r="O68" s="256"/>
      <c r="R68" s="197"/>
    </row>
    <row r="69" spans="1:18" ht="16.5" thickBot="1" x14ac:dyDescent="0.3">
      <c r="A69" s="240" t="s">
        <v>22</v>
      </c>
      <c r="B69" s="241"/>
      <c r="C69" s="244">
        <v>7805.7</v>
      </c>
      <c r="D69" s="242"/>
      <c r="E69" s="242"/>
      <c r="F69" s="244">
        <v>7805.7</v>
      </c>
      <c r="G69" s="242"/>
      <c r="H69" s="246"/>
      <c r="I69" s="255" t="s">
        <v>178</v>
      </c>
      <c r="J69" s="255"/>
      <c r="K69" s="242"/>
      <c r="L69" s="272">
        <f>+SUM(L47:L67)</f>
        <v>1893856.3</v>
      </c>
      <c r="M69" s="242"/>
      <c r="N69" s="242"/>
      <c r="O69" s="273">
        <v>1647946.5</v>
      </c>
      <c r="R69" s="197"/>
    </row>
    <row r="70" spans="1:18" ht="16.5" thickTop="1" x14ac:dyDescent="0.25">
      <c r="A70" s="240"/>
      <c r="B70" s="241"/>
      <c r="C70" s="244"/>
      <c r="D70" s="242"/>
      <c r="E70" s="242"/>
      <c r="F70" s="244"/>
      <c r="G70" s="242"/>
      <c r="H70" s="246"/>
      <c r="I70" s="255"/>
      <c r="J70" s="255"/>
      <c r="K70" s="242"/>
      <c r="L70" s="255"/>
      <c r="M70" s="242"/>
      <c r="N70" s="242"/>
      <c r="O70" s="256"/>
      <c r="R70" s="197"/>
    </row>
    <row r="71" spans="1:18" ht="16.5" thickBot="1" x14ac:dyDescent="0.3">
      <c r="A71" s="240" t="s">
        <v>179</v>
      </c>
      <c r="B71" s="241"/>
      <c r="C71" s="242"/>
      <c r="D71" s="275">
        <f>+SUM(D14:D67)</f>
        <v>2856546.3999999994</v>
      </c>
      <c r="E71" s="244"/>
      <c r="F71" s="242"/>
      <c r="G71" s="275">
        <v>2596637.5</v>
      </c>
      <c r="H71" s="246"/>
      <c r="I71" s="247" t="s">
        <v>180</v>
      </c>
      <c r="J71" s="247"/>
      <c r="K71" s="242"/>
      <c r="L71" s="272">
        <f>+L69+L44</f>
        <v>2856546.4</v>
      </c>
      <c r="M71" s="244"/>
      <c r="N71" s="242"/>
      <c r="O71" s="273">
        <v>2596637.5</v>
      </c>
      <c r="R71" s="197"/>
    </row>
    <row r="72" spans="1:18" ht="7.5" customHeight="1" thickTop="1" x14ac:dyDescent="0.25">
      <c r="A72" s="276"/>
      <c r="B72" s="277"/>
      <c r="C72" s="278"/>
      <c r="D72" s="278"/>
      <c r="E72" s="278"/>
      <c r="F72" s="278"/>
      <c r="G72" s="278"/>
      <c r="H72" s="279"/>
      <c r="I72" s="248"/>
      <c r="J72" s="248"/>
      <c r="K72" s="278"/>
      <c r="L72" s="280"/>
      <c r="M72" s="278"/>
      <c r="N72" s="278"/>
      <c r="O72" s="281"/>
      <c r="R72" s="197"/>
    </row>
    <row r="73" spans="1:18" x14ac:dyDescent="0.25">
      <c r="A73" s="282" t="s">
        <v>91</v>
      </c>
      <c r="B73" s="283"/>
      <c r="C73" s="283"/>
      <c r="D73" s="283"/>
      <c r="E73" s="283"/>
      <c r="F73" s="283"/>
      <c r="G73" s="283"/>
      <c r="H73" s="283"/>
      <c r="I73" s="282"/>
      <c r="J73" s="283"/>
      <c r="K73" s="283"/>
      <c r="L73" s="283"/>
      <c r="M73" s="283"/>
      <c r="N73" s="283"/>
      <c r="O73" s="284"/>
      <c r="R73" s="197"/>
    </row>
    <row r="74" spans="1:18" x14ac:dyDescent="0.25">
      <c r="A74" s="240" t="s">
        <v>181</v>
      </c>
      <c r="B74" s="241"/>
      <c r="C74" s="242"/>
      <c r="D74" s="245">
        <f>+L74</f>
        <v>10855.1</v>
      </c>
      <c r="E74" s="244"/>
      <c r="F74" s="242"/>
      <c r="G74" s="245">
        <v>10885.1</v>
      </c>
      <c r="H74" s="255"/>
      <c r="I74" s="257" t="s">
        <v>182</v>
      </c>
      <c r="J74" s="247"/>
      <c r="K74" s="242"/>
      <c r="L74" s="245">
        <f>+K75</f>
        <v>10855.1</v>
      </c>
      <c r="M74" s="244"/>
      <c r="N74" s="242"/>
      <c r="O74" s="249">
        <v>10885.1</v>
      </c>
      <c r="R74" s="197"/>
    </row>
    <row r="75" spans="1:18" x14ac:dyDescent="0.25">
      <c r="A75" s="237"/>
      <c r="B75" s="238"/>
      <c r="C75" s="242"/>
      <c r="D75" s="242"/>
      <c r="E75" s="242"/>
      <c r="F75" s="242"/>
      <c r="G75" s="242"/>
      <c r="H75" s="255"/>
      <c r="I75" s="257" t="s">
        <v>94</v>
      </c>
      <c r="J75" s="247"/>
      <c r="K75" s="244">
        <v>10855.1</v>
      </c>
      <c r="L75" s="280"/>
      <c r="M75" s="242"/>
      <c r="N75" s="244">
        <v>10885.1</v>
      </c>
      <c r="O75" s="256"/>
      <c r="R75" s="197"/>
    </row>
    <row r="76" spans="1:18" x14ac:dyDescent="0.25">
      <c r="A76" s="237"/>
      <c r="B76" s="238"/>
      <c r="C76" s="242"/>
      <c r="D76" s="242"/>
      <c r="E76" s="242"/>
      <c r="F76" s="242"/>
      <c r="G76" s="242"/>
      <c r="H76" s="255"/>
      <c r="I76" s="258"/>
      <c r="J76" s="255"/>
      <c r="K76" s="242"/>
      <c r="L76" s="280"/>
      <c r="M76" s="242"/>
      <c r="N76" s="242"/>
      <c r="O76" s="256"/>
      <c r="R76" s="197"/>
    </row>
    <row r="77" spans="1:18" x14ac:dyDescent="0.25">
      <c r="A77" s="240" t="s">
        <v>95</v>
      </c>
      <c r="B77" s="241"/>
      <c r="C77" s="242"/>
      <c r="D77" s="245">
        <f>+L77</f>
        <v>119596.6</v>
      </c>
      <c r="E77" s="244"/>
      <c r="F77" s="242"/>
      <c r="G77" s="245">
        <v>133411.9</v>
      </c>
      <c r="H77" s="255"/>
      <c r="I77" s="257" t="s">
        <v>96</v>
      </c>
      <c r="J77" s="247"/>
      <c r="K77" s="242"/>
      <c r="L77" s="245">
        <v>119596.6</v>
      </c>
      <c r="M77" s="244"/>
      <c r="N77" s="242"/>
      <c r="O77" s="249">
        <v>133411.9</v>
      </c>
      <c r="R77" s="197"/>
    </row>
    <row r="78" spans="1:18" hidden="1" x14ac:dyDescent="0.25">
      <c r="A78" s="240" t="s">
        <v>183</v>
      </c>
      <c r="B78" s="241"/>
      <c r="C78" s="244"/>
      <c r="D78" s="242"/>
      <c r="E78" s="242"/>
      <c r="F78" s="244"/>
      <c r="G78" s="242"/>
      <c r="H78" s="255"/>
      <c r="I78" s="258"/>
      <c r="J78" s="255"/>
      <c r="K78" s="242"/>
      <c r="L78" s="280"/>
      <c r="M78" s="242"/>
      <c r="N78" s="242"/>
      <c r="O78" s="256"/>
    </row>
    <row r="79" spans="1:18" hidden="1" x14ac:dyDescent="0.25">
      <c r="A79" s="240" t="s">
        <v>184</v>
      </c>
      <c r="B79" s="241"/>
      <c r="C79" s="244"/>
      <c r="D79" s="242"/>
      <c r="E79" s="242"/>
      <c r="F79" s="244"/>
      <c r="G79" s="242"/>
      <c r="H79" s="255"/>
      <c r="I79" s="258"/>
      <c r="J79" s="255"/>
      <c r="K79" s="242"/>
      <c r="L79" s="280"/>
      <c r="M79" s="242"/>
      <c r="N79" s="242"/>
      <c r="O79" s="256"/>
    </row>
    <row r="80" spans="1:18" hidden="1" x14ac:dyDescent="0.25">
      <c r="A80" s="240" t="s">
        <v>185</v>
      </c>
      <c r="B80" s="241"/>
      <c r="C80" s="244"/>
      <c r="D80" s="242"/>
      <c r="E80" s="242"/>
      <c r="F80" s="244"/>
      <c r="G80" s="242"/>
      <c r="H80" s="255"/>
      <c r="I80" s="258"/>
      <c r="J80" s="255"/>
      <c r="K80" s="242"/>
      <c r="L80" s="280"/>
      <c r="M80" s="242"/>
      <c r="N80" s="242"/>
      <c r="O80" s="256"/>
    </row>
    <row r="81" spans="1:16" x14ac:dyDescent="0.25">
      <c r="A81" s="240" t="s">
        <v>23</v>
      </c>
      <c r="B81" s="241"/>
      <c r="C81" s="244">
        <v>119596.6</v>
      </c>
      <c r="D81" s="242"/>
      <c r="E81" s="242"/>
      <c r="F81" s="244">
        <v>133411.9</v>
      </c>
      <c r="G81" s="242"/>
      <c r="H81" s="255"/>
      <c r="I81" s="258"/>
      <c r="J81" s="255"/>
      <c r="K81" s="242"/>
      <c r="L81" s="280"/>
      <c r="M81" s="242"/>
      <c r="N81" s="242"/>
      <c r="O81" s="256"/>
    </row>
    <row r="82" spans="1:16" x14ac:dyDescent="0.25">
      <c r="A82" s="237"/>
      <c r="B82" s="238"/>
      <c r="C82" s="242"/>
      <c r="D82" s="244"/>
      <c r="E82" s="242"/>
      <c r="F82" s="242"/>
      <c r="G82" s="244"/>
      <c r="H82" s="255"/>
      <c r="I82" s="258"/>
      <c r="J82" s="255"/>
      <c r="K82" s="242"/>
      <c r="L82" s="280"/>
      <c r="M82" s="242"/>
      <c r="N82" s="242"/>
      <c r="O82" s="256"/>
    </row>
    <row r="83" spans="1:16" ht="16.5" thickBot="1" x14ac:dyDescent="0.3">
      <c r="A83" s="240" t="s">
        <v>186</v>
      </c>
      <c r="B83" s="241"/>
      <c r="C83" s="242"/>
      <c r="D83" s="245">
        <f>+L83</f>
        <v>3241434.6</v>
      </c>
      <c r="E83" s="244"/>
      <c r="F83" s="242"/>
      <c r="G83" s="245">
        <v>2563324</v>
      </c>
      <c r="H83" s="272"/>
      <c r="I83" s="240" t="s">
        <v>187</v>
      </c>
      <c r="J83" s="247"/>
      <c r="K83" s="242"/>
      <c r="L83" s="245">
        <v>3241434.6</v>
      </c>
      <c r="M83" s="244"/>
      <c r="N83" s="242"/>
      <c r="O83" s="249">
        <v>2563324</v>
      </c>
    </row>
    <row r="84" spans="1:16" ht="16.5" thickTop="1" x14ac:dyDescent="0.25">
      <c r="A84" s="237"/>
      <c r="B84" s="238"/>
      <c r="C84" s="242"/>
      <c r="D84" s="242"/>
      <c r="E84" s="242"/>
      <c r="F84" s="242"/>
      <c r="G84" s="242"/>
      <c r="H84" s="286"/>
      <c r="I84" s="258"/>
      <c r="J84" s="255"/>
      <c r="K84" s="242"/>
      <c r="L84" s="280"/>
      <c r="M84" s="242"/>
      <c r="N84" s="242"/>
      <c r="O84" s="256"/>
    </row>
    <row r="85" spans="1:16" ht="18.75" customHeight="1" x14ac:dyDescent="0.25">
      <c r="A85" s="240" t="s">
        <v>188</v>
      </c>
      <c r="B85" s="241"/>
      <c r="C85" s="242"/>
      <c r="D85" s="245">
        <f>+L85</f>
        <v>5342074.0999999996</v>
      </c>
      <c r="E85" s="244"/>
      <c r="F85" s="242"/>
      <c r="G85" s="245">
        <v>4772407.8</v>
      </c>
      <c r="H85" s="238"/>
      <c r="I85" s="257" t="s">
        <v>189</v>
      </c>
      <c r="J85" s="247"/>
      <c r="K85" s="242"/>
      <c r="L85" s="245">
        <v>5342074.0999999996</v>
      </c>
      <c r="M85" s="244"/>
      <c r="N85" s="242"/>
      <c r="O85" s="249">
        <v>4772407.8</v>
      </c>
    </row>
    <row r="86" spans="1:16" x14ac:dyDescent="0.25">
      <c r="A86" s="237"/>
      <c r="B86" s="238"/>
      <c r="C86" s="242"/>
      <c r="D86" s="242"/>
      <c r="E86" s="242"/>
      <c r="F86" s="242"/>
      <c r="G86" s="242"/>
      <c r="H86" s="238"/>
      <c r="I86" s="258"/>
      <c r="J86" s="255"/>
      <c r="K86" s="242"/>
      <c r="L86" s="280"/>
      <c r="M86" s="242"/>
      <c r="N86" s="242"/>
      <c r="O86" s="256"/>
    </row>
    <row r="87" spans="1:16" ht="16.5" thickBot="1" x14ac:dyDescent="0.3">
      <c r="A87" s="240" t="s">
        <v>101</v>
      </c>
      <c r="B87" s="238"/>
      <c r="C87" s="242"/>
      <c r="D87" s="245">
        <f>+SUM(D74:D85)</f>
        <v>8713960.4000000004</v>
      </c>
      <c r="E87" s="244"/>
      <c r="F87" s="242"/>
      <c r="G87" s="245">
        <v>7480028.7999999998</v>
      </c>
      <c r="H87" s="238"/>
      <c r="I87" s="257" t="s">
        <v>101</v>
      </c>
      <c r="J87" s="247"/>
      <c r="K87" s="242"/>
      <c r="L87" s="245">
        <f>+SUM(L74:L85)</f>
        <v>8713960.4000000004</v>
      </c>
      <c r="M87" s="244"/>
      <c r="N87" s="242"/>
      <c r="O87" s="249">
        <v>7480028.7999999998</v>
      </c>
    </row>
    <row r="88" spans="1:16" ht="15" customHeight="1" thickTop="1" x14ac:dyDescent="0.25">
      <c r="A88" s="276"/>
      <c r="B88" s="277"/>
      <c r="C88" s="248"/>
      <c r="D88" s="248"/>
      <c r="E88" s="248"/>
      <c r="F88" s="248"/>
      <c r="G88" s="248"/>
      <c r="H88" s="287"/>
      <c r="I88" s="288"/>
      <c r="J88" s="248"/>
      <c r="K88" s="278"/>
      <c r="L88" s="278"/>
      <c r="M88" s="278"/>
      <c r="N88" s="278"/>
      <c r="O88" s="281"/>
    </row>
    <row r="89" spans="1:16" x14ac:dyDescent="0.25">
      <c r="A89" s="289"/>
      <c r="B89" s="214"/>
      <c r="C89" s="214"/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90"/>
    </row>
    <row r="90" spans="1:16" ht="15" customHeight="1" x14ac:dyDescent="0.25">
      <c r="A90" s="223"/>
      <c r="B90" s="205"/>
      <c r="C90" s="205"/>
      <c r="D90" s="206"/>
      <c r="E90" s="206"/>
      <c r="F90" s="205"/>
      <c r="G90" s="205"/>
      <c r="H90" s="214"/>
      <c r="I90" s="206"/>
      <c r="J90" s="206"/>
      <c r="K90" s="205"/>
      <c r="L90" s="206"/>
      <c r="M90" s="206"/>
      <c r="N90" s="205"/>
      <c r="O90" s="209"/>
      <c r="P90" s="280"/>
    </row>
    <row r="91" spans="1:16" x14ac:dyDescent="0.25">
      <c r="A91" s="240" t="s">
        <v>190</v>
      </c>
      <c r="B91" s="291"/>
      <c r="C91" s="280"/>
      <c r="D91" s="214"/>
      <c r="E91" s="214"/>
      <c r="F91" s="214"/>
      <c r="G91" s="214"/>
      <c r="H91" s="214"/>
      <c r="I91" s="214"/>
      <c r="J91" s="214"/>
      <c r="K91" s="205"/>
      <c r="L91" s="205"/>
      <c r="M91" s="205"/>
      <c r="N91" s="205"/>
      <c r="O91" s="292"/>
    </row>
    <row r="92" spans="1:16" ht="12.75" customHeight="1" x14ac:dyDescent="0.25">
      <c r="A92" s="240"/>
      <c r="B92" s="206"/>
      <c r="C92" s="280"/>
      <c r="D92" s="214"/>
      <c r="E92" s="214"/>
      <c r="F92" s="214"/>
      <c r="G92" s="214"/>
      <c r="H92" s="280"/>
      <c r="I92" s="280"/>
      <c r="J92" s="214"/>
      <c r="K92" s="205"/>
      <c r="L92" s="205"/>
      <c r="M92" s="205"/>
      <c r="N92" s="205"/>
      <c r="O92" s="209"/>
    </row>
    <row r="93" spans="1:16" x14ac:dyDescent="0.25">
      <c r="A93" s="240" t="s">
        <v>191</v>
      </c>
      <c r="B93" s="206"/>
      <c r="C93" s="280"/>
      <c r="D93" s="214"/>
      <c r="E93" s="214"/>
      <c r="F93" s="214"/>
      <c r="G93" s="214"/>
      <c r="H93" s="293"/>
      <c r="I93" s="280"/>
      <c r="J93" s="214"/>
      <c r="K93" s="205"/>
      <c r="L93" s="205"/>
      <c r="M93" s="205"/>
      <c r="N93" s="205"/>
      <c r="O93" s="209"/>
    </row>
    <row r="94" spans="1:16" x14ac:dyDescent="0.25">
      <c r="A94" s="294"/>
      <c r="B94" s="206"/>
      <c r="C94" s="280"/>
      <c r="D94" s="214"/>
      <c r="E94" s="214"/>
      <c r="F94" s="214"/>
      <c r="G94" s="214"/>
      <c r="H94" s="295"/>
      <c r="I94" s="280"/>
      <c r="J94" s="214"/>
      <c r="K94" s="205"/>
      <c r="L94" s="205"/>
      <c r="M94" s="205"/>
      <c r="N94" s="205"/>
      <c r="O94" s="209"/>
    </row>
    <row r="95" spans="1:16" x14ac:dyDescent="0.25">
      <c r="A95" s="294"/>
      <c r="B95" s="206"/>
      <c r="C95" s="280"/>
      <c r="D95" s="214"/>
      <c r="E95" s="214"/>
      <c r="F95" s="214"/>
      <c r="G95" s="214"/>
      <c r="H95" s="296"/>
      <c r="I95" s="280"/>
      <c r="J95" s="214"/>
      <c r="K95" s="205"/>
      <c r="L95" s="205"/>
      <c r="M95" s="205"/>
      <c r="N95" s="205"/>
      <c r="O95" s="209"/>
    </row>
    <row r="96" spans="1:16" x14ac:dyDescent="0.25">
      <c r="A96" s="294"/>
      <c r="B96" s="206"/>
      <c r="C96" s="280"/>
      <c r="D96" s="214"/>
      <c r="E96" s="214"/>
      <c r="F96" s="214"/>
      <c r="G96" s="214"/>
      <c r="H96" s="296"/>
      <c r="I96" s="280"/>
      <c r="J96" s="214"/>
      <c r="K96" s="205"/>
      <c r="L96" s="205"/>
      <c r="M96" s="205"/>
      <c r="N96" s="205"/>
      <c r="O96" s="209"/>
    </row>
    <row r="97" spans="1:16" x14ac:dyDescent="0.25">
      <c r="A97" s="294"/>
      <c r="B97" s="206"/>
      <c r="C97" s="280"/>
      <c r="D97" s="214"/>
      <c r="E97" s="214"/>
      <c r="F97" s="214"/>
      <c r="G97" s="214"/>
      <c r="H97" s="280"/>
      <c r="I97" s="280"/>
      <c r="J97" s="214"/>
      <c r="K97" s="205"/>
      <c r="L97" s="205"/>
      <c r="M97" s="205"/>
      <c r="N97" s="205"/>
      <c r="O97" s="209"/>
    </row>
    <row r="98" spans="1:16" ht="20.25" customHeight="1" x14ac:dyDescent="0.25">
      <c r="A98" s="297"/>
      <c r="B98" s="206"/>
      <c r="C98" s="280"/>
      <c r="D98" s="280"/>
      <c r="E98" s="280"/>
      <c r="F98" s="280"/>
      <c r="G98" s="280"/>
      <c r="H98" s="280"/>
      <c r="I98" s="280"/>
      <c r="J98" s="280"/>
      <c r="K98" s="280"/>
      <c r="L98" s="280"/>
      <c r="M98" s="280"/>
      <c r="N98" s="280"/>
      <c r="O98" s="298"/>
    </row>
    <row r="99" spans="1:16" ht="20.25" customHeight="1" x14ac:dyDescent="0.25">
      <c r="A99" s="297"/>
      <c r="B99" s="299"/>
      <c r="C99" s="280"/>
      <c r="D99" s="293"/>
      <c r="E99" s="280"/>
      <c r="F99" s="293"/>
      <c r="G99" s="300"/>
      <c r="H99" s="301"/>
      <c r="I99" s="302"/>
      <c r="J99" s="303"/>
      <c r="K99" s="304"/>
      <c r="L99" s="280"/>
      <c r="M99" s="280"/>
      <c r="N99" s="280"/>
      <c r="O99" s="298"/>
    </row>
    <row r="100" spans="1:16" ht="15" customHeight="1" x14ac:dyDescent="0.25">
      <c r="A100" s="297"/>
      <c r="B100" s="280"/>
      <c r="C100" s="305"/>
      <c r="D100" s="306"/>
      <c r="E100" s="306"/>
      <c r="F100" s="306"/>
      <c r="G100" s="306"/>
      <c r="H100" s="205"/>
      <c r="I100" s="307"/>
      <c r="J100" s="295"/>
      <c r="K100" s="280"/>
      <c r="L100" s="295"/>
      <c r="M100" s="295"/>
      <c r="N100" s="280"/>
      <c r="O100" s="298"/>
    </row>
    <row r="101" spans="1:16" x14ac:dyDescent="0.25">
      <c r="A101" s="267"/>
      <c r="B101" s="280"/>
      <c r="C101" s="295"/>
      <c r="D101" s="295"/>
      <c r="E101" s="295"/>
      <c r="F101" s="293"/>
      <c r="G101" s="293"/>
      <c r="H101" s="280"/>
      <c r="I101" s="303"/>
      <c r="J101" s="280"/>
      <c r="K101" s="376"/>
      <c r="L101" s="376"/>
      <c r="M101" s="376"/>
      <c r="N101" s="376"/>
      <c r="O101" s="308"/>
    </row>
    <row r="102" spans="1:16" x14ac:dyDescent="0.25">
      <c r="A102" s="267"/>
      <c r="B102" s="280"/>
      <c r="C102" s="280"/>
      <c r="D102" s="280"/>
      <c r="E102" s="280"/>
      <c r="F102" s="280"/>
      <c r="G102" s="280"/>
      <c r="H102" s="280"/>
      <c r="I102" s="280"/>
      <c r="J102" s="280"/>
      <c r="K102" s="304"/>
      <c r="L102" s="304"/>
      <c r="M102" s="304"/>
      <c r="N102" s="304"/>
      <c r="O102" s="309"/>
      <c r="P102" s="310"/>
    </row>
    <row r="103" spans="1:16" x14ac:dyDescent="0.25">
      <c r="A103" s="311"/>
      <c r="B103" s="312"/>
      <c r="C103" s="312"/>
      <c r="D103" s="312"/>
      <c r="E103" s="312"/>
      <c r="F103" s="312"/>
      <c r="G103" s="312"/>
      <c r="H103" s="312"/>
      <c r="I103" s="313"/>
      <c r="J103" s="312"/>
      <c r="K103" s="314"/>
      <c r="L103" s="312"/>
      <c r="M103" s="312"/>
      <c r="N103" s="312"/>
      <c r="O103" s="315"/>
      <c r="P103" s="310"/>
    </row>
    <row r="104" spans="1:16" x14ac:dyDescent="0.25">
      <c r="A104" s="316"/>
      <c r="B104" s="316"/>
      <c r="C104" s="317"/>
      <c r="D104" s="316"/>
      <c r="E104" s="316"/>
      <c r="F104" s="316"/>
      <c r="G104" s="316"/>
      <c r="I104" s="316"/>
      <c r="J104" s="316"/>
      <c r="K104" s="316"/>
      <c r="L104" s="316"/>
      <c r="M104" s="316"/>
      <c r="N104" s="316"/>
      <c r="O104" s="316"/>
    </row>
    <row r="105" spans="1:16" x14ac:dyDescent="0.25">
      <c r="A105" s="316"/>
      <c r="B105" s="316"/>
      <c r="C105" s="316"/>
      <c r="D105" s="316"/>
      <c r="E105" s="316"/>
      <c r="F105" s="316"/>
      <c r="G105" s="316"/>
      <c r="I105" s="316"/>
      <c r="J105" s="316"/>
      <c r="K105" s="316"/>
      <c r="L105" s="316"/>
      <c r="M105" s="316"/>
      <c r="N105" s="316"/>
      <c r="O105" s="316"/>
    </row>
    <row r="106" spans="1:16" x14ac:dyDescent="0.25">
      <c r="C106" s="318"/>
    </row>
    <row r="108" spans="1:16" ht="14.25" customHeight="1" x14ac:dyDescent="0.25"/>
    <row r="114" spans="1:18" hidden="1" x14ac:dyDescent="0.25"/>
    <row r="115" spans="1:18" hidden="1" x14ac:dyDescent="0.25"/>
    <row r="116" spans="1:18" ht="15.75" hidden="1" customHeight="1" x14ac:dyDescent="0.25"/>
    <row r="117" spans="1:18" ht="12.75" hidden="1" customHeight="1" x14ac:dyDescent="0.25"/>
    <row r="118" spans="1:18" hidden="1" x14ac:dyDescent="0.25"/>
    <row r="119" spans="1:18" hidden="1" x14ac:dyDescent="0.25"/>
    <row r="124" spans="1:18" s="316" customFormat="1" x14ac:dyDescent="0.25">
      <c r="A124" s="197"/>
      <c r="B124" s="197"/>
      <c r="C124" s="197"/>
      <c r="D124" s="197"/>
      <c r="E124" s="197"/>
      <c r="F124" s="197"/>
      <c r="G124" s="197"/>
      <c r="H124" s="197"/>
      <c r="I124" s="197"/>
      <c r="J124" s="197"/>
      <c r="K124" s="197"/>
      <c r="L124" s="197"/>
      <c r="M124" s="197"/>
      <c r="N124" s="197"/>
      <c r="O124" s="197"/>
      <c r="R124" s="319"/>
    </row>
    <row r="125" spans="1:18" s="316" customFormat="1" ht="15.75" customHeight="1" x14ac:dyDescent="0.25">
      <c r="A125" s="197"/>
      <c r="B125" s="197"/>
      <c r="C125" s="197"/>
      <c r="D125" s="197"/>
      <c r="E125" s="197"/>
      <c r="F125" s="197"/>
      <c r="G125" s="197"/>
      <c r="H125" s="197"/>
      <c r="I125" s="197"/>
      <c r="J125" s="197"/>
      <c r="K125" s="197"/>
      <c r="L125" s="197"/>
      <c r="M125" s="197"/>
      <c r="N125" s="197"/>
      <c r="O125" s="197"/>
      <c r="R125" s="319"/>
    </row>
    <row r="126" spans="1:18" s="316" customFormat="1" ht="12.75" customHeight="1" x14ac:dyDescent="0.25">
      <c r="A126" s="197"/>
      <c r="B126" s="197"/>
      <c r="C126" s="197"/>
      <c r="D126" s="197"/>
      <c r="E126" s="197"/>
      <c r="F126" s="197"/>
      <c r="G126" s="197"/>
      <c r="H126" s="197"/>
      <c r="I126" s="197"/>
      <c r="J126" s="197"/>
      <c r="K126" s="197"/>
      <c r="L126" s="197"/>
      <c r="M126" s="197"/>
      <c r="N126" s="197"/>
      <c r="O126" s="197"/>
      <c r="R126" s="319"/>
    </row>
    <row r="127" spans="1:18" s="316" customFormat="1" ht="12.75" customHeight="1" x14ac:dyDescent="0.25">
      <c r="A127" s="197"/>
      <c r="B127" s="197"/>
      <c r="C127" s="197"/>
      <c r="D127" s="197"/>
      <c r="E127" s="197"/>
      <c r="F127" s="197"/>
      <c r="G127" s="197"/>
      <c r="H127" s="197"/>
      <c r="I127" s="197"/>
      <c r="J127" s="197"/>
      <c r="K127" s="197"/>
      <c r="L127" s="197"/>
      <c r="M127" s="197"/>
      <c r="N127" s="197"/>
      <c r="O127" s="197"/>
      <c r="R127" s="319"/>
    </row>
    <row r="128" spans="1:18" s="316" customFormat="1" ht="15.75" customHeight="1" x14ac:dyDescent="0.25">
      <c r="A128" s="197"/>
      <c r="B128" s="197"/>
      <c r="C128" s="197"/>
      <c r="D128" s="197"/>
      <c r="E128" s="197"/>
      <c r="F128" s="197"/>
      <c r="G128" s="197"/>
      <c r="H128" s="197"/>
      <c r="I128" s="197"/>
      <c r="J128" s="197"/>
      <c r="K128" s="197"/>
      <c r="L128" s="197"/>
      <c r="M128" s="197"/>
      <c r="N128" s="197"/>
      <c r="O128" s="197"/>
      <c r="R128" s="319"/>
    </row>
    <row r="129" spans="1:18" s="316" customFormat="1" x14ac:dyDescent="0.25">
      <c r="A129" s="197"/>
      <c r="B129" s="197"/>
      <c r="C129" s="197"/>
      <c r="D129" s="197"/>
      <c r="E129" s="197"/>
      <c r="F129" s="197"/>
      <c r="G129" s="197"/>
      <c r="H129" s="197"/>
      <c r="I129" s="197"/>
      <c r="J129" s="197"/>
      <c r="K129" s="197"/>
      <c r="L129" s="197"/>
      <c r="M129" s="197"/>
      <c r="N129" s="197"/>
      <c r="O129" s="197"/>
      <c r="R129" s="319"/>
    </row>
    <row r="130" spans="1:18" s="316" customFormat="1" x14ac:dyDescent="0.25">
      <c r="A130" s="197"/>
      <c r="B130" s="197"/>
      <c r="C130" s="197"/>
      <c r="D130" s="197"/>
      <c r="E130" s="197"/>
      <c r="F130" s="197"/>
      <c r="G130" s="197"/>
      <c r="H130" s="197"/>
      <c r="I130" s="197"/>
      <c r="J130" s="197"/>
      <c r="K130" s="197"/>
      <c r="L130" s="197"/>
      <c r="M130" s="197"/>
      <c r="N130" s="197"/>
      <c r="O130" s="197"/>
      <c r="R130" s="319"/>
    </row>
    <row r="133" spans="1:18" ht="9.75" customHeight="1" x14ac:dyDescent="0.25"/>
    <row r="134" spans="1:18" ht="10.5" customHeight="1" x14ac:dyDescent="0.25"/>
    <row r="139" spans="1:18" ht="9" customHeight="1" x14ac:dyDescent="0.25"/>
    <row r="140" spans="1:18" ht="12.75" customHeight="1" x14ac:dyDescent="0.25"/>
    <row r="143" spans="1:18" ht="9.75" customHeight="1" x14ac:dyDescent="0.25"/>
    <row r="144" spans="1:18" ht="12.75" customHeight="1" x14ac:dyDescent="0.25"/>
    <row r="147" ht="12" customHeight="1" x14ac:dyDescent="0.25"/>
    <row r="148" ht="14.25" customHeight="1" x14ac:dyDescent="0.25"/>
    <row r="149" ht="11.1" customHeight="1" x14ac:dyDescent="0.25"/>
    <row r="153" ht="10.5" customHeight="1" x14ac:dyDescent="0.25"/>
    <row r="162" spans="18:18" ht="6" customHeight="1" x14ac:dyDescent="0.25">
      <c r="R162" s="197"/>
    </row>
    <row r="168" spans="18:18" ht="3.75" customHeight="1" x14ac:dyDescent="0.25">
      <c r="R168" s="197"/>
    </row>
    <row r="170" spans="18:18" ht="3.75" customHeight="1" x14ac:dyDescent="0.25">
      <c r="R170" s="197"/>
    </row>
    <row r="172" spans="18:18" ht="3.75" customHeight="1" x14ac:dyDescent="0.25">
      <c r="R172" s="197"/>
    </row>
    <row r="173" spans="18:18" ht="18" customHeight="1" x14ac:dyDescent="0.25">
      <c r="R173" s="197"/>
    </row>
    <row r="174" spans="18:18" ht="9.75" customHeight="1" x14ac:dyDescent="0.25">
      <c r="R174" s="197"/>
    </row>
    <row r="180" spans="18:18" ht="9" customHeight="1" x14ac:dyDescent="0.25">
      <c r="R180" s="197"/>
    </row>
    <row r="181" spans="18:18" ht="26.25" customHeight="1" x14ac:dyDescent="0.25">
      <c r="R181" s="197"/>
    </row>
  </sheetData>
  <sheetProtection password="CF7A" sheet="1" objects="1" scenarios="1"/>
  <mergeCells count="8">
    <mergeCell ref="I46:O46"/>
    <mergeCell ref="K101:N101"/>
    <mergeCell ref="A2:O2"/>
    <mergeCell ref="A4:O4"/>
    <mergeCell ref="M6:N6"/>
    <mergeCell ref="C11:D11"/>
    <mergeCell ref="K11:L11"/>
    <mergeCell ref="I12:O12"/>
  </mergeCells>
  <printOptions horizontalCentered="1" verticalCentered="1"/>
  <pageMargins left="0.23622047244094491" right="0.23622047244094491" top="0.59055118110236227" bottom="0.39370078740157483" header="0.23622047244094491" footer="0.23622047244094491"/>
  <pageSetup scale="44" firstPageNumber="4" orientation="portrait" useFirstPageNumber="1" r:id="rId1"/>
  <headerFooter alignWithMargins="0">
    <oddFooter>&amp;C&amp;"Times New Roman,Normal"- &amp;P -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O102"/>
  <sheetViews>
    <sheetView showGridLines="0" view="pageBreakPreview" zoomScale="70" zoomScaleNormal="75" zoomScaleSheetLayoutView="70" workbookViewId="0">
      <selection activeCell="K59" sqref="K59"/>
    </sheetView>
  </sheetViews>
  <sheetFormatPr baseColWidth="10" defaultColWidth="12.6640625" defaultRowHeight="15.75" x14ac:dyDescent="0.25"/>
  <cols>
    <col min="1" max="1" width="55.77734375" style="280" customWidth="1"/>
    <col min="2" max="2" width="3.6640625" style="197" customWidth="1"/>
    <col min="3" max="3" width="5.88671875" style="197" customWidth="1"/>
    <col min="4" max="4" width="11.21875" style="285" customWidth="1"/>
    <col min="5" max="5" width="3.33203125" style="285" customWidth="1"/>
    <col min="6" max="6" width="15.44140625" style="285" customWidth="1"/>
    <col min="7" max="7" width="1.44140625" style="197" customWidth="1"/>
    <col min="8" max="8" width="7.6640625" style="197" customWidth="1"/>
    <col min="9" max="9" width="11.88671875" style="197" customWidth="1"/>
    <col min="10" max="10" width="5.6640625" style="197" customWidth="1"/>
    <col min="11" max="11" width="13.88671875" style="197" customWidth="1"/>
    <col min="12" max="12" width="2.77734375" style="280" customWidth="1"/>
    <col min="13" max="13" width="12.6640625" style="197"/>
    <col min="14" max="14" width="14.77734375" style="280" bestFit="1" customWidth="1"/>
    <col min="15" max="256" width="12.6640625" style="197"/>
    <col min="257" max="257" width="55.77734375" style="197" customWidth="1"/>
    <col min="258" max="258" width="3.6640625" style="197" customWidth="1"/>
    <col min="259" max="259" width="5.88671875" style="197" customWidth="1"/>
    <col min="260" max="260" width="11.21875" style="197" customWidth="1"/>
    <col min="261" max="261" width="3.33203125" style="197" customWidth="1"/>
    <col min="262" max="262" width="15.44140625" style="197" customWidth="1"/>
    <col min="263" max="263" width="1.44140625" style="197" customWidth="1"/>
    <col min="264" max="264" width="7.6640625" style="197" customWidth="1"/>
    <col min="265" max="265" width="11.88671875" style="197" customWidth="1"/>
    <col min="266" max="266" width="5.6640625" style="197" customWidth="1"/>
    <col min="267" max="267" width="13.88671875" style="197" customWidth="1"/>
    <col min="268" max="268" width="2.77734375" style="197" customWidth="1"/>
    <col min="269" max="269" width="12.6640625" style="197"/>
    <col min="270" max="270" width="14.77734375" style="197" bestFit="1" customWidth="1"/>
    <col min="271" max="512" width="12.6640625" style="197"/>
    <col min="513" max="513" width="55.77734375" style="197" customWidth="1"/>
    <col min="514" max="514" width="3.6640625" style="197" customWidth="1"/>
    <col min="515" max="515" width="5.88671875" style="197" customWidth="1"/>
    <col min="516" max="516" width="11.21875" style="197" customWidth="1"/>
    <col min="517" max="517" width="3.33203125" style="197" customWidth="1"/>
    <col min="518" max="518" width="15.44140625" style="197" customWidth="1"/>
    <col min="519" max="519" width="1.44140625" style="197" customWidth="1"/>
    <col min="520" max="520" width="7.6640625" style="197" customWidth="1"/>
    <col min="521" max="521" width="11.88671875" style="197" customWidth="1"/>
    <col min="522" max="522" width="5.6640625" style="197" customWidth="1"/>
    <col min="523" max="523" width="13.88671875" style="197" customWidth="1"/>
    <col min="524" max="524" width="2.77734375" style="197" customWidth="1"/>
    <col min="525" max="525" width="12.6640625" style="197"/>
    <col min="526" max="526" width="14.77734375" style="197" bestFit="1" customWidth="1"/>
    <col min="527" max="768" width="12.6640625" style="197"/>
    <col min="769" max="769" width="55.77734375" style="197" customWidth="1"/>
    <col min="770" max="770" width="3.6640625" style="197" customWidth="1"/>
    <col min="771" max="771" width="5.88671875" style="197" customWidth="1"/>
    <col min="772" max="772" width="11.21875" style="197" customWidth="1"/>
    <col min="773" max="773" width="3.33203125" style="197" customWidth="1"/>
    <col min="774" max="774" width="15.44140625" style="197" customWidth="1"/>
    <col min="775" max="775" width="1.44140625" style="197" customWidth="1"/>
    <col min="776" max="776" width="7.6640625" style="197" customWidth="1"/>
    <col min="777" max="777" width="11.88671875" style="197" customWidth="1"/>
    <col min="778" max="778" width="5.6640625" style="197" customWidth="1"/>
    <col min="779" max="779" width="13.88671875" style="197" customWidth="1"/>
    <col min="780" max="780" width="2.77734375" style="197" customWidth="1"/>
    <col min="781" max="781" width="12.6640625" style="197"/>
    <col min="782" max="782" width="14.77734375" style="197" bestFit="1" customWidth="1"/>
    <col min="783" max="1024" width="12.6640625" style="197"/>
    <col min="1025" max="1025" width="55.77734375" style="197" customWidth="1"/>
    <col min="1026" max="1026" width="3.6640625" style="197" customWidth="1"/>
    <col min="1027" max="1027" width="5.88671875" style="197" customWidth="1"/>
    <col min="1028" max="1028" width="11.21875" style="197" customWidth="1"/>
    <col min="1029" max="1029" width="3.33203125" style="197" customWidth="1"/>
    <col min="1030" max="1030" width="15.44140625" style="197" customWidth="1"/>
    <col min="1031" max="1031" width="1.44140625" style="197" customWidth="1"/>
    <col min="1032" max="1032" width="7.6640625" style="197" customWidth="1"/>
    <col min="1033" max="1033" width="11.88671875" style="197" customWidth="1"/>
    <col min="1034" max="1034" width="5.6640625" style="197" customWidth="1"/>
    <col min="1035" max="1035" width="13.88671875" style="197" customWidth="1"/>
    <col min="1036" max="1036" width="2.77734375" style="197" customWidth="1"/>
    <col min="1037" max="1037" width="12.6640625" style="197"/>
    <col min="1038" max="1038" width="14.77734375" style="197" bestFit="1" customWidth="1"/>
    <col min="1039" max="1280" width="12.6640625" style="197"/>
    <col min="1281" max="1281" width="55.77734375" style="197" customWidth="1"/>
    <col min="1282" max="1282" width="3.6640625" style="197" customWidth="1"/>
    <col min="1283" max="1283" width="5.88671875" style="197" customWidth="1"/>
    <col min="1284" max="1284" width="11.21875" style="197" customWidth="1"/>
    <col min="1285" max="1285" width="3.33203125" style="197" customWidth="1"/>
    <col min="1286" max="1286" width="15.44140625" style="197" customWidth="1"/>
    <col min="1287" max="1287" width="1.44140625" style="197" customWidth="1"/>
    <col min="1288" max="1288" width="7.6640625" style="197" customWidth="1"/>
    <col min="1289" max="1289" width="11.88671875" style="197" customWidth="1"/>
    <col min="1290" max="1290" width="5.6640625" style="197" customWidth="1"/>
    <col min="1291" max="1291" width="13.88671875" style="197" customWidth="1"/>
    <col min="1292" max="1292" width="2.77734375" style="197" customWidth="1"/>
    <col min="1293" max="1293" width="12.6640625" style="197"/>
    <col min="1294" max="1294" width="14.77734375" style="197" bestFit="1" customWidth="1"/>
    <col min="1295" max="1536" width="12.6640625" style="197"/>
    <col min="1537" max="1537" width="55.77734375" style="197" customWidth="1"/>
    <col min="1538" max="1538" width="3.6640625" style="197" customWidth="1"/>
    <col min="1539" max="1539" width="5.88671875" style="197" customWidth="1"/>
    <col min="1540" max="1540" width="11.21875" style="197" customWidth="1"/>
    <col min="1541" max="1541" width="3.33203125" style="197" customWidth="1"/>
    <col min="1542" max="1542" width="15.44140625" style="197" customWidth="1"/>
    <col min="1543" max="1543" width="1.44140625" style="197" customWidth="1"/>
    <col min="1544" max="1544" width="7.6640625" style="197" customWidth="1"/>
    <col min="1545" max="1545" width="11.88671875" style="197" customWidth="1"/>
    <col min="1546" max="1546" width="5.6640625" style="197" customWidth="1"/>
    <col min="1547" max="1547" width="13.88671875" style="197" customWidth="1"/>
    <col min="1548" max="1548" width="2.77734375" style="197" customWidth="1"/>
    <col min="1549" max="1549" width="12.6640625" style="197"/>
    <col min="1550" max="1550" width="14.77734375" style="197" bestFit="1" customWidth="1"/>
    <col min="1551" max="1792" width="12.6640625" style="197"/>
    <col min="1793" max="1793" width="55.77734375" style="197" customWidth="1"/>
    <col min="1794" max="1794" width="3.6640625" style="197" customWidth="1"/>
    <col min="1795" max="1795" width="5.88671875" style="197" customWidth="1"/>
    <col min="1796" max="1796" width="11.21875" style="197" customWidth="1"/>
    <col min="1797" max="1797" width="3.33203125" style="197" customWidth="1"/>
    <col min="1798" max="1798" width="15.44140625" style="197" customWidth="1"/>
    <col min="1799" max="1799" width="1.44140625" style="197" customWidth="1"/>
    <col min="1800" max="1800" width="7.6640625" style="197" customWidth="1"/>
    <col min="1801" max="1801" width="11.88671875" style="197" customWidth="1"/>
    <col min="1802" max="1802" width="5.6640625" style="197" customWidth="1"/>
    <col min="1803" max="1803" width="13.88671875" style="197" customWidth="1"/>
    <col min="1804" max="1804" width="2.77734375" style="197" customWidth="1"/>
    <col min="1805" max="1805" width="12.6640625" style="197"/>
    <col min="1806" max="1806" width="14.77734375" style="197" bestFit="1" customWidth="1"/>
    <col min="1807" max="2048" width="12.6640625" style="197"/>
    <col min="2049" max="2049" width="55.77734375" style="197" customWidth="1"/>
    <col min="2050" max="2050" width="3.6640625" style="197" customWidth="1"/>
    <col min="2051" max="2051" width="5.88671875" style="197" customWidth="1"/>
    <col min="2052" max="2052" width="11.21875" style="197" customWidth="1"/>
    <col min="2053" max="2053" width="3.33203125" style="197" customWidth="1"/>
    <col min="2054" max="2054" width="15.44140625" style="197" customWidth="1"/>
    <col min="2055" max="2055" width="1.44140625" style="197" customWidth="1"/>
    <col min="2056" max="2056" width="7.6640625" style="197" customWidth="1"/>
    <col min="2057" max="2057" width="11.88671875" style="197" customWidth="1"/>
    <col min="2058" max="2058" width="5.6640625" style="197" customWidth="1"/>
    <col min="2059" max="2059" width="13.88671875" style="197" customWidth="1"/>
    <col min="2060" max="2060" width="2.77734375" style="197" customWidth="1"/>
    <col min="2061" max="2061" width="12.6640625" style="197"/>
    <col min="2062" max="2062" width="14.77734375" style="197" bestFit="1" customWidth="1"/>
    <col min="2063" max="2304" width="12.6640625" style="197"/>
    <col min="2305" max="2305" width="55.77734375" style="197" customWidth="1"/>
    <col min="2306" max="2306" width="3.6640625" style="197" customWidth="1"/>
    <col min="2307" max="2307" width="5.88671875" style="197" customWidth="1"/>
    <col min="2308" max="2308" width="11.21875" style="197" customWidth="1"/>
    <col min="2309" max="2309" width="3.33203125" style="197" customWidth="1"/>
    <col min="2310" max="2310" width="15.44140625" style="197" customWidth="1"/>
    <col min="2311" max="2311" width="1.44140625" style="197" customWidth="1"/>
    <col min="2312" max="2312" width="7.6640625" style="197" customWidth="1"/>
    <col min="2313" max="2313" width="11.88671875" style="197" customWidth="1"/>
    <col min="2314" max="2314" width="5.6640625" style="197" customWidth="1"/>
    <col min="2315" max="2315" width="13.88671875" style="197" customWidth="1"/>
    <col min="2316" max="2316" width="2.77734375" style="197" customWidth="1"/>
    <col min="2317" max="2317" width="12.6640625" style="197"/>
    <col min="2318" max="2318" width="14.77734375" style="197" bestFit="1" customWidth="1"/>
    <col min="2319" max="2560" width="12.6640625" style="197"/>
    <col min="2561" max="2561" width="55.77734375" style="197" customWidth="1"/>
    <col min="2562" max="2562" width="3.6640625" style="197" customWidth="1"/>
    <col min="2563" max="2563" width="5.88671875" style="197" customWidth="1"/>
    <col min="2564" max="2564" width="11.21875" style="197" customWidth="1"/>
    <col min="2565" max="2565" width="3.33203125" style="197" customWidth="1"/>
    <col min="2566" max="2566" width="15.44140625" style="197" customWidth="1"/>
    <col min="2567" max="2567" width="1.44140625" style="197" customWidth="1"/>
    <col min="2568" max="2568" width="7.6640625" style="197" customWidth="1"/>
    <col min="2569" max="2569" width="11.88671875" style="197" customWidth="1"/>
    <col min="2570" max="2570" width="5.6640625" style="197" customWidth="1"/>
    <col min="2571" max="2571" width="13.88671875" style="197" customWidth="1"/>
    <col min="2572" max="2572" width="2.77734375" style="197" customWidth="1"/>
    <col min="2573" max="2573" width="12.6640625" style="197"/>
    <col min="2574" max="2574" width="14.77734375" style="197" bestFit="1" customWidth="1"/>
    <col min="2575" max="2816" width="12.6640625" style="197"/>
    <col min="2817" max="2817" width="55.77734375" style="197" customWidth="1"/>
    <col min="2818" max="2818" width="3.6640625" style="197" customWidth="1"/>
    <col min="2819" max="2819" width="5.88671875" style="197" customWidth="1"/>
    <col min="2820" max="2820" width="11.21875" style="197" customWidth="1"/>
    <col min="2821" max="2821" width="3.33203125" style="197" customWidth="1"/>
    <col min="2822" max="2822" width="15.44140625" style="197" customWidth="1"/>
    <col min="2823" max="2823" width="1.44140625" style="197" customWidth="1"/>
    <col min="2824" max="2824" width="7.6640625" style="197" customWidth="1"/>
    <col min="2825" max="2825" width="11.88671875" style="197" customWidth="1"/>
    <col min="2826" max="2826" width="5.6640625" style="197" customWidth="1"/>
    <col min="2827" max="2827" width="13.88671875" style="197" customWidth="1"/>
    <col min="2828" max="2828" width="2.77734375" style="197" customWidth="1"/>
    <col min="2829" max="2829" width="12.6640625" style="197"/>
    <col min="2830" max="2830" width="14.77734375" style="197" bestFit="1" customWidth="1"/>
    <col min="2831" max="3072" width="12.6640625" style="197"/>
    <col min="3073" max="3073" width="55.77734375" style="197" customWidth="1"/>
    <col min="3074" max="3074" width="3.6640625" style="197" customWidth="1"/>
    <col min="3075" max="3075" width="5.88671875" style="197" customWidth="1"/>
    <col min="3076" max="3076" width="11.21875" style="197" customWidth="1"/>
    <col min="3077" max="3077" width="3.33203125" style="197" customWidth="1"/>
    <col min="3078" max="3078" width="15.44140625" style="197" customWidth="1"/>
    <col min="3079" max="3079" width="1.44140625" style="197" customWidth="1"/>
    <col min="3080" max="3080" width="7.6640625" style="197" customWidth="1"/>
    <col min="3081" max="3081" width="11.88671875" style="197" customWidth="1"/>
    <col min="3082" max="3082" width="5.6640625" style="197" customWidth="1"/>
    <col min="3083" max="3083" width="13.88671875" style="197" customWidth="1"/>
    <col min="3084" max="3084" width="2.77734375" style="197" customWidth="1"/>
    <col min="3085" max="3085" width="12.6640625" style="197"/>
    <col min="3086" max="3086" width="14.77734375" style="197" bestFit="1" customWidth="1"/>
    <col min="3087" max="3328" width="12.6640625" style="197"/>
    <col min="3329" max="3329" width="55.77734375" style="197" customWidth="1"/>
    <col min="3330" max="3330" width="3.6640625" style="197" customWidth="1"/>
    <col min="3331" max="3331" width="5.88671875" style="197" customWidth="1"/>
    <col min="3332" max="3332" width="11.21875" style="197" customWidth="1"/>
    <col min="3333" max="3333" width="3.33203125" style="197" customWidth="1"/>
    <col min="3334" max="3334" width="15.44140625" style="197" customWidth="1"/>
    <col min="3335" max="3335" width="1.44140625" style="197" customWidth="1"/>
    <col min="3336" max="3336" width="7.6640625" style="197" customWidth="1"/>
    <col min="3337" max="3337" width="11.88671875" style="197" customWidth="1"/>
    <col min="3338" max="3338" width="5.6640625" style="197" customWidth="1"/>
    <col min="3339" max="3339" width="13.88671875" style="197" customWidth="1"/>
    <col min="3340" max="3340" width="2.77734375" style="197" customWidth="1"/>
    <col min="3341" max="3341" width="12.6640625" style="197"/>
    <col min="3342" max="3342" width="14.77734375" style="197" bestFit="1" customWidth="1"/>
    <col min="3343" max="3584" width="12.6640625" style="197"/>
    <col min="3585" max="3585" width="55.77734375" style="197" customWidth="1"/>
    <col min="3586" max="3586" width="3.6640625" style="197" customWidth="1"/>
    <col min="3587" max="3587" width="5.88671875" style="197" customWidth="1"/>
    <col min="3588" max="3588" width="11.21875" style="197" customWidth="1"/>
    <col min="3589" max="3589" width="3.33203125" style="197" customWidth="1"/>
    <col min="3590" max="3590" width="15.44140625" style="197" customWidth="1"/>
    <col min="3591" max="3591" width="1.44140625" style="197" customWidth="1"/>
    <col min="3592" max="3592" width="7.6640625" style="197" customWidth="1"/>
    <col min="3593" max="3593" width="11.88671875" style="197" customWidth="1"/>
    <col min="3594" max="3594" width="5.6640625" style="197" customWidth="1"/>
    <col min="3595" max="3595" width="13.88671875" style="197" customWidth="1"/>
    <col min="3596" max="3596" width="2.77734375" style="197" customWidth="1"/>
    <col min="3597" max="3597" width="12.6640625" style="197"/>
    <col min="3598" max="3598" width="14.77734375" style="197" bestFit="1" customWidth="1"/>
    <col min="3599" max="3840" width="12.6640625" style="197"/>
    <col min="3841" max="3841" width="55.77734375" style="197" customWidth="1"/>
    <col min="3842" max="3842" width="3.6640625" style="197" customWidth="1"/>
    <col min="3843" max="3843" width="5.88671875" style="197" customWidth="1"/>
    <col min="3844" max="3844" width="11.21875" style="197" customWidth="1"/>
    <col min="3845" max="3845" width="3.33203125" style="197" customWidth="1"/>
    <col min="3846" max="3846" width="15.44140625" style="197" customWidth="1"/>
    <col min="3847" max="3847" width="1.44140625" style="197" customWidth="1"/>
    <col min="3848" max="3848" width="7.6640625" style="197" customWidth="1"/>
    <col min="3849" max="3849" width="11.88671875" style="197" customWidth="1"/>
    <col min="3850" max="3850" width="5.6640625" style="197" customWidth="1"/>
    <col min="3851" max="3851" width="13.88671875" style="197" customWidth="1"/>
    <col min="3852" max="3852" width="2.77734375" style="197" customWidth="1"/>
    <col min="3853" max="3853" width="12.6640625" style="197"/>
    <col min="3854" max="3854" width="14.77734375" style="197" bestFit="1" customWidth="1"/>
    <col min="3855" max="4096" width="12.6640625" style="197"/>
    <col min="4097" max="4097" width="55.77734375" style="197" customWidth="1"/>
    <col min="4098" max="4098" width="3.6640625" style="197" customWidth="1"/>
    <col min="4099" max="4099" width="5.88671875" style="197" customWidth="1"/>
    <col min="4100" max="4100" width="11.21875" style="197" customWidth="1"/>
    <col min="4101" max="4101" width="3.33203125" style="197" customWidth="1"/>
    <col min="4102" max="4102" width="15.44140625" style="197" customWidth="1"/>
    <col min="4103" max="4103" width="1.44140625" style="197" customWidth="1"/>
    <col min="4104" max="4104" width="7.6640625" style="197" customWidth="1"/>
    <col min="4105" max="4105" width="11.88671875" style="197" customWidth="1"/>
    <col min="4106" max="4106" width="5.6640625" style="197" customWidth="1"/>
    <col min="4107" max="4107" width="13.88671875" style="197" customWidth="1"/>
    <col min="4108" max="4108" width="2.77734375" style="197" customWidth="1"/>
    <col min="4109" max="4109" width="12.6640625" style="197"/>
    <col min="4110" max="4110" width="14.77734375" style="197" bestFit="1" customWidth="1"/>
    <col min="4111" max="4352" width="12.6640625" style="197"/>
    <col min="4353" max="4353" width="55.77734375" style="197" customWidth="1"/>
    <col min="4354" max="4354" width="3.6640625" style="197" customWidth="1"/>
    <col min="4355" max="4355" width="5.88671875" style="197" customWidth="1"/>
    <col min="4356" max="4356" width="11.21875" style="197" customWidth="1"/>
    <col min="4357" max="4357" width="3.33203125" style="197" customWidth="1"/>
    <col min="4358" max="4358" width="15.44140625" style="197" customWidth="1"/>
    <col min="4359" max="4359" width="1.44140625" style="197" customWidth="1"/>
    <col min="4360" max="4360" width="7.6640625" style="197" customWidth="1"/>
    <col min="4361" max="4361" width="11.88671875" style="197" customWidth="1"/>
    <col min="4362" max="4362" width="5.6640625" style="197" customWidth="1"/>
    <col min="4363" max="4363" width="13.88671875" style="197" customWidth="1"/>
    <col min="4364" max="4364" width="2.77734375" style="197" customWidth="1"/>
    <col min="4365" max="4365" width="12.6640625" style="197"/>
    <col min="4366" max="4366" width="14.77734375" style="197" bestFit="1" customWidth="1"/>
    <col min="4367" max="4608" width="12.6640625" style="197"/>
    <col min="4609" max="4609" width="55.77734375" style="197" customWidth="1"/>
    <col min="4610" max="4610" width="3.6640625" style="197" customWidth="1"/>
    <col min="4611" max="4611" width="5.88671875" style="197" customWidth="1"/>
    <col min="4612" max="4612" width="11.21875" style="197" customWidth="1"/>
    <col min="4613" max="4613" width="3.33203125" style="197" customWidth="1"/>
    <col min="4614" max="4614" width="15.44140625" style="197" customWidth="1"/>
    <col min="4615" max="4615" width="1.44140625" style="197" customWidth="1"/>
    <col min="4616" max="4616" width="7.6640625" style="197" customWidth="1"/>
    <col min="4617" max="4617" width="11.88671875" style="197" customWidth="1"/>
    <col min="4618" max="4618" width="5.6640625" style="197" customWidth="1"/>
    <col min="4619" max="4619" width="13.88671875" style="197" customWidth="1"/>
    <col min="4620" max="4620" width="2.77734375" style="197" customWidth="1"/>
    <col min="4621" max="4621" width="12.6640625" style="197"/>
    <col min="4622" max="4622" width="14.77734375" style="197" bestFit="1" customWidth="1"/>
    <col min="4623" max="4864" width="12.6640625" style="197"/>
    <col min="4865" max="4865" width="55.77734375" style="197" customWidth="1"/>
    <col min="4866" max="4866" width="3.6640625" style="197" customWidth="1"/>
    <col min="4867" max="4867" width="5.88671875" style="197" customWidth="1"/>
    <col min="4868" max="4868" width="11.21875" style="197" customWidth="1"/>
    <col min="4869" max="4869" width="3.33203125" style="197" customWidth="1"/>
    <col min="4870" max="4870" width="15.44140625" style="197" customWidth="1"/>
    <col min="4871" max="4871" width="1.44140625" style="197" customWidth="1"/>
    <col min="4872" max="4872" width="7.6640625" style="197" customWidth="1"/>
    <col min="4873" max="4873" width="11.88671875" style="197" customWidth="1"/>
    <col min="4874" max="4874" width="5.6640625" style="197" customWidth="1"/>
    <col min="4875" max="4875" width="13.88671875" style="197" customWidth="1"/>
    <col min="4876" max="4876" width="2.77734375" style="197" customWidth="1"/>
    <col min="4877" max="4877" width="12.6640625" style="197"/>
    <col min="4878" max="4878" width="14.77734375" style="197" bestFit="1" customWidth="1"/>
    <col min="4879" max="5120" width="12.6640625" style="197"/>
    <col min="5121" max="5121" width="55.77734375" style="197" customWidth="1"/>
    <col min="5122" max="5122" width="3.6640625" style="197" customWidth="1"/>
    <col min="5123" max="5123" width="5.88671875" style="197" customWidth="1"/>
    <col min="5124" max="5124" width="11.21875" style="197" customWidth="1"/>
    <col min="5125" max="5125" width="3.33203125" style="197" customWidth="1"/>
    <col min="5126" max="5126" width="15.44140625" style="197" customWidth="1"/>
    <col min="5127" max="5127" width="1.44140625" style="197" customWidth="1"/>
    <col min="5128" max="5128" width="7.6640625" style="197" customWidth="1"/>
    <col min="5129" max="5129" width="11.88671875" style="197" customWidth="1"/>
    <col min="5130" max="5130" width="5.6640625" style="197" customWidth="1"/>
    <col min="5131" max="5131" width="13.88671875" style="197" customWidth="1"/>
    <col min="5132" max="5132" width="2.77734375" style="197" customWidth="1"/>
    <col min="5133" max="5133" width="12.6640625" style="197"/>
    <col min="5134" max="5134" width="14.77734375" style="197" bestFit="1" customWidth="1"/>
    <col min="5135" max="5376" width="12.6640625" style="197"/>
    <col min="5377" max="5377" width="55.77734375" style="197" customWidth="1"/>
    <col min="5378" max="5378" width="3.6640625" style="197" customWidth="1"/>
    <col min="5379" max="5379" width="5.88671875" style="197" customWidth="1"/>
    <col min="5380" max="5380" width="11.21875" style="197" customWidth="1"/>
    <col min="5381" max="5381" width="3.33203125" style="197" customWidth="1"/>
    <col min="5382" max="5382" width="15.44140625" style="197" customWidth="1"/>
    <col min="5383" max="5383" width="1.44140625" style="197" customWidth="1"/>
    <col min="5384" max="5384" width="7.6640625" style="197" customWidth="1"/>
    <col min="5385" max="5385" width="11.88671875" style="197" customWidth="1"/>
    <col min="5386" max="5386" width="5.6640625" style="197" customWidth="1"/>
    <col min="5387" max="5387" width="13.88671875" style="197" customWidth="1"/>
    <col min="5388" max="5388" width="2.77734375" style="197" customWidth="1"/>
    <col min="5389" max="5389" width="12.6640625" style="197"/>
    <col min="5390" max="5390" width="14.77734375" style="197" bestFit="1" customWidth="1"/>
    <col min="5391" max="5632" width="12.6640625" style="197"/>
    <col min="5633" max="5633" width="55.77734375" style="197" customWidth="1"/>
    <col min="5634" max="5634" width="3.6640625" style="197" customWidth="1"/>
    <col min="5635" max="5635" width="5.88671875" style="197" customWidth="1"/>
    <col min="5636" max="5636" width="11.21875" style="197" customWidth="1"/>
    <col min="5637" max="5637" width="3.33203125" style="197" customWidth="1"/>
    <col min="5638" max="5638" width="15.44140625" style="197" customWidth="1"/>
    <col min="5639" max="5639" width="1.44140625" style="197" customWidth="1"/>
    <col min="5640" max="5640" width="7.6640625" style="197" customWidth="1"/>
    <col min="5641" max="5641" width="11.88671875" style="197" customWidth="1"/>
    <col min="5642" max="5642" width="5.6640625" style="197" customWidth="1"/>
    <col min="5643" max="5643" width="13.88671875" style="197" customWidth="1"/>
    <col min="5644" max="5644" width="2.77734375" style="197" customWidth="1"/>
    <col min="5645" max="5645" width="12.6640625" style="197"/>
    <col min="5646" max="5646" width="14.77734375" style="197" bestFit="1" customWidth="1"/>
    <col min="5647" max="5888" width="12.6640625" style="197"/>
    <col min="5889" max="5889" width="55.77734375" style="197" customWidth="1"/>
    <col min="5890" max="5890" width="3.6640625" style="197" customWidth="1"/>
    <col min="5891" max="5891" width="5.88671875" style="197" customWidth="1"/>
    <col min="5892" max="5892" width="11.21875" style="197" customWidth="1"/>
    <col min="5893" max="5893" width="3.33203125" style="197" customWidth="1"/>
    <col min="5894" max="5894" width="15.44140625" style="197" customWidth="1"/>
    <col min="5895" max="5895" width="1.44140625" style="197" customWidth="1"/>
    <col min="5896" max="5896" width="7.6640625" style="197" customWidth="1"/>
    <col min="5897" max="5897" width="11.88671875" style="197" customWidth="1"/>
    <col min="5898" max="5898" width="5.6640625" style="197" customWidth="1"/>
    <col min="5899" max="5899" width="13.88671875" style="197" customWidth="1"/>
    <col min="5900" max="5900" width="2.77734375" style="197" customWidth="1"/>
    <col min="5901" max="5901" width="12.6640625" style="197"/>
    <col min="5902" max="5902" width="14.77734375" style="197" bestFit="1" customWidth="1"/>
    <col min="5903" max="6144" width="12.6640625" style="197"/>
    <col min="6145" max="6145" width="55.77734375" style="197" customWidth="1"/>
    <col min="6146" max="6146" width="3.6640625" style="197" customWidth="1"/>
    <col min="6147" max="6147" width="5.88671875" style="197" customWidth="1"/>
    <col min="6148" max="6148" width="11.21875" style="197" customWidth="1"/>
    <col min="6149" max="6149" width="3.33203125" style="197" customWidth="1"/>
    <col min="6150" max="6150" width="15.44140625" style="197" customWidth="1"/>
    <col min="6151" max="6151" width="1.44140625" style="197" customWidth="1"/>
    <col min="6152" max="6152" width="7.6640625" style="197" customWidth="1"/>
    <col min="6153" max="6153" width="11.88671875" style="197" customWidth="1"/>
    <col min="6154" max="6154" width="5.6640625" style="197" customWidth="1"/>
    <col min="6155" max="6155" width="13.88671875" style="197" customWidth="1"/>
    <col min="6156" max="6156" width="2.77734375" style="197" customWidth="1"/>
    <col min="6157" max="6157" width="12.6640625" style="197"/>
    <col min="6158" max="6158" width="14.77734375" style="197" bestFit="1" customWidth="1"/>
    <col min="6159" max="6400" width="12.6640625" style="197"/>
    <col min="6401" max="6401" width="55.77734375" style="197" customWidth="1"/>
    <col min="6402" max="6402" width="3.6640625" style="197" customWidth="1"/>
    <col min="6403" max="6403" width="5.88671875" style="197" customWidth="1"/>
    <col min="6404" max="6404" width="11.21875" style="197" customWidth="1"/>
    <col min="6405" max="6405" width="3.33203125" style="197" customWidth="1"/>
    <col min="6406" max="6406" width="15.44140625" style="197" customWidth="1"/>
    <col min="6407" max="6407" width="1.44140625" style="197" customWidth="1"/>
    <col min="6408" max="6408" width="7.6640625" style="197" customWidth="1"/>
    <col min="6409" max="6409" width="11.88671875" style="197" customWidth="1"/>
    <col min="6410" max="6410" width="5.6640625" style="197" customWidth="1"/>
    <col min="6411" max="6411" width="13.88671875" style="197" customWidth="1"/>
    <col min="6412" max="6412" width="2.77734375" style="197" customWidth="1"/>
    <col min="6413" max="6413" width="12.6640625" style="197"/>
    <col min="6414" max="6414" width="14.77734375" style="197" bestFit="1" customWidth="1"/>
    <col min="6415" max="6656" width="12.6640625" style="197"/>
    <col min="6657" max="6657" width="55.77734375" style="197" customWidth="1"/>
    <col min="6658" max="6658" width="3.6640625" style="197" customWidth="1"/>
    <col min="6659" max="6659" width="5.88671875" style="197" customWidth="1"/>
    <col min="6660" max="6660" width="11.21875" style="197" customWidth="1"/>
    <col min="6661" max="6661" width="3.33203125" style="197" customWidth="1"/>
    <col min="6662" max="6662" width="15.44140625" style="197" customWidth="1"/>
    <col min="6663" max="6663" width="1.44140625" style="197" customWidth="1"/>
    <col min="6664" max="6664" width="7.6640625" style="197" customWidth="1"/>
    <col min="6665" max="6665" width="11.88671875" style="197" customWidth="1"/>
    <col min="6666" max="6666" width="5.6640625" style="197" customWidth="1"/>
    <col min="6667" max="6667" width="13.88671875" style="197" customWidth="1"/>
    <col min="6668" max="6668" width="2.77734375" style="197" customWidth="1"/>
    <col min="6669" max="6669" width="12.6640625" style="197"/>
    <col min="6670" max="6670" width="14.77734375" style="197" bestFit="1" customWidth="1"/>
    <col min="6671" max="6912" width="12.6640625" style="197"/>
    <col min="6913" max="6913" width="55.77734375" style="197" customWidth="1"/>
    <col min="6914" max="6914" width="3.6640625" style="197" customWidth="1"/>
    <col min="6915" max="6915" width="5.88671875" style="197" customWidth="1"/>
    <col min="6916" max="6916" width="11.21875" style="197" customWidth="1"/>
    <col min="6917" max="6917" width="3.33203125" style="197" customWidth="1"/>
    <col min="6918" max="6918" width="15.44140625" style="197" customWidth="1"/>
    <col min="6919" max="6919" width="1.44140625" style="197" customWidth="1"/>
    <col min="6920" max="6920" width="7.6640625" style="197" customWidth="1"/>
    <col min="6921" max="6921" width="11.88671875" style="197" customWidth="1"/>
    <col min="6922" max="6922" width="5.6640625" style="197" customWidth="1"/>
    <col min="6923" max="6923" width="13.88671875" style="197" customWidth="1"/>
    <col min="6924" max="6924" width="2.77734375" style="197" customWidth="1"/>
    <col min="6925" max="6925" width="12.6640625" style="197"/>
    <col min="6926" max="6926" width="14.77734375" style="197" bestFit="1" customWidth="1"/>
    <col min="6927" max="7168" width="12.6640625" style="197"/>
    <col min="7169" max="7169" width="55.77734375" style="197" customWidth="1"/>
    <col min="7170" max="7170" width="3.6640625" style="197" customWidth="1"/>
    <col min="7171" max="7171" width="5.88671875" style="197" customWidth="1"/>
    <col min="7172" max="7172" width="11.21875" style="197" customWidth="1"/>
    <col min="7173" max="7173" width="3.33203125" style="197" customWidth="1"/>
    <col min="7174" max="7174" width="15.44140625" style="197" customWidth="1"/>
    <col min="7175" max="7175" width="1.44140625" style="197" customWidth="1"/>
    <col min="7176" max="7176" width="7.6640625" style="197" customWidth="1"/>
    <col min="7177" max="7177" width="11.88671875" style="197" customWidth="1"/>
    <col min="7178" max="7178" width="5.6640625" style="197" customWidth="1"/>
    <col min="7179" max="7179" width="13.88671875" style="197" customWidth="1"/>
    <col min="7180" max="7180" width="2.77734375" style="197" customWidth="1"/>
    <col min="7181" max="7181" width="12.6640625" style="197"/>
    <col min="7182" max="7182" width="14.77734375" style="197" bestFit="1" customWidth="1"/>
    <col min="7183" max="7424" width="12.6640625" style="197"/>
    <col min="7425" max="7425" width="55.77734375" style="197" customWidth="1"/>
    <col min="7426" max="7426" width="3.6640625" style="197" customWidth="1"/>
    <col min="7427" max="7427" width="5.88671875" style="197" customWidth="1"/>
    <col min="7428" max="7428" width="11.21875" style="197" customWidth="1"/>
    <col min="7429" max="7429" width="3.33203125" style="197" customWidth="1"/>
    <col min="7430" max="7430" width="15.44140625" style="197" customWidth="1"/>
    <col min="7431" max="7431" width="1.44140625" style="197" customWidth="1"/>
    <col min="7432" max="7432" width="7.6640625" style="197" customWidth="1"/>
    <col min="7433" max="7433" width="11.88671875" style="197" customWidth="1"/>
    <col min="7434" max="7434" width="5.6640625" style="197" customWidth="1"/>
    <col min="7435" max="7435" width="13.88671875" style="197" customWidth="1"/>
    <col min="7436" max="7436" width="2.77734375" style="197" customWidth="1"/>
    <col min="7437" max="7437" width="12.6640625" style="197"/>
    <col min="7438" max="7438" width="14.77734375" style="197" bestFit="1" customWidth="1"/>
    <col min="7439" max="7680" width="12.6640625" style="197"/>
    <col min="7681" max="7681" width="55.77734375" style="197" customWidth="1"/>
    <col min="7682" max="7682" width="3.6640625" style="197" customWidth="1"/>
    <col min="7683" max="7683" width="5.88671875" style="197" customWidth="1"/>
    <col min="7684" max="7684" width="11.21875" style="197" customWidth="1"/>
    <col min="7685" max="7685" width="3.33203125" style="197" customWidth="1"/>
    <col min="7686" max="7686" width="15.44140625" style="197" customWidth="1"/>
    <col min="7687" max="7687" width="1.44140625" style="197" customWidth="1"/>
    <col min="7688" max="7688" width="7.6640625" style="197" customWidth="1"/>
    <col min="7689" max="7689" width="11.88671875" style="197" customWidth="1"/>
    <col min="7690" max="7690" width="5.6640625" style="197" customWidth="1"/>
    <col min="7691" max="7691" width="13.88671875" style="197" customWidth="1"/>
    <col min="7692" max="7692" width="2.77734375" style="197" customWidth="1"/>
    <col min="7693" max="7693" width="12.6640625" style="197"/>
    <col min="7694" max="7694" width="14.77734375" style="197" bestFit="1" customWidth="1"/>
    <col min="7695" max="7936" width="12.6640625" style="197"/>
    <col min="7937" max="7937" width="55.77734375" style="197" customWidth="1"/>
    <col min="7938" max="7938" width="3.6640625" style="197" customWidth="1"/>
    <col min="7939" max="7939" width="5.88671875" style="197" customWidth="1"/>
    <col min="7940" max="7940" width="11.21875" style="197" customWidth="1"/>
    <col min="7941" max="7941" width="3.33203125" style="197" customWidth="1"/>
    <col min="7942" max="7942" width="15.44140625" style="197" customWidth="1"/>
    <col min="7943" max="7943" width="1.44140625" style="197" customWidth="1"/>
    <col min="7944" max="7944" width="7.6640625" style="197" customWidth="1"/>
    <col min="7945" max="7945" width="11.88671875" style="197" customWidth="1"/>
    <col min="7946" max="7946" width="5.6640625" style="197" customWidth="1"/>
    <col min="7947" max="7947" width="13.88671875" style="197" customWidth="1"/>
    <col min="7948" max="7948" width="2.77734375" style="197" customWidth="1"/>
    <col min="7949" max="7949" width="12.6640625" style="197"/>
    <col min="7950" max="7950" width="14.77734375" style="197" bestFit="1" customWidth="1"/>
    <col min="7951" max="8192" width="12.6640625" style="197"/>
    <col min="8193" max="8193" width="55.77734375" style="197" customWidth="1"/>
    <col min="8194" max="8194" width="3.6640625" style="197" customWidth="1"/>
    <col min="8195" max="8195" width="5.88671875" style="197" customWidth="1"/>
    <col min="8196" max="8196" width="11.21875" style="197" customWidth="1"/>
    <col min="8197" max="8197" width="3.33203125" style="197" customWidth="1"/>
    <col min="8198" max="8198" width="15.44140625" style="197" customWidth="1"/>
    <col min="8199" max="8199" width="1.44140625" style="197" customWidth="1"/>
    <col min="8200" max="8200" width="7.6640625" style="197" customWidth="1"/>
    <col min="8201" max="8201" width="11.88671875" style="197" customWidth="1"/>
    <col min="8202" max="8202" width="5.6640625" style="197" customWidth="1"/>
    <col min="8203" max="8203" width="13.88671875" style="197" customWidth="1"/>
    <col min="8204" max="8204" width="2.77734375" style="197" customWidth="1"/>
    <col min="8205" max="8205" width="12.6640625" style="197"/>
    <col min="8206" max="8206" width="14.77734375" style="197" bestFit="1" customWidth="1"/>
    <col min="8207" max="8448" width="12.6640625" style="197"/>
    <col min="8449" max="8449" width="55.77734375" style="197" customWidth="1"/>
    <col min="8450" max="8450" width="3.6640625" style="197" customWidth="1"/>
    <col min="8451" max="8451" width="5.88671875" style="197" customWidth="1"/>
    <col min="8452" max="8452" width="11.21875" style="197" customWidth="1"/>
    <col min="8453" max="8453" width="3.33203125" style="197" customWidth="1"/>
    <col min="8454" max="8454" width="15.44140625" style="197" customWidth="1"/>
    <col min="8455" max="8455" width="1.44140625" style="197" customWidth="1"/>
    <col min="8456" max="8456" width="7.6640625" style="197" customWidth="1"/>
    <col min="8457" max="8457" width="11.88671875" style="197" customWidth="1"/>
    <col min="8458" max="8458" width="5.6640625" style="197" customWidth="1"/>
    <col min="8459" max="8459" width="13.88671875" style="197" customWidth="1"/>
    <col min="8460" max="8460" width="2.77734375" style="197" customWidth="1"/>
    <col min="8461" max="8461" width="12.6640625" style="197"/>
    <col min="8462" max="8462" width="14.77734375" style="197" bestFit="1" customWidth="1"/>
    <col min="8463" max="8704" width="12.6640625" style="197"/>
    <col min="8705" max="8705" width="55.77734375" style="197" customWidth="1"/>
    <col min="8706" max="8706" width="3.6640625" style="197" customWidth="1"/>
    <col min="8707" max="8707" width="5.88671875" style="197" customWidth="1"/>
    <col min="8708" max="8708" width="11.21875" style="197" customWidth="1"/>
    <col min="8709" max="8709" width="3.33203125" style="197" customWidth="1"/>
    <col min="8710" max="8710" width="15.44140625" style="197" customWidth="1"/>
    <col min="8711" max="8711" width="1.44140625" style="197" customWidth="1"/>
    <col min="8712" max="8712" width="7.6640625" style="197" customWidth="1"/>
    <col min="8713" max="8713" width="11.88671875" style="197" customWidth="1"/>
    <col min="8714" max="8714" width="5.6640625" style="197" customWidth="1"/>
    <col min="8715" max="8715" width="13.88671875" style="197" customWidth="1"/>
    <col min="8716" max="8716" width="2.77734375" style="197" customWidth="1"/>
    <col min="8717" max="8717" width="12.6640625" style="197"/>
    <col min="8718" max="8718" width="14.77734375" style="197" bestFit="1" customWidth="1"/>
    <col min="8719" max="8960" width="12.6640625" style="197"/>
    <col min="8961" max="8961" width="55.77734375" style="197" customWidth="1"/>
    <col min="8962" max="8962" width="3.6640625" style="197" customWidth="1"/>
    <col min="8963" max="8963" width="5.88671875" style="197" customWidth="1"/>
    <col min="8964" max="8964" width="11.21875" style="197" customWidth="1"/>
    <col min="8965" max="8965" width="3.33203125" style="197" customWidth="1"/>
    <col min="8966" max="8966" width="15.44140625" style="197" customWidth="1"/>
    <col min="8967" max="8967" width="1.44140625" style="197" customWidth="1"/>
    <col min="8968" max="8968" width="7.6640625" style="197" customWidth="1"/>
    <col min="8969" max="8969" width="11.88671875" style="197" customWidth="1"/>
    <col min="8970" max="8970" width="5.6640625" style="197" customWidth="1"/>
    <col min="8971" max="8971" width="13.88671875" style="197" customWidth="1"/>
    <col min="8972" max="8972" width="2.77734375" style="197" customWidth="1"/>
    <col min="8973" max="8973" width="12.6640625" style="197"/>
    <col min="8974" max="8974" width="14.77734375" style="197" bestFit="1" customWidth="1"/>
    <col min="8975" max="9216" width="12.6640625" style="197"/>
    <col min="9217" max="9217" width="55.77734375" style="197" customWidth="1"/>
    <col min="9218" max="9218" width="3.6640625" style="197" customWidth="1"/>
    <col min="9219" max="9219" width="5.88671875" style="197" customWidth="1"/>
    <col min="9220" max="9220" width="11.21875" style="197" customWidth="1"/>
    <col min="9221" max="9221" width="3.33203125" style="197" customWidth="1"/>
    <col min="9222" max="9222" width="15.44140625" style="197" customWidth="1"/>
    <col min="9223" max="9223" width="1.44140625" style="197" customWidth="1"/>
    <col min="9224" max="9224" width="7.6640625" style="197" customWidth="1"/>
    <col min="9225" max="9225" width="11.88671875" style="197" customWidth="1"/>
    <col min="9226" max="9226" width="5.6640625" style="197" customWidth="1"/>
    <col min="9227" max="9227" width="13.88671875" style="197" customWidth="1"/>
    <col min="9228" max="9228" width="2.77734375" style="197" customWidth="1"/>
    <col min="9229" max="9229" width="12.6640625" style="197"/>
    <col min="9230" max="9230" width="14.77734375" style="197" bestFit="1" customWidth="1"/>
    <col min="9231" max="9472" width="12.6640625" style="197"/>
    <col min="9473" max="9473" width="55.77734375" style="197" customWidth="1"/>
    <col min="9474" max="9474" width="3.6640625" style="197" customWidth="1"/>
    <col min="9475" max="9475" width="5.88671875" style="197" customWidth="1"/>
    <col min="9476" max="9476" width="11.21875" style="197" customWidth="1"/>
    <col min="9477" max="9477" width="3.33203125" style="197" customWidth="1"/>
    <col min="9478" max="9478" width="15.44140625" style="197" customWidth="1"/>
    <col min="9479" max="9479" width="1.44140625" style="197" customWidth="1"/>
    <col min="9480" max="9480" width="7.6640625" style="197" customWidth="1"/>
    <col min="9481" max="9481" width="11.88671875" style="197" customWidth="1"/>
    <col min="9482" max="9482" width="5.6640625" style="197" customWidth="1"/>
    <col min="9483" max="9483" width="13.88671875" style="197" customWidth="1"/>
    <col min="9484" max="9484" width="2.77734375" style="197" customWidth="1"/>
    <col min="9485" max="9485" width="12.6640625" style="197"/>
    <col min="9486" max="9486" width="14.77734375" style="197" bestFit="1" customWidth="1"/>
    <col min="9487" max="9728" width="12.6640625" style="197"/>
    <col min="9729" max="9729" width="55.77734375" style="197" customWidth="1"/>
    <col min="9730" max="9730" width="3.6640625" style="197" customWidth="1"/>
    <col min="9731" max="9731" width="5.88671875" style="197" customWidth="1"/>
    <col min="9732" max="9732" width="11.21875" style="197" customWidth="1"/>
    <col min="9733" max="9733" width="3.33203125" style="197" customWidth="1"/>
    <col min="9734" max="9734" width="15.44140625" style="197" customWidth="1"/>
    <col min="9735" max="9735" width="1.44140625" style="197" customWidth="1"/>
    <col min="9736" max="9736" width="7.6640625" style="197" customWidth="1"/>
    <col min="9737" max="9737" width="11.88671875" style="197" customWidth="1"/>
    <col min="9738" max="9738" width="5.6640625" style="197" customWidth="1"/>
    <col min="9739" max="9739" width="13.88671875" style="197" customWidth="1"/>
    <col min="9740" max="9740" width="2.77734375" style="197" customWidth="1"/>
    <col min="9741" max="9741" width="12.6640625" style="197"/>
    <col min="9742" max="9742" width="14.77734375" style="197" bestFit="1" customWidth="1"/>
    <col min="9743" max="9984" width="12.6640625" style="197"/>
    <col min="9985" max="9985" width="55.77734375" style="197" customWidth="1"/>
    <col min="9986" max="9986" width="3.6640625" style="197" customWidth="1"/>
    <col min="9987" max="9987" width="5.88671875" style="197" customWidth="1"/>
    <col min="9988" max="9988" width="11.21875" style="197" customWidth="1"/>
    <col min="9989" max="9989" width="3.33203125" style="197" customWidth="1"/>
    <col min="9990" max="9990" width="15.44140625" style="197" customWidth="1"/>
    <col min="9991" max="9991" width="1.44140625" style="197" customWidth="1"/>
    <col min="9992" max="9992" width="7.6640625" style="197" customWidth="1"/>
    <col min="9993" max="9993" width="11.88671875" style="197" customWidth="1"/>
    <col min="9994" max="9994" width="5.6640625" style="197" customWidth="1"/>
    <col min="9995" max="9995" width="13.88671875" style="197" customWidth="1"/>
    <col min="9996" max="9996" width="2.77734375" style="197" customWidth="1"/>
    <col min="9997" max="9997" width="12.6640625" style="197"/>
    <col min="9998" max="9998" width="14.77734375" style="197" bestFit="1" customWidth="1"/>
    <col min="9999" max="10240" width="12.6640625" style="197"/>
    <col min="10241" max="10241" width="55.77734375" style="197" customWidth="1"/>
    <col min="10242" max="10242" width="3.6640625" style="197" customWidth="1"/>
    <col min="10243" max="10243" width="5.88671875" style="197" customWidth="1"/>
    <col min="10244" max="10244" width="11.21875" style="197" customWidth="1"/>
    <col min="10245" max="10245" width="3.33203125" style="197" customWidth="1"/>
    <col min="10246" max="10246" width="15.44140625" style="197" customWidth="1"/>
    <col min="10247" max="10247" width="1.44140625" style="197" customWidth="1"/>
    <col min="10248" max="10248" width="7.6640625" style="197" customWidth="1"/>
    <col min="10249" max="10249" width="11.88671875" style="197" customWidth="1"/>
    <col min="10250" max="10250" width="5.6640625" style="197" customWidth="1"/>
    <col min="10251" max="10251" width="13.88671875" style="197" customWidth="1"/>
    <col min="10252" max="10252" width="2.77734375" style="197" customWidth="1"/>
    <col min="10253" max="10253" width="12.6640625" style="197"/>
    <col min="10254" max="10254" width="14.77734375" style="197" bestFit="1" customWidth="1"/>
    <col min="10255" max="10496" width="12.6640625" style="197"/>
    <col min="10497" max="10497" width="55.77734375" style="197" customWidth="1"/>
    <col min="10498" max="10498" width="3.6640625" style="197" customWidth="1"/>
    <col min="10499" max="10499" width="5.88671875" style="197" customWidth="1"/>
    <col min="10500" max="10500" width="11.21875" style="197" customWidth="1"/>
    <col min="10501" max="10501" width="3.33203125" style="197" customWidth="1"/>
    <col min="10502" max="10502" width="15.44140625" style="197" customWidth="1"/>
    <col min="10503" max="10503" width="1.44140625" style="197" customWidth="1"/>
    <col min="10504" max="10504" width="7.6640625" style="197" customWidth="1"/>
    <col min="10505" max="10505" width="11.88671875" style="197" customWidth="1"/>
    <col min="10506" max="10506" width="5.6640625" style="197" customWidth="1"/>
    <col min="10507" max="10507" width="13.88671875" style="197" customWidth="1"/>
    <col min="10508" max="10508" width="2.77734375" style="197" customWidth="1"/>
    <col min="10509" max="10509" width="12.6640625" style="197"/>
    <col min="10510" max="10510" width="14.77734375" style="197" bestFit="1" customWidth="1"/>
    <col min="10511" max="10752" width="12.6640625" style="197"/>
    <col min="10753" max="10753" width="55.77734375" style="197" customWidth="1"/>
    <col min="10754" max="10754" width="3.6640625" style="197" customWidth="1"/>
    <col min="10755" max="10755" width="5.88671875" style="197" customWidth="1"/>
    <col min="10756" max="10756" width="11.21875" style="197" customWidth="1"/>
    <col min="10757" max="10757" width="3.33203125" style="197" customWidth="1"/>
    <col min="10758" max="10758" width="15.44140625" style="197" customWidth="1"/>
    <col min="10759" max="10759" width="1.44140625" style="197" customWidth="1"/>
    <col min="10760" max="10760" width="7.6640625" style="197" customWidth="1"/>
    <col min="10761" max="10761" width="11.88671875" style="197" customWidth="1"/>
    <col min="10762" max="10762" width="5.6640625" style="197" customWidth="1"/>
    <col min="10763" max="10763" width="13.88671875" style="197" customWidth="1"/>
    <col min="10764" max="10764" width="2.77734375" style="197" customWidth="1"/>
    <col min="10765" max="10765" width="12.6640625" style="197"/>
    <col min="10766" max="10766" width="14.77734375" style="197" bestFit="1" customWidth="1"/>
    <col min="10767" max="11008" width="12.6640625" style="197"/>
    <col min="11009" max="11009" width="55.77734375" style="197" customWidth="1"/>
    <col min="11010" max="11010" width="3.6640625" style="197" customWidth="1"/>
    <col min="11011" max="11011" width="5.88671875" style="197" customWidth="1"/>
    <col min="11012" max="11012" width="11.21875" style="197" customWidth="1"/>
    <col min="11013" max="11013" width="3.33203125" style="197" customWidth="1"/>
    <col min="11014" max="11014" width="15.44140625" style="197" customWidth="1"/>
    <col min="11015" max="11015" width="1.44140625" style="197" customWidth="1"/>
    <col min="11016" max="11016" width="7.6640625" style="197" customWidth="1"/>
    <col min="11017" max="11017" width="11.88671875" style="197" customWidth="1"/>
    <col min="11018" max="11018" width="5.6640625" style="197" customWidth="1"/>
    <col min="11019" max="11019" width="13.88671875" style="197" customWidth="1"/>
    <col min="11020" max="11020" width="2.77734375" style="197" customWidth="1"/>
    <col min="11021" max="11021" width="12.6640625" style="197"/>
    <col min="11022" max="11022" width="14.77734375" style="197" bestFit="1" customWidth="1"/>
    <col min="11023" max="11264" width="12.6640625" style="197"/>
    <col min="11265" max="11265" width="55.77734375" style="197" customWidth="1"/>
    <col min="11266" max="11266" width="3.6640625" style="197" customWidth="1"/>
    <col min="11267" max="11267" width="5.88671875" style="197" customWidth="1"/>
    <col min="11268" max="11268" width="11.21875" style="197" customWidth="1"/>
    <col min="11269" max="11269" width="3.33203125" style="197" customWidth="1"/>
    <col min="11270" max="11270" width="15.44140625" style="197" customWidth="1"/>
    <col min="11271" max="11271" width="1.44140625" style="197" customWidth="1"/>
    <col min="11272" max="11272" width="7.6640625" style="197" customWidth="1"/>
    <col min="11273" max="11273" width="11.88671875" style="197" customWidth="1"/>
    <col min="11274" max="11274" width="5.6640625" style="197" customWidth="1"/>
    <col min="11275" max="11275" width="13.88671875" style="197" customWidth="1"/>
    <col min="11276" max="11276" width="2.77734375" style="197" customWidth="1"/>
    <col min="11277" max="11277" width="12.6640625" style="197"/>
    <col min="11278" max="11278" width="14.77734375" style="197" bestFit="1" customWidth="1"/>
    <col min="11279" max="11520" width="12.6640625" style="197"/>
    <col min="11521" max="11521" width="55.77734375" style="197" customWidth="1"/>
    <col min="11522" max="11522" width="3.6640625" style="197" customWidth="1"/>
    <col min="11523" max="11523" width="5.88671875" style="197" customWidth="1"/>
    <col min="11524" max="11524" width="11.21875" style="197" customWidth="1"/>
    <col min="11525" max="11525" width="3.33203125" style="197" customWidth="1"/>
    <col min="11526" max="11526" width="15.44140625" style="197" customWidth="1"/>
    <col min="11527" max="11527" width="1.44140625" style="197" customWidth="1"/>
    <col min="11528" max="11528" width="7.6640625" style="197" customWidth="1"/>
    <col min="11529" max="11529" width="11.88671875" style="197" customWidth="1"/>
    <col min="11530" max="11530" width="5.6640625" style="197" customWidth="1"/>
    <col min="11531" max="11531" width="13.88671875" style="197" customWidth="1"/>
    <col min="11532" max="11532" width="2.77734375" style="197" customWidth="1"/>
    <col min="11533" max="11533" width="12.6640625" style="197"/>
    <col min="11534" max="11534" width="14.77734375" style="197" bestFit="1" customWidth="1"/>
    <col min="11535" max="11776" width="12.6640625" style="197"/>
    <col min="11777" max="11777" width="55.77734375" style="197" customWidth="1"/>
    <col min="11778" max="11778" width="3.6640625" style="197" customWidth="1"/>
    <col min="11779" max="11779" width="5.88671875" style="197" customWidth="1"/>
    <col min="11780" max="11780" width="11.21875" style="197" customWidth="1"/>
    <col min="11781" max="11781" width="3.33203125" style="197" customWidth="1"/>
    <col min="11782" max="11782" width="15.44140625" style="197" customWidth="1"/>
    <col min="11783" max="11783" width="1.44140625" style="197" customWidth="1"/>
    <col min="11784" max="11784" width="7.6640625" style="197" customWidth="1"/>
    <col min="11785" max="11785" width="11.88671875" style="197" customWidth="1"/>
    <col min="11786" max="11786" width="5.6640625" style="197" customWidth="1"/>
    <col min="11787" max="11787" width="13.88671875" style="197" customWidth="1"/>
    <col min="11788" max="11788" width="2.77734375" style="197" customWidth="1"/>
    <col min="11789" max="11789" width="12.6640625" style="197"/>
    <col min="11790" max="11790" width="14.77734375" style="197" bestFit="1" customWidth="1"/>
    <col min="11791" max="12032" width="12.6640625" style="197"/>
    <col min="12033" max="12033" width="55.77734375" style="197" customWidth="1"/>
    <col min="12034" max="12034" width="3.6640625" style="197" customWidth="1"/>
    <col min="12035" max="12035" width="5.88671875" style="197" customWidth="1"/>
    <col min="12036" max="12036" width="11.21875" style="197" customWidth="1"/>
    <col min="12037" max="12037" width="3.33203125" style="197" customWidth="1"/>
    <col min="12038" max="12038" width="15.44140625" style="197" customWidth="1"/>
    <col min="12039" max="12039" width="1.44140625" style="197" customWidth="1"/>
    <col min="12040" max="12040" width="7.6640625" style="197" customWidth="1"/>
    <col min="12041" max="12041" width="11.88671875" style="197" customWidth="1"/>
    <col min="12042" max="12042" width="5.6640625" style="197" customWidth="1"/>
    <col min="12043" max="12043" width="13.88671875" style="197" customWidth="1"/>
    <col min="12044" max="12044" width="2.77734375" style="197" customWidth="1"/>
    <col min="12045" max="12045" width="12.6640625" style="197"/>
    <col min="12046" max="12046" width="14.77734375" style="197" bestFit="1" customWidth="1"/>
    <col min="12047" max="12288" width="12.6640625" style="197"/>
    <col min="12289" max="12289" width="55.77734375" style="197" customWidth="1"/>
    <col min="12290" max="12290" width="3.6640625" style="197" customWidth="1"/>
    <col min="12291" max="12291" width="5.88671875" style="197" customWidth="1"/>
    <col min="12292" max="12292" width="11.21875" style="197" customWidth="1"/>
    <col min="12293" max="12293" width="3.33203125" style="197" customWidth="1"/>
    <col min="12294" max="12294" width="15.44140625" style="197" customWidth="1"/>
    <col min="12295" max="12295" width="1.44140625" style="197" customWidth="1"/>
    <col min="12296" max="12296" width="7.6640625" style="197" customWidth="1"/>
    <col min="12297" max="12297" width="11.88671875" style="197" customWidth="1"/>
    <col min="12298" max="12298" width="5.6640625" style="197" customWidth="1"/>
    <col min="12299" max="12299" width="13.88671875" style="197" customWidth="1"/>
    <col min="12300" max="12300" width="2.77734375" style="197" customWidth="1"/>
    <col min="12301" max="12301" width="12.6640625" style="197"/>
    <col min="12302" max="12302" width="14.77734375" style="197" bestFit="1" customWidth="1"/>
    <col min="12303" max="12544" width="12.6640625" style="197"/>
    <col min="12545" max="12545" width="55.77734375" style="197" customWidth="1"/>
    <col min="12546" max="12546" width="3.6640625" style="197" customWidth="1"/>
    <col min="12547" max="12547" width="5.88671875" style="197" customWidth="1"/>
    <col min="12548" max="12548" width="11.21875" style="197" customWidth="1"/>
    <col min="12549" max="12549" width="3.33203125" style="197" customWidth="1"/>
    <col min="12550" max="12550" width="15.44140625" style="197" customWidth="1"/>
    <col min="12551" max="12551" width="1.44140625" style="197" customWidth="1"/>
    <col min="12552" max="12552" width="7.6640625" style="197" customWidth="1"/>
    <col min="12553" max="12553" width="11.88671875" style="197" customWidth="1"/>
    <col min="12554" max="12554" width="5.6640625" style="197" customWidth="1"/>
    <col min="12555" max="12555" width="13.88671875" style="197" customWidth="1"/>
    <col min="12556" max="12556" width="2.77734375" style="197" customWidth="1"/>
    <col min="12557" max="12557" width="12.6640625" style="197"/>
    <col min="12558" max="12558" width="14.77734375" style="197" bestFit="1" customWidth="1"/>
    <col min="12559" max="12800" width="12.6640625" style="197"/>
    <col min="12801" max="12801" width="55.77734375" style="197" customWidth="1"/>
    <col min="12802" max="12802" width="3.6640625" style="197" customWidth="1"/>
    <col min="12803" max="12803" width="5.88671875" style="197" customWidth="1"/>
    <col min="12804" max="12804" width="11.21875" style="197" customWidth="1"/>
    <col min="12805" max="12805" width="3.33203125" style="197" customWidth="1"/>
    <col min="12806" max="12806" width="15.44140625" style="197" customWidth="1"/>
    <col min="12807" max="12807" width="1.44140625" style="197" customWidth="1"/>
    <col min="12808" max="12808" width="7.6640625" style="197" customWidth="1"/>
    <col min="12809" max="12809" width="11.88671875" style="197" customWidth="1"/>
    <col min="12810" max="12810" width="5.6640625" style="197" customWidth="1"/>
    <col min="12811" max="12811" width="13.88671875" style="197" customWidth="1"/>
    <col min="12812" max="12812" width="2.77734375" style="197" customWidth="1"/>
    <col min="12813" max="12813" width="12.6640625" style="197"/>
    <col min="12814" max="12814" width="14.77734375" style="197" bestFit="1" customWidth="1"/>
    <col min="12815" max="13056" width="12.6640625" style="197"/>
    <col min="13057" max="13057" width="55.77734375" style="197" customWidth="1"/>
    <col min="13058" max="13058" width="3.6640625" style="197" customWidth="1"/>
    <col min="13059" max="13059" width="5.88671875" style="197" customWidth="1"/>
    <col min="13060" max="13060" width="11.21875" style="197" customWidth="1"/>
    <col min="13061" max="13061" width="3.33203125" style="197" customWidth="1"/>
    <col min="13062" max="13062" width="15.44140625" style="197" customWidth="1"/>
    <col min="13063" max="13063" width="1.44140625" style="197" customWidth="1"/>
    <col min="13064" max="13064" width="7.6640625" style="197" customWidth="1"/>
    <col min="13065" max="13065" width="11.88671875" style="197" customWidth="1"/>
    <col min="13066" max="13066" width="5.6640625" style="197" customWidth="1"/>
    <col min="13067" max="13067" width="13.88671875" style="197" customWidth="1"/>
    <col min="13068" max="13068" width="2.77734375" style="197" customWidth="1"/>
    <col min="13069" max="13069" width="12.6640625" style="197"/>
    <col min="13070" max="13070" width="14.77734375" style="197" bestFit="1" customWidth="1"/>
    <col min="13071" max="13312" width="12.6640625" style="197"/>
    <col min="13313" max="13313" width="55.77734375" style="197" customWidth="1"/>
    <col min="13314" max="13314" width="3.6640625" style="197" customWidth="1"/>
    <col min="13315" max="13315" width="5.88671875" style="197" customWidth="1"/>
    <col min="13316" max="13316" width="11.21875" style="197" customWidth="1"/>
    <col min="13317" max="13317" width="3.33203125" style="197" customWidth="1"/>
    <col min="13318" max="13318" width="15.44140625" style="197" customWidth="1"/>
    <col min="13319" max="13319" width="1.44140625" style="197" customWidth="1"/>
    <col min="13320" max="13320" width="7.6640625" style="197" customWidth="1"/>
    <col min="13321" max="13321" width="11.88671875" style="197" customWidth="1"/>
    <col min="13322" max="13322" width="5.6640625" style="197" customWidth="1"/>
    <col min="13323" max="13323" width="13.88671875" style="197" customWidth="1"/>
    <col min="13324" max="13324" width="2.77734375" style="197" customWidth="1"/>
    <col min="13325" max="13325" width="12.6640625" style="197"/>
    <col min="13326" max="13326" width="14.77734375" style="197" bestFit="1" customWidth="1"/>
    <col min="13327" max="13568" width="12.6640625" style="197"/>
    <col min="13569" max="13569" width="55.77734375" style="197" customWidth="1"/>
    <col min="13570" max="13570" width="3.6640625" style="197" customWidth="1"/>
    <col min="13571" max="13571" width="5.88671875" style="197" customWidth="1"/>
    <col min="13572" max="13572" width="11.21875" style="197" customWidth="1"/>
    <col min="13573" max="13573" width="3.33203125" style="197" customWidth="1"/>
    <col min="13574" max="13574" width="15.44140625" style="197" customWidth="1"/>
    <col min="13575" max="13575" width="1.44140625" style="197" customWidth="1"/>
    <col min="13576" max="13576" width="7.6640625" style="197" customWidth="1"/>
    <col min="13577" max="13577" width="11.88671875" style="197" customWidth="1"/>
    <col min="13578" max="13578" width="5.6640625" style="197" customWidth="1"/>
    <col min="13579" max="13579" width="13.88671875" style="197" customWidth="1"/>
    <col min="13580" max="13580" width="2.77734375" style="197" customWidth="1"/>
    <col min="13581" max="13581" width="12.6640625" style="197"/>
    <col min="13582" max="13582" width="14.77734375" style="197" bestFit="1" customWidth="1"/>
    <col min="13583" max="13824" width="12.6640625" style="197"/>
    <col min="13825" max="13825" width="55.77734375" style="197" customWidth="1"/>
    <col min="13826" max="13826" width="3.6640625" style="197" customWidth="1"/>
    <col min="13827" max="13827" width="5.88671875" style="197" customWidth="1"/>
    <col min="13828" max="13828" width="11.21875" style="197" customWidth="1"/>
    <col min="13829" max="13829" width="3.33203125" style="197" customWidth="1"/>
    <col min="13830" max="13830" width="15.44140625" style="197" customWidth="1"/>
    <col min="13831" max="13831" width="1.44140625" style="197" customWidth="1"/>
    <col min="13832" max="13832" width="7.6640625" style="197" customWidth="1"/>
    <col min="13833" max="13833" width="11.88671875" style="197" customWidth="1"/>
    <col min="13834" max="13834" width="5.6640625" style="197" customWidth="1"/>
    <col min="13835" max="13835" width="13.88671875" style="197" customWidth="1"/>
    <col min="13836" max="13836" width="2.77734375" style="197" customWidth="1"/>
    <col min="13837" max="13837" width="12.6640625" style="197"/>
    <col min="13838" max="13838" width="14.77734375" style="197" bestFit="1" customWidth="1"/>
    <col min="13839" max="14080" width="12.6640625" style="197"/>
    <col min="14081" max="14081" width="55.77734375" style="197" customWidth="1"/>
    <col min="14082" max="14082" width="3.6640625" style="197" customWidth="1"/>
    <col min="14083" max="14083" width="5.88671875" style="197" customWidth="1"/>
    <col min="14084" max="14084" width="11.21875" style="197" customWidth="1"/>
    <col min="14085" max="14085" width="3.33203125" style="197" customWidth="1"/>
    <col min="14086" max="14086" width="15.44140625" style="197" customWidth="1"/>
    <col min="14087" max="14087" width="1.44140625" style="197" customWidth="1"/>
    <col min="14088" max="14088" width="7.6640625" style="197" customWidth="1"/>
    <col min="14089" max="14089" width="11.88671875" style="197" customWidth="1"/>
    <col min="14090" max="14090" width="5.6640625" style="197" customWidth="1"/>
    <col min="14091" max="14091" width="13.88671875" style="197" customWidth="1"/>
    <col min="14092" max="14092" width="2.77734375" style="197" customWidth="1"/>
    <col min="14093" max="14093" width="12.6640625" style="197"/>
    <col min="14094" max="14094" width="14.77734375" style="197" bestFit="1" customWidth="1"/>
    <col min="14095" max="14336" width="12.6640625" style="197"/>
    <col min="14337" max="14337" width="55.77734375" style="197" customWidth="1"/>
    <col min="14338" max="14338" width="3.6640625" style="197" customWidth="1"/>
    <col min="14339" max="14339" width="5.88671875" style="197" customWidth="1"/>
    <col min="14340" max="14340" width="11.21875" style="197" customWidth="1"/>
    <col min="14341" max="14341" width="3.33203125" style="197" customWidth="1"/>
    <col min="14342" max="14342" width="15.44140625" style="197" customWidth="1"/>
    <col min="14343" max="14343" width="1.44140625" style="197" customWidth="1"/>
    <col min="14344" max="14344" width="7.6640625" style="197" customWidth="1"/>
    <col min="14345" max="14345" width="11.88671875" style="197" customWidth="1"/>
    <col min="14346" max="14346" width="5.6640625" style="197" customWidth="1"/>
    <col min="14347" max="14347" width="13.88671875" style="197" customWidth="1"/>
    <col min="14348" max="14348" width="2.77734375" style="197" customWidth="1"/>
    <col min="14349" max="14349" width="12.6640625" style="197"/>
    <col min="14350" max="14350" width="14.77734375" style="197" bestFit="1" customWidth="1"/>
    <col min="14351" max="14592" width="12.6640625" style="197"/>
    <col min="14593" max="14593" width="55.77734375" style="197" customWidth="1"/>
    <col min="14594" max="14594" width="3.6640625" style="197" customWidth="1"/>
    <col min="14595" max="14595" width="5.88671875" style="197" customWidth="1"/>
    <col min="14596" max="14596" width="11.21875" style="197" customWidth="1"/>
    <col min="14597" max="14597" width="3.33203125" style="197" customWidth="1"/>
    <col min="14598" max="14598" width="15.44140625" style="197" customWidth="1"/>
    <col min="14599" max="14599" width="1.44140625" style="197" customWidth="1"/>
    <col min="14600" max="14600" width="7.6640625" style="197" customWidth="1"/>
    <col min="14601" max="14601" width="11.88671875" style="197" customWidth="1"/>
    <col min="14602" max="14602" width="5.6640625" style="197" customWidth="1"/>
    <col min="14603" max="14603" width="13.88671875" style="197" customWidth="1"/>
    <col min="14604" max="14604" width="2.77734375" style="197" customWidth="1"/>
    <col min="14605" max="14605" width="12.6640625" style="197"/>
    <col min="14606" max="14606" width="14.77734375" style="197" bestFit="1" customWidth="1"/>
    <col min="14607" max="14848" width="12.6640625" style="197"/>
    <col min="14849" max="14849" width="55.77734375" style="197" customWidth="1"/>
    <col min="14850" max="14850" width="3.6640625" style="197" customWidth="1"/>
    <col min="14851" max="14851" width="5.88671875" style="197" customWidth="1"/>
    <col min="14852" max="14852" width="11.21875" style="197" customWidth="1"/>
    <col min="14853" max="14853" width="3.33203125" style="197" customWidth="1"/>
    <col min="14854" max="14854" width="15.44140625" style="197" customWidth="1"/>
    <col min="14855" max="14855" width="1.44140625" style="197" customWidth="1"/>
    <col min="14856" max="14856" width="7.6640625" style="197" customWidth="1"/>
    <col min="14857" max="14857" width="11.88671875" style="197" customWidth="1"/>
    <col min="14858" max="14858" width="5.6640625" style="197" customWidth="1"/>
    <col min="14859" max="14859" width="13.88671875" style="197" customWidth="1"/>
    <col min="14860" max="14860" width="2.77734375" style="197" customWidth="1"/>
    <col min="14861" max="14861" width="12.6640625" style="197"/>
    <col min="14862" max="14862" width="14.77734375" style="197" bestFit="1" customWidth="1"/>
    <col min="14863" max="15104" width="12.6640625" style="197"/>
    <col min="15105" max="15105" width="55.77734375" style="197" customWidth="1"/>
    <col min="15106" max="15106" width="3.6640625" style="197" customWidth="1"/>
    <col min="15107" max="15107" width="5.88671875" style="197" customWidth="1"/>
    <col min="15108" max="15108" width="11.21875" style="197" customWidth="1"/>
    <col min="15109" max="15109" width="3.33203125" style="197" customWidth="1"/>
    <col min="15110" max="15110" width="15.44140625" style="197" customWidth="1"/>
    <col min="15111" max="15111" width="1.44140625" style="197" customWidth="1"/>
    <col min="15112" max="15112" width="7.6640625" style="197" customWidth="1"/>
    <col min="15113" max="15113" width="11.88671875" style="197" customWidth="1"/>
    <col min="15114" max="15114" width="5.6640625" style="197" customWidth="1"/>
    <col min="15115" max="15115" width="13.88671875" style="197" customWidth="1"/>
    <col min="15116" max="15116" width="2.77734375" style="197" customWidth="1"/>
    <col min="15117" max="15117" width="12.6640625" style="197"/>
    <col min="15118" max="15118" width="14.77734375" style="197" bestFit="1" customWidth="1"/>
    <col min="15119" max="15360" width="12.6640625" style="197"/>
    <col min="15361" max="15361" width="55.77734375" style="197" customWidth="1"/>
    <col min="15362" max="15362" width="3.6640625" style="197" customWidth="1"/>
    <col min="15363" max="15363" width="5.88671875" style="197" customWidth="1"/>
    <col min="15364" max="15364" width="11.21875" style="197" customWidth="1"/>
    <col min="15365" max="15365" width="3.33203125" style="197" customWidth="1"/>
    <col min="15366" max="15366" width="15.44140625" style="197" customWidth="1"/>
    <col min="15367" max="15367" width="1.44140625" style="197" customWidth="1"/>
    <col min="15368" max="15368" width="7.6640625" style="197" customWidth="1"/>
    <col min="15369" max="15369" width="11.88671875" style="197" customWidth="1"/>
    <col min="15370" max="15370" width="5.6640625" style="197" customWidth="1"/>
    <col min="15371" max="15371" width="13.88671875" style="197" customWidth="1"/>
    <col min="15372" max="15372" width="2.77734375" style="197" customWidth="1"/>
    <col min="15373" max="15373" width="12.6640625" style="197"/>
    <col min="15374" max="15374" width="14.77734375" style="197" bestFit="1" customWidth="1"/>
    <col min="15375" max="15616" width="12.6640625" style="197"/>
    <col min="15617" max="15617" width="55.77734375" style="197" customWidth="1"/>
    <col min="15618" max="15618" width="3.6640625" style="197" customWidth="1"/>
    <col min="15619" max="15619" width="5.88671875" style="197" customWidth="1"/>
    <col min="15620" max="15620" width="11.21875" style="197" customWidth="1"/>
    <col min="15621" max="15621" width="3.33203125" style="197" customWidth="1"/>
    <col min="15622" max="15622" width="15.44140625" style="197" customWidth="1"/>
    <col min="15623" max="15623" width="1.44140625" style="197" customWidth="1"/>
    <col min="15624" max="15624" width="7.6640625" style="197" customWidth="1"/>
    <col min="15625" max="15625" width="11.88671875" style="197" customWidth="1"/>
    <col min="15626" max="15626" width="5.6640625" style="197" customWidth="1"/>
    <col min="15627" max="15627" width="13.88671875" style="197" customWidth="1"/>
    <col min="15628" max="15628" width="2.77734375" style="197" customWidth="1"/>
    <col min="15629" max="15629" width="12.6640625" style="197"/>
    <col min="15630" max="15630" width="14.77734375" style="197" bestFit="1" customWidth="1"/>
    <col min="15631" max="15872" width="12.6640625" style="197"/>
    <col min="15873" max="15873" width="55.77734375" style="197" customWidth="1"/>
    <col min="15874" max="15874" width="3.6640625" style="197" customWidth="1"/>
    <col min="15875" max="15875" width="5.88671875" style="197" customWidth="1"/>
    <col min="15876" max="15876" width="11.21875" style="197" customWidth="1"/>
    <col min="15877" max="15877" width="3.33203125" style="197" customWidth="1"/>
    <col min="15878" max="15878" width="15.44140625" style="197" customWidth="1"/>
    <col min="15879" max="15879" width="1.44140625" style="197" customWidth="1"/>
    <col min="15880" max="15880" width="7.6640625" style="197" customWidth="1"/>
    <col min="15881" max="15881" width="11.88671875" style="197" customWidth="1"/>
    <col min="15882" max="15882" width="5.6640625" style="197" customWidth="1"/>
    <col min="15883" max="15883" width="13.88671875" style="197" customWidth="1"/>
    <col min="15884" max="15884" width="2.77734375" style="197" customWidth="1"/>
    <col min="15885" max="15885" width="12.6640625" style="197"/>
    <col min="15886" max="15886" width="14.77734375" style="197" bestFit="1" customWidth="1"/>
    <col min="15887" max="16128" width="12.6640625" style="197"/>
    <col min="16129" max="16129" width="55.77734375" style="197" customWidth="1"/>
    <col min="16130" max="16130" width="3.6640625" style="197" customWidth="1"/>
    <col min="16131" max="16131" width="5.88671875" style="197" customWidth="1"/>
    <col min="16132" max="16132" width="11.21875" style="197" customWidth="1"/>
    <col min="16133" max="16133" width="3.33203125" style="197" customWidth="1"/>
    <col min="16134" max="16134" width="15.44140625" style="197" customWidth="1"/>
    <col min="16135" max="16135" width="1.44140625" style="197" customWidth="1"/>
    <col min="16136" max="16136" width="7.6640625" style="197" customWidth="1"/>
    <col min="16137" max="16137" width="11.88671875" style="197" customWidth="1"/>
    <col min="16138" max="16138" width="5.6640625" style="197" customWidth="1"/>
    <col min="16139" max="16139" width="13.88671875" style="197" customWidth="1"/>
    <col min="16140" max="16140" width="2.77734375" style="197" customWidth="1"/>
    <col min="16141" max="16141" width="12.6640625" style="197"/>
    <col min="16142" max="16142" width="14.77734375" style="197" bestFit="1" customWidth="1"/>
    <col min="16143" max="16384" width="12.6640625" style="197"/>
  </cols>
  <sheetData>
    <row r="1" spans="1:15" ht="17.100000000000001" customHeight="1" x14ac:dyDescent="0.25">
      <c r="A1" s="204"/>
      <c r="B1" s="204"/>
      <c r="C1" s="204"/>
      <c r="D1" s="320"/>
      <c r="E1" s="320"/>
      <c r="F1" s="320"/>
      <c r="G1" s="205"/>
      <c r="H1" s="205"/>
      <c r="I1" s="205"/>
      <c r="J1" s="205"/>
      <c r="K1" s="321"/>
      <c r="M1" s="280"/>
    </row>
    <row r="2" spans="1:15" ht="12" customHeight="1" x14ac:dyDescent="0.25">
      <c r="A2" s="205"/>
      <c r="B2" s="205"/>
      <c r="C2" s="205"/>
      <c r="D2" s="320"/>
      <c r="E2" s="320"/>
      <c r="F2" s="320"/>
      <c r="G2" s="205"/>
      <c r="H2" s="205"/>
      <c r="I2" s="205"/>
      <c r="J2" s="205"/>
      <c r="K2" s="205"/>
      <c r="M2" s="280"/>
    </row>
    <row r="3" spans="1:15" ht="20.25" customHeight="1" x14ac:dyDescent="0.3">
      <c r="A3" s="385" t="s">
        <v>192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295"/>
      <c r="M3" s="280"/>
    </row>
    <row r="4" spans="1:15" ht="18.75" x14ac:dyDescent="0.3">
      <c r="A4" s="385" t="s">
        <v>193</v>
      </c>
      <c r="B4" s="385"/>
      <c r="C4" s="385"/>
      <c r="D4" s="385"/>
      <c r="E4" s="385"/>
      <c r="F4" s="385"/>
      <c r="G4" s="385"/>
      <c r="H4" s="385"/>
      <c r="I4" s="385"/>
      <c r="J4" s="385"/>
      <c r="K4" s="214"/>
      <c r="L4" s="295"/>
      <c r="M4" s="280"/>
    </row>
    <row r="5" spans="1:15" ht="18.75" x14ac:dyDescent="0.3">
      <c r="A5" s="385" t="s">
        <v>194</v>
      </c>
      <c r="B5" s="385"/>
      <c r="C5" s="385"/>
      <c r="D5" s="385"/>
      <c r="E5" s="385"/>
      <c r="F5" s="385"/>
      <c r="G5" s="385"/>
      <c r="H5" s="385"/>
      <c r="I5" s="385"/>
      <c r="J5" s="385"/>
      <c r="K5" s="214"/>
      <c r="L5" s="295"/>
      <c r="M5" s="280"/>
    </row>
    <row r="6" spans="1:15" ht="37.5" customHeight="1" x14ac:dyDescent="0.25">
      <c r="A6" s="322"/>
      <c r="B6" s="322"/>
      <c r="C6" s="322"/>
      <c r="D6" s="323"/>
      <c r="E6" s="323"/>
      <c r="F6" s="323"/>
      <c r="G6" s="322"/>
      <c r="H6" s="322"/>
      <c r="I6" s="322"/>
      <c r="J6" s="322"/>
      <c r="K6" s="324" t="s">
        <v>1</v>
      </c>
      <c r="M6" s="280"/>
    </row>
    <row r="7" spans="1:15" ht="24" customHeight="1" x14ac:dyDescent="0.25">
      <c r="A7" s="325"/>
      <c r="B7" s="325"/>
      <c r="C7" s="325"/>
      <c r="D7" s="326" t="s">
        <v>195</v>
      </c>
      <c r="E7" s="327"/>
      <c r="F7" s="327"/>
      <c r="G7" s="295"/>
      <c r="H7" s="295"/>
      <c r="I7" s="295"/>
      <c r="J7" s="295"/>
      <c r="K7" s="295"/>
      <c r="M7" s="280"/>
    </row>
    <row r="8" spans="1:15" ht="8.25" customHeight="1" x14ac:dyDescent="0.25">
      <c r="B8" s="280"/>
      <c r="C8" s="280"/>
      <c r="D8" s="328"/>
      <c r="E8" s="328"/>
      <c r="F8" s="328"/>
      <c r="G8" s="280"/>
      <c r="H8" s="280"/>
      <c r="I8" s="280"/>
      <c r="J8" s="280"/>
      <c r="K8" s="280"/>
      <c r="M8" s="280"/>
    </row>
    <row r="9" spans="1:15" x14ac:dyDescent="0.25">
      <c r="B9" s="280"/>
      <c r="C9" s="329" t="s">
        <v>3</v>
      </c>
      <c r="D9" s="330" t="s">
        <v>196</v>
      </c>
      <c r="E9" s="331" t="s">
        <v>4</v>
      </c>
      <c r="F9" s="332">
        <v>42004</v>
      </c>
      <c r="G9" s="280"/>
      <c r="H9" s="329" t="s">
        <v>3</v>
      </c>
      <c r="I9" s="330" t="s">
        <v>197</v>
      </c>
      <c r="J9" s="331" t="s">
        <v>4</v>
      </c>
      <c r="K9" s="332">
        <v>41639</v>
      </c>
      <c r="M9" s="280"/>
    </row>
    <row r="10" spans="1:15" s="202" customFormat="1" ht="11.25" customHeight="1" x14ac:dyDescent="0.25">
      <c r="A10" s="333"/>
      <c r="B10" s="333"/>
      <c r="C10" s="333"/>
      <c r="D10" s="334"/>
      <c r="E10" s="335"/>
      <c r="F10" s="336"/>
      <c r="G10" s="333"/>
      <c r="H10" s="333"/>
      <c r="I10" s="337"/>
      <c r="J10" s="333"/>
      <c r="K10" s="338"/>
      <c r="L10" s="333"/>
      <c r="M10" s="333"/>
      <c r="N10" s="333"/>
    </row>
    <row r="11" spans="1:15" x14ac:dyDescent="0.25">
      <c r="B11" s="280"/>
      <c r="C11" s="280"/>
      <c r="D11" s="328"/>
      <c r="E11" s="328"/>
      <c r="F11" s="328"/>
      <c r="G11" s="280"/>
      <c r="H11" s="280"/>
      <c r="I11" s="280"/>
      <c r="J11" s="280"/>
      <c r="K11" s="280"/>
      <c r="M11" s="280"/>
    </row>
    <row r="12" spans="1:15" x14ac:dyDescent="0.25">
      <c r="A12" s="303" t="s">
        <v>6</v>
      </c>
      <c r="B12" s="303"/>
      <c r="C12" s="303"/>
      <c r="D12" s="339"/>
      <c r="E12" s="339" t="s">
        <v>151</v>
      </c>
      <c r="F12" s="340">
        <f>+SUM(D13:D19)</f>
        <v>409951.1</v>
      </c>
      <c r="G12" s="341"/>
      <c r="H12" s="341"/>
      <c r="I12" s="342"/>
      <c r="J12" s="341" t="s">
        <v>151</v>
      </c>
      <c r="K12" s="343">
        <v>349032.79999999993</v>
      </c>
      <c r="L12" s="344"/>
      <c r="M12" s="344"/>
      <c r="N12" s="344"/>
      <c r="O12" s="345"/>
    </row>
    <row r="13" spans="1:15" x14ac:dyDescent="0.25">
      <c r="A13" s="303" t="s">
        <v>7</v>
      </c>
      <c r="B13" s="303"/>
      <c r="C13" s="346" t="s">
        <v>151</v>
      </c>
      <c r="D13" s="347">
        <f>386309.8+2593.2</f>
        <v>388903</v>
      </c>
      <c r="E13" s="339"/>
      <c r="F13" s="347"/>
      <c r="G13" s="341"/>
      <c r="H13" s="341" t="s">
        <v>151</v>
      </c>
      <c r="I13" s="348">
        <v>322954</v>
      </c>
      <c r="J13" s="341"/>
      <c r="K13" s="341"/>
      <c r="M13" s="280"/>
    </row>
    <row r="14" spans="1:15" x14ac:dyDescent="0.25">
      <c r="A14" s="303" t="s">
        <v>198</v>
      </c>
      <c r="B14" s="303"/>
      <c r="C14" s="303"/>
      <c r="D14" s="347">
        <f>3050+1130.6</f>
        <v>4180.6000000000004</v>
      </c>
      <c r="E14" s="339"/>
      <c r="F14" s="347"/>
      <c r="G14" s="341"/>
      <c r="H14" s="341"/>
      <c r="I14" s="348">
        <v>3496.6</v>
      </c>
      <c r="J14" s="341"/>
      <c r="K14" s="341"/>
      <c r="M14" s="280"/>
    </row>
    <row r="15" spans="1:15" hidden="1" x14ac:dyDescent="0.25">
      <c r="A15" s="303" t="s">
        <v>199</v>
      </c>
      <c r="B15" s="303"/>
      <c r="C15" s="303"/>
      <c r="D15" s="347"/>
      <c r="E15" s="339"/>
      <c r="F15" s="347"/>
      <c r="G15" s="341"/>
      <c r="H15" s="341"/>
      <c r="I15" s="348"/>
      <c r="J15" s="341"/>
      <c r="K15" s="341"/>
      <c r="M15" s="280"/>
    </row>
    <row r="16" spans="1:15" hidden="1" x14ac:dyDescent="0.25">
      <c r="A16" s="303" t="s">
        <v>200</v>
      </c>
      <c r="B16" s="303"/>
      <c r="C16" s="303"/>
      <c r="D16" s="347"/>
      <c r="E16" s="339"/>
      <c r="F16" s="347"/>
      <c r="G16" s="341"/>
      <c r="H16" s="341"/>
      <c r="I16" s="348"/>
      <c r="J16" s="341"/>
      <c r="K16" s="341"/>
      <c r="M16" s="280"/>
    </row>
    <row r="17" spans="1:14" x14ac:dyDescent="0.25">
      <c r="A17" s="303" t="s">
        <v>201</v>
      </c>
      <c r="B17" s="303"/>
      <c r="C17" s="303"/>
      <c r="D17" s="347">
        <v>16782.7</v>
      </c>
      <c r="E17" s="339"/>
      <c r="F17" s="347"/>
      <c r="G17" s="341"/>
      <c r="H17" s="341"/>
      <c r="I17" s="348">
        <v>18113.599999999999</v>
      </c>
      <c r="J17" s="341"/>
      <c r="K17" s="341"/>
      <c r="M17" s="280"/>
    </row>
    <row r="18" spans="1:14" hidden="1" x14ac:dyDescent="0.25">
      <c r="A18" s="303" t="s">
        <v>202</v>
      </c>
      <c r="B18" s="303"/>
      <c r="C18" s="299"/>
      <c r="D18" s="347"/>
      <c r="E18" s="339"/>
      <c r="F18" s="347"/>
      <c r="G18" s="341"/>
      <c r="H18" s="341"/>
      <c r="I18" s="348"/>
      <c r="J18" s="341"/>
      <c r="K18" s="341"/>
      <c r="M18" s="280"/>
    </row>
    <row r="19" spans="1:14" x14ac:dyDescent="0.25">
      <c r="A19" s="303" t="s">
        <v>8</v>
      </c>
      <c r="B19" s="303"/>
      <c r="C19" s="303"/>
      <c r="D19" s="347">
        <v>84.8</v>
      </c>
      <c r="E19" s="339"/>
      <c r="F19" s="347"/>
      <c r="G19" s="341"/>
      <c r="H19" s="341"/>
      <c r="I19" s="348">
        <v>4468.6000000000004</v>
      </c>
      <c r="J19" s="341"/>
      <c r="K19" s="341"/>
      <c r="M19" s="280"/>
    </row>
    <row r="20" spans="1:14" hidden="1" x14ac:dyDescent="0.25">
      <c r="A20" s="303" t="s">
        <v>203</v>
      </c>
      <c r="B20" s="303"/>
      <c r="C20" s="303"/>
      <c r="D20" s="347"/>
      <c r="E20" s="339"/>
      <c r="F20" s="347"/>
      <c r="G20" s="341"/>
      <c r="H20" s="341"/>
      <c r="I20" s="348"/>
      <c r="J20" s="341"/>
      <c r="K20" s="341"/>
      <c r="M20" s="280"/>
    </row>
    <row r="21" spans="1:14" x14ac:dyDescent="0.25">
      <c r="B21" s="280"/>
      <c r="C21" s="280"/>
      <c r="D21" s="347"/>
      <c r="E21" s="339"/>
      <c r="F21" s="347"/>
      <c r="G21" s="341"/>
      <c r="H21" s="341"/>
      <c r="I21" s="341"/>
      <c r="J21" s="341"/>
      <c r="K21" s="341"/>
      <c r="M21" s="280"/>
    </row>
    <row r="22" spans="1:14" x14ac:dyDescent="0.25">
      <c r="A22" s="303" t="s">
        <v>9</v>
      </c>
      <c r="B22" s="303"/>
      <c r="C22" s="303"/>
      <c r="D22" s="347"/>
      <c r="E22" s="339"/>
      <c r="F22" s="340">
        <f>+SUM(D23:D29)</f>
        <v>46382.9</v>
      </c>
      <c r="G22" s="341"/>
      <c r="H22" s="341"/>
      <c r="I22" s="341"/>
      <c r="J22" s="341"/>
      <c r="K22" s="343">
        <v>46481.7</v>
      </c>
      <c r="M22" s="280"/>
    </row>
    <row r="23" spans="1:14" x14ac:dyDescent="0.25">
      <c r="A23" s="303" t="s">
        <v>204</v>
      </c>
      <c r="B23" s="303"/>
      <c r="C23" s="303"/>
      <c r="D23" s="347">
        <f>18.4+46126.7</f>
        <v>46145.1</v>
      </c>
      <c r="E23" s="339"/>
      <c r="F23" s="347"/>
      <c r="G23" s="341"/>
      <c r="H23" s="341"/>
      <c r="I23" s="348">
        <v>41753.5</v>
      </c>
      <c r="J23" s="341"/>
      <c r="K23" s="341"/>
      <c r="M23" s="280"/>
    </row>
    <row r="24" spans="1:14" hidden="1" x14ac:dyDescent="0.25">
      <c r="A24" s="303" t="s">
        <v>205</v>
      </c>
      <c r="B24" s="303"/>
      <c r="C24" s="303"/>
      <c r="D24" s="347"/>
      <c r="E24" s="339"/>
      <c r="F24" s="347"/>
      <c r="G24" s="341"/>
      <c r="H24" s="341"/>
      <c r="I24" s="348"/>
      <c r="J24" s="341"/>
      <c r="K24" s="341"/>
      <c r="M24" s="280"/>
    </row>
    <row r="25" spans="1:14" hidden="1" x14ac:dyDescent="0.25">
      <c r="A25" s="303" t="s">
        <v>206</v>
      </c>
      <c r="B25" s="303"/>
      <c r="C25" s="303"/>
      <c r="D25" s="347"/>
      <c r="E25" s="339"/>
      <c r="F25" s="347"/>
      <c r="G25" s="341"/>
      <c r="H25" s="341"/>
      <c r="I25" s="348"/>
      <c r="J25" s="341"/>
      <c r="K25" s="341"/>
      <c r="M25" s="280"/>
    </row>
    <row r="26" spans="1:14" hidden="1" x14ac:dyDescent="0.25">
      <c r="A26" s="303" t="s">
        <v>207</v>
      </c>
      <c r="B26" s="303"/>
      <c r="C26" s="303"/>
      <c r="D26" s="347"/>
      <c r="E26" s="339"/>
      <c r="F26" s="347"/>
      <c r="G26" s="341"/>
      <c r="H26" s="341"/>
      <c r="I26" s="348"/>
      <c r="J26" s="341"/>
      <c r="K26" s="341"/>
      <c r="M26" s="280"/>
    </row>
    <row r="27" spans="1:14" x14ac:dyDescent="0.25">
      <c r="A27" s="303" t="s">
        <v>10</v>
      </c>
      <c r="B27" s="303"/>
      <c r="C27" s="303"/>
      <c r="D27" s="347">
        <v>237.8</v>
      </c>
      <c r="E27" s="339"/>
      <c r="F27" s="347"/>
      <c r="G27" s="341"/>
      <c r="H27" s="341"/>
      <c r="I27" s="348">
        <v>187.1</v>
      </c>
      <c r="J27" s="341"/>
      <c r="K27" s="341"/>
      <c r="M27" s="280"/>
    </row>
    <row r="28" spans="1:14" hidden="1" x14ac:dyDescent="0.25">
      <c r="A28" s="303" t="s">
        <v>208</v>
      </c>
      <c r="B28" s="303"/>
      <c r="C28" s="303"/>
      <c r="D28" s="347"/>
      <c r="E28" s="339"/>
      <c r="F28" s="347"/>
      <c r="G28" s="341"/>
      <c r="H28" s="341"/>
      <c r="I28" s="348"/>
      <c r="J28" s="341"/>
      <c r="K28" s="341"/>
      <c r="M28" s="280"/>
    </row>
    <row r="29" spans="1:14" x14ac:dyDescent="0.25">
      <c r="A29" s="303" t="s">
        <v>8</v>
      </c>
      <c r="B29" s="303"/>
      <c r="C29" s="303"/>
      <c r="D29" s="347">
        <v>0</v>
      </c>
      <c r="E29" s="339"/>
      <c r="F29" s="347"/>
      <c r="G29" s="341"/>
      <c r="H29" s="341"/>
      <c r="I29" s="348">
        <v>4541.1000000000004</v>
      </c>
      <c r="J29" s="341"/>
      <c r="K29" s="341"/>
      <c r="M29" s="280"/>
    </row>
    <row r="30" spans="1:14" x14ac:dyDescent="0.25">
      <c r="B30" s="280"/>
      <c r="C30" s="280"/>
      <c r="D30" s="347"/>
      <c r="E30" s="339"/>
      <c r="F30" s="347"/>
      <c r="G30" s="341"/>
      <c r="H30" s="341"/>
      <c r="I30" s="341"/>
      <c r="J30" s="341"/>
      <c r="K30" s="341"/>
      <c r="M30" s="280"/>
      <c r="N30" s="328"/>
    </row>
    <row r="31" spans="1:14" x14ac:dyDescent="0.25">
      <c r="A31" s="303" t="s">
        <v>11</v>
      </c>
      <c r="B31" s="303"/>
      <c r="C31" s="303"/>
      <c r="D31" s="347"/>
      <c r="E31" s="339"/>
      <c r="F31" s="340">
        <f>+F12-F22</f>
        <v>363568.19999999995</v>
      </c>
      <c r="G31" s="341"/>
      <c r="H31" s="341"/>
      <c r="I31" s="341"/>
      <c r="J31" s="341"/>
      <c r="K31" s="343">
        <v>302551.09999999992</v>
      </c>
      <c r="M31" s="280"/>
    </row>
    <row r="32" spans="1:14" x14ac:dyDescent="0.25">
      <c r="B32" s="280"/>
      <c r="C32" s="280"/>
      <c r="D32" s="347"/>
      <c r="E32" s="339"/>
      <c r="F32" s="347"/>
      <c r="G32" s="341"/>
      <c r="H32" s="341"/>
      <c r="I32" s="341"/>
      <c r="J32" s="341"/>
      <c r="K32" s="341"/>
      <c r="M32" s="280"/>
      <c r="N32" s="328"/>
    </row>
    <row r="33" spans="1:15" x14ac:dyDescent="0.25">
      <c r="A33" s="303" t="s">
        <v>12</v>
      </c>
      <c r="B33" s="303"/>
      <c r="C33" s="303"/>
      <c r="D33" s="347"/>
      <c r="E33" s="339"/>
      <c r="F33" s="340">
        <f>+F35+F40</f>
        <v>-56614</v>
      </c>
      <c r="G33" s="341"/>
      <c r="H33" s="341"/>
      <c r="I33" s="341"/>
      <c r="J33" s="341"/>
      <c r="K33" s="349">
        <v>-44398.9</v>
      </c>
      <c r="M33" s="280"/>
      <c r="N33" s="328"/>
    </row>
    <row r="34" spans="1:15" x14ac:dyDescent="0.25">
      <c r="B34" s="280"/>
      <c r="C34" s="280"/>
      <c r="D34" s="347"/>
      <c r="E34" s="339"/>
      <c r="F34" s="347"/>
      <c r="G34" s="341"/>
      <c r="H34" s="341"/>
      <c r="I34" s="341"/>
      <c r="J34" s="341"/>
      <c r="K34" s="341"/>
      <c r="M34" s="280"/>
      <c r="N34" s="328"/>
    </row>
    <row r="35" spans="1:15" x14ac:dyDescent="0.25">
      <c r="A35" s="303" t="s">
        <v>13</v>
      </c>
      <c r="B35" s="303"/>
      <c r="C35" s="303"/>
      <c r="D35" s="347"/>
      <c r="E35" s="339"/>
      <c r="F35" s="340">
        <f>+D38</f>
        <v>688.6</v>
      </c>
      <c r="G35" s="341"/>
      <c r="H35" s="341"/>
      <c r="I35" s="341"/>
      <c r="J35" s="341"/>
      <c r="K35" s="343">
        <v>2511.9</v>
      </c>
      <c r="M35" s="280"/>
      <c r="N35" s="328"/>
    </row>
    <row r="36" spans="1:15" hidden="1" x14ac:dyDescent="0.25">
      <c r="A36" s="303" t="s">
        <v>209</v>
      </c>
      <c r="B36" s="303"/>
      <c r="C36" s="303"/>
      <c r="D36" s="347"/>
      <c r="E36" s="339"/>
      <c r="F36" s="347"/>
      <c r="G36" s="341"/>
      <c r="H36" s="341"/>
      <c r="I36" s="348"/>
      <c r="J36" s="341"/>
      <c r="K36" s="341"/>
      <c r="M36" s="280"/>
      <c r="N36" s="328"/>
    </row>
    <row r="37" spans="1:15" hidden="1" x14ac:dyDescent="0.25">
      <c r="A37" s="303" t="s">
        <v>210</v>
      </c>
      <c r="B37" s="303"/>
      <c r="C37" s="303"/>
      <c r="D37" s="347"/>
      <c r="E37" s="339"/>
      <c r="F37" s="347"/>
      <c r="G37" s="341"/>
      <c r="H37" s="341"/>
      <c r="I37" s="348"/>
      <c r="J37" s="341"/>
      <c r="K37" s="341"/>
      <c r="M37" s="280"/>
    </row>
    <row r="38" spans="1:15" x14ac:dyDescent="0.25">
      <c r="A38" s="303" t="s">
        <v>211</v>
      </c>
      <c r="B38" s="303"/>
      <c r="C38" s="303"/>
      <c r="D38" s="347">
        <v>688.6</v>
      </c>
      <c r="E38" s="339"/>
      <c r="F38" s="347"/>
      <c r="G38" s="341"/>
      <c r="H38" s="341"/>
      <c r="I38" s="348">
        <v>2511.9</v>
      </c>
      <c r="J38" s="341"/>
      <c r="K38" s="341"/>
      <c r="M38" s="280"/>
    </row>
    <row r="39" spans="1:15" x14ac:dyDescent="0.25">
      <c r="B39" s="280"/>
      <c r="C39" s="280"/>
      <c r="D39" s="347"/>
      <c r="E39" s="339"/>
      <c r="F39" s="347"/>
      <c r="G39" s="341"/>
      <c r="H39" s="341"/>
      <c r="I39" s="341"/>
      <c r="J39" s="341"/>
      <c r="K39" s="341"/>
      <c r="M39" s="280"/>
    </row>
    <row r="40" spans="1:15" x14ac:dyDescent="0.25">
      <c r="A40" s="303" t="s">
        <v>15</v>
      </c>
      <c r="B40" s="303"/>
      <c r="C40" s="303"/>
      <c r="D40" s="347"/>
      <c r="E40" s="339"/>
      <c r="F40" s="340">
        <f>+SUM(D41:D42)</f>
        <v>-57302.6</v>
      </c>
      <c r="G40" s="341"/>
      <c r="H40" s="341"/>
      <c r="I40" s="341"/>
      <c r="J40" s="341"/>
      <c r="K40" s="349">
        <v>-46910.8</v>
      </c>
      <c r="M40" s="280"/>
    </row>
    <row r="41" spans="1:15" x14ac:dyDescent="0.25">
      <c r="A41" s="303" t="s">
        <v>16</v>
      </c>
      <c r="B41" s="303"/>
      <c r="C41" s="303"/>
      <c r="D41" s="350">
        <v>-14998</v>
      </c>
      <c r="E41" s="339"/>
      <c r="F41" s="347"/>
      <c r="G41" s="341"/>
      <c r="H41" s="341"/>
      <c r="I41" s="350">
        <v>-13198</v>
      </c>
      <c r="J41" s="341"/>
      <c r="K41" s="341"/>
      <c r="M41" s="280"/>
    </row>
    <row r="42" spans="1:15" x14ac:dyDescent="0.25">
      <c r="A42" s="303" t="s">
        <v>212</v>
      </c>
      <c r="B42" s="303"/>
      <c r="C42" s="303"/>
      <c r="D42" s="350">
        <f>-57302.6-D41</f>
        <v>-42304.6</v>
      </c>
      <c r="E42" s="339"/>
      <c r="F42" s="347"/>
      <c r="G42" s="341"/>
      <c r="H42" s="341"/>
      <c r="I42" s="350">
        <v>-33712.800000000003</v>
      </c>
      <c r="J42" s="341"/>
      <c r="K42" s="341"/>
      <c r="M42" s="280"/>
    </row>
    <row r="43" spans="1:15" ht="14.25" customHeight="1" x14ac:dyDescent="0.25">
      <c r="B43" s="280"/>
      <c r="C43" s="280"/>
      <c r="D43" s="347"/>
      <c r="E43" s="339"/>
      <c r="F43" s="347"/>
      <c r="G43" s="341"/>
      <c r="H43" s="341"/>
      <c r="I43" s="341"/>
      <c r="J43" s="341"/>
      <c r="K43" s="341"/>
      <c r="M43" s="280"/>
    </row>
    <row r="44" spans="1:15" ht="13.5" customHeight="1" x14ac:dyDescent="0.25">
      <c r="A44" s="303" t="s">
        <v>213</v>
      </c>
      <c r="B44" s="303"/>
      <c r="C44" s="303"/>
      <c r="D44" s="347"/>
      <c r="E44" s="339"/>
      <c r="F44" s="340">
        <f>+F31+F33</f>
        <v>306954.19999999995</v>
      </c>
      <c r="G44" s="341"/>
      <c r="H44" s="341"/>
      <c r="I44" s="341"/>
      <c r="J44" s="341"/>
      <c r="K44" s="343">
        <v>258152.19999999992</v>
      </c>
      <c r="L44" s="344"/>
      <c r="M44" s="344"/>
      <c r="N44" s="344"/>
      <c r="O44" s="345"/>
    </row>
    <row r="45" spans="1:15" x14ac:dyDescent="0.25">
      <c r="A45" s="303" t="s">
        <v>18</v>
      </c>
      <c r="B45" s="303"/>
      <c r="C45" s="303"/>
      <c r="D45" s="347"/>
      <c r="E45" s="339"/>
      <c r="M45" s="280"/>
    </row>
    <row r="46" spans="1:15" ht="6" customHeight="1" x14ac:dyDescent="0.25">
      <c r="B46" s="280"/>
      <c r="C46" s="280"/>
      <c r="D46" s="347"/>
      <c r="E46" s="339"/>
      <c r="F46" s="347"/>
      <c r="G46" s="341"/>
      <c r="H46" s="341"/>
      <c r="I46" s="341"/>
      <c r="J46" s="341"/>
      <c r="K46" s="341"/>
      <c r="M46" s="280"/>
    </row>
    <row r="47" spans="1:15" x14ac:dyDescent="0.25">
      <c r="A47" s="303" t="s">
        <v>19</v>
      </c>
      <c r="B47" s="303"/>
      <c r="C47" s="303"/>
      <c r="D47" s="347"/>
      <c r="E47" s="339"/>
      <c r="F47" s="340">
        <f>+SUM(D49:D54)</f>
        <v>-128989.2</v>
      </c>
      <c r="G47" s="341"/>
      <c r="H47" s="341"/>
      <c r="I47" s="341"/>
      <c r="J47" s="341"/>
      <c r="K47" s="349">
        <v>-128458.6</v>
      </c>
      <c r="M47" s="280"/>
    </row>
    <row r="48" spans="1:15" hidden="1" x14ac:dyDescent="0.25">
      <c r="A48" s="303" t="s">
        <v>214</v>
      </c>
      <c r="B48" s="303"/>
      <c r="C48" s="303"/>
      <c r="D48" s="347"/>
      <c r="E48" s="339"/>
      <c r="F48" s="347"/>
      <c r="G48" s="341"/>
      <c r="H48" s="341"/>
      <c r="I48" s="348"/>
      <c r="J48" s="341"/>
      <c r="K48" s="341"/>
      <c r="M48" s="280"/>
    </row>
    <row r="49" spans="1:13" x14ac:dyDescent="0.25">
      <c r="A49" s="303" t="s">
        <v>20</v>
      </c>
      <c r="B49" s="303"/>
      <c r="C49" s="303"/>
      <c r="D49" s="351">
        <f>-17811.2-110140.9</f>
        <v>-127952.09999999999</v>
      </c>
      <c r="E49" s="339"/>
      <c r="F49" s="347"/>
      <c r="G49" s="341"/>
      <c r="H49" s="341"/>
      <c r="I49" s="350">
        <v>-127505.8</v>
      </c>
      <c r="J49" s="341"/>
      <c r="K49" s="341"/>
      <c r="M49" s="280"/>
    </row>
    <row r="50" spans="1:13" x14ac:dyDescent="0.25">
      <c r="A50" s="352" t="s">
        <v>21</v>
      </c>
      <c r="B50" s="352"/>
      <c r="C50" s="353"/>
      <c r="D50" s="351">
        <v>-594.1</v>
      </c>
      <c r="E50" s="339"/>
      <c r="F50" s="347"/>
      <c r="G50" s="341"/>
      <c r="H50" s="341"/>
      <c r="I50" s="350">
        <v>-631.20000000000005</v>
      </c>
      <c r="J50" s="341"/>
      <c r="K50" s="341"/>
      <c r="M50" s="280"/>
    </row>
    <row r="51" spans="1:13" hidden="1" x14ac:dyDescent="0.25">
      <c r="A51" s="352" t="s">
        <v>22</v>
      </c>
      <c r="B51" s="352"/>
      <c r="C51" s="353"/>
      <c r="D51" s="347"/>
      <c r="E51" s="339"/>
      <c r="F51" s="347"/>
      <c r="G51" s="341"/>
      <c r="H51" s="341"/>
      <c r="I51" s="350"/>
      <c r="J51" s="341"/>
      <c r="K51" s="341"/>
      <c r="M51" s="280"/>
    </row>
    <row r="52" spans="1:13" hidden="1" x14ac:dyDescent="0.25">
      <c r="A52" s="353" t="s">
        <v>215</v>
      </c>
      <c r="B52" s="353"/>
      <c r="C52" s="353"/>
      <c r="D52" s="347"/>
      <c r="E52" s="339"/>
      <c r="F52" s="347"/>
      <c r="G52" s="341"/>
      <c r="H52" s="341"/>
      <c r="I52" s="350"/>
      <c r="J52" s="341"/>
      <c r="K52" s="341"/>
      <c r="M52" s="280"/>
    </row>
    <row r="53" spans="1:13" hidden="1" x14ac:dyDescent="0.25">
      <c r="A53" s="353" t="s">
        <v>216</v>
      </c>
      <c r="B53" s="353"/>
      <c r="C53" s="353"/>
      <c r="D53" s="347"/>
      <c r="E53" s="339"/>
      <c r="F53" s="347"/>
      <c r="G53" s="341"/>
      <c r="H53" s="341"/>
      <c r="I53" s="350"/>
      <c r="J53" s="341"/>
      <c r="K53" s="341"/>
      <c r="M53" s="280"/>
    </row>
    <row r="54" spans="1:13" x14ac:dyDescent="0.25">
      <c r="A54" s="303" t="s">
        <v>23</v>
      </c>
      <c r="B54" s="303"/>
      <c r="C54" s="303"/>
      <c r="D54" s="347">
        <f>-14.9-428.1</f>
        <v>-443</v>
      </c>
      <c r="E54" s="339"/>
      <c r="F54" s="347"/>
      <c r="G54" s="341"/>
      <c r="H54" s="341"/>
      <c r="I54" s="350">
        <v>-321.60000000000002</v>
      </c>
      <c r="J54" s="341"/>
      <c r="K54" s="341"/>
      <c r="M54" s="280"/>
    </row>
    <row r="55" spans="1:13" ht="14.25" customHeight="1" x14ac:dyDescent="0.25">
      <c r="B55" s="280"/>
      <c r="C55" s="280"/>
      <c r="D55" s="339"/>
      <c r="E55" s="339"/>
      <c r="F55" s="347"/>
      <c r="G55" s="341"/>
      <c r="H55" s="341"/>
      <c r="I55" s="341"/>
      <c r="J55" s="341"/>
      <c r="K55" s="341"/>
      <c r="M55" s="280"/>
    </row>
    <row r="56" spans="1:13" x14ac:dyDescent="0.25">
      <c r="A56" s="303" t="s">
        <v>217</v>
      </c>
      <c r="B56" s="303"/>
      <c r="C56" s="303"/>
      <c r="D56" s="339"/>
      <c r="E56" s="339"/>
      <c r="F56" s="340">
        <v>-1022.7</v>
      </c>
      <c r="G56" s="341"/>
      <c r="H56" s="341"/>
      <c r="I56" s="341"/>
      <c r="J56" s="341"/>
      <c r="K56" s="349">
        <v>-953.7</v>
      </c>
      <c r="M56" s="280"/>
    </row>
    <row r="57" spans="1:13" ht="7.5" customHeight="1" x14ac:dyDescent="0.25">
      <c r="A57" s="303" t="s">
        <v>25</v>
      </c>
      <c r="B57" s="303"/>
      <c r="C57" s="303"/>
      <c r="D57" s="339"/>
      <c r="E57" s="339"/>
      <c r="F57" s="347"/>
      <c r="G57" s="341"/>
      <c r="H57" s="341"/>
      <c r="I57" s="341"/>
      <c r="J57" s="341"/>
      <c r="K57" s="341"/>
      <c r="M57" s="280"/>
    </row>
    <row r="58" spans="1:13" x14ac:dyDescent="0.25">
      <c r="A58" s="303" t="s">
        <v>26</v>
      </c>
      <c r="B58" s="303"/>
      <c r="C58" s="303"/>
      <c r="D58" s="339"/>
      <c r="E58" s="339"/>
      <c r="F58" s="340">
        <v>-942.9</v>
      </c>
      <c r="G58" s="341"/>
      <c r="H58" s="341"/>
      <c r="I58" s="341"/>
      <c r="J58" s="341"/>
      <c r="K58" s="349">
        <v>-1242.4000000000001</v>
      </c>
      <c r="M58" s="280"/>
    </row>
    <row r="59" spans="1:13" ht="6" customHeight="1" x14ac:dyDescent="0.25">
      <c r="B59" s="280"/>
      <c r="C59" s="280"/>
      <c r="D59" s="339"/>
      <c r="E59" s="339"/>
      <c r="F59" s="347"/>
      <c r="G59" s="341"/>
      <c r="H59" s="341"/>
      <c r="I59" s="341"/>
      <c r="J59" s="341"/>
      <c r="K59" s="341"/>
      <c r="M59" s="280"/>
    </row>
    <row r="60" spans="1:13" x14ac:dyDescent="0.25">
      <c r="A60" s="303" t="s">
        <v>218</v>
      </c>
      <c r="B60" s="303"/>
      <c r="C60" s="303"/>
      <c r="D60" s="339"/>
      <c r="E60" s="339"/>
      <c r="F60" s="340">
        <f>+SUM(F44:F59)</f>
        <v>175999.39999999994</v>
      </c>
      <c r="G60" s="341"/>
      <c r="H60" s="341"/>
      <c r="I60" s="341"/>
      <c r="J60" s="341"/>
      <c r="K60" s="343">
        <v>127497.49999999993</v>
      </c>
      <c r="M60" s="280"/>
    </row>
    <row r="61" spans="1:13" ht="9.75" customHeight="1" x14ac:dyDescent="0.25">
      <c r="B61" s="280"/>
      <c r="C61" s="280"/>
      <c r="D61" s="339"/>
      <c r="E61" s="339"/>
      <c r="F61" s="347"/>
      <c r="G61" s="341"/>
      <c r="H61" s="341"/>
      <c r="I61" s="341"/>
      <c r="J61" s="341"/>
      <c r="K61" s="341"/>
      <c r="M61" s="280"/>
    </row>
    <row r="62" spans="1:13" x14ac:dyDescent="0.25">
      <c r="A62" s="303" t="s">
        <v>219</v>
      </c>
      <c r="B62" s="303"/>
      <c r="C62" s="303"/>
      <c r="D62" s="339"/>
      <c r="E62" s="339"/>
      <c r="F62" s="340">
        <v>51120.6</v>
      </c>
      <c r="G62" s="341"/>
      <c r="H62" s="341"/>
      <c r="I62" s="341"/>
      <c r="J62" s="341"/>
      <c r="K62" s="343">
        <v>53279.9</v>
      </c>
      <c r="M62" s="280"/>
    </row>
    <row r="63" spans="1:13" hidden="1" x14ac:dyDescent="0.25">
      <c r="A63" s="303" t="s">
        <v>220</v>
      </c>
      <c r="B63" s="303"/>
      <c r="C63" s="303"/>
      <c r="D63" s="350">
        <v>54518</v>
      </c>
      <c r="E63" s="339"/>
      <c r="F63" s="347"/>
      <c r="G63" s="341"/>
      <c r="H63" s="341"/>
      <c r="I63" s="348">
        <v>54518</v>
      </c>
      <c r="J63" s="341"/>
      <c r="K63" s="341"/>
      <c r="M63" s="280"/>
    </row>
    <row r="64" spans="1:13" ht="9.75" customHeight="1" x14ac:dyDescent="0.25">
      <c r="B64" s="280"/>
      <c r="C64" s="280"/>
      <c r="D64" s="339"/>
      <c r="E64" s="339"/>
      <c r="F64" s="347"/>
      <c r="G64" s="341"/>
      <c r="H64" s="341"/>
      <c r="I64" s="341"/>
      <c r="J64" s="341"/>
      <c r="K64" s="341"/>
      <c r="M64" s="280"/>
    </row>
    <row r="65" spans="1:13" x14ac:dyDescent="0.25">
      <c r="A65" s="303" t="s">
        <v>221</v>
      </c>
      <c r="B65" s="303"/>
      <c r="C65" s="303"/>
      <c r="D65" s="339"/>
      <c r="E65" s="339"/>
      <c r="F65" s="340">
        <v>-26111.5</v>
      </c>
      <c r="G65" s="341"/>
      <c r="H65" s="341"/>
      <c r="I65" s="341"/>
      <c r="J65" s="341"/>
      <c r="K65" s="349">
        <v>-25871.8</v>
      </c>
      <c r="M65" s="280"/>
    </row>
    <row r="66" spans="1:13" hidden="1" x14ac:dyDescent="0.25">
      <c r="A66" s="303" t="s">
        <v>222</v>
      </c>
      <c r="B66" s="303"/>
      <c r="C66" s="303"/>
      <c r="D66" s="350">
        <v>20981.4</v>
      </c>
      <c r="E66" s="339"/>
      <c r="F66" s="347"/>
      <c r="G66" s="341"/>
      <c r="H66" s="341"/>
      <c r="I66" s="348">
        <v>20981.4</v>
      </c>
      <c r="J66" s="341"/>
      <c r="K66" s="341"/>
      <c r="M66" s="280"/>
    </row>
    <row r="67" spans="1:13" x14ac:dyDescent="0.25">
      <c r="B67" s="280"/>
      <c r="C67" s="280"/>
      <c r="D67" s="339"/>
      <c r="E67" s="339"/>
      <c r="F67" s="347"/>
      <c r="G67" s="341"/>
      <c r="H67" s="341"/>
      <c r="I67" s="341"/>
      <c r="J67" s="341"/>
      <c r="K67" s="341"/>
      <c r="M67" s="280"/>
    </row>
    <row r="68" spans="1:13" x14ac:dyDescent="0.25">
      <c r="A68" s="303" t="s">
        <v>32</v>
      </c>
      <c r="B68" s="303"/>
      <c r="C68" s="303"/>
      <c r="D68" s="339"/>
      <c r="E68" s="339"/>
      <c r="F68" s="340">
        <f>+F62+F65</f>
        <v>25009.1</v>
      </c>
      <c r="G68" s="341"/>
      <c r="H68" s="341"/>
      <c r="I68" s="341"/>
      <c r="J68" s="341"/>
      <c r="K68" s="343">
        <v>27408.100000000002</v>
      </c>
      <c r="M68" s="280"/>
    </row>
    <row r="69" spans="1:13" x14ac:dyDescent="0.25">
      <c r="B69" s="280"/>
      <c r="C69" s="280"/>
      <c r="D69" s="339"/>
      <c r="E69" s="339"/>
      <c r="F69" s="347"/>
      <c r="G69" s="341"/>
      <c r="H69" s="341"/>
      <c r="I69" s="341"/>
      <c r="J69" s="341"/>
      <c r="K69" s="341"/>
      <c r="M69" s="280"/>
    </row>
    <row r="70" spans="1:13" x14ac:dyDescent="0.25">
      <c r="A70" s="303" t="s">
        <v>223</v>
      </c>
      <c r="B70" s="303"/>
      <c r="C70" s="303"/>
      <c r="D70" s="339"/>
      <c r="E70" s="339"/>
      <c r="F70" s="340">
        <f>+F60+F68</f>
        <v>201008.49999999994</v>
      </c>
      <c r="G70" s="341"/>
      <c r="H70" s="341"/>
      <c r="I70" s="341"/>
      <c r="J70" s="341"/>
      <c r="K70" s="343">
        <v>154905.59999999992</v>
      </c>
      <c r="M70" s="280"/>
    </row>
    <row r="71" spans="1:13" x14ac:dyDescent="0.25">
      <c r="B71" s="280"/>
      <c r="C71" s="280"/>
      <c r="D71" s="339"/>
      <c r="E71" s="339"/>
      <c r="F71" s="347"/>
      <c r="G71" s="341"/>
      <c r="H71" s="341"/>
      <c r="I71" s="341"/>
      <c r="J71" s="341"/>
      <c r="K71" s="341"/>
      <c r="M71" s="280"/>
    </row>
    <row r="72" spans="1:13" hidden="1" x14ac:dyDescent="0.25">
      <c r="A72" s="303" t="s">
        <v>224</v>
      </c>
      <c r="B72" s="303"/>
      <c r="C72" s="303"/>
      <c r="D72" s="339"/>
      <c r="E72" s="339"/>
      <c r="F72" s="347"/>
      <c r="G72" s="341"/>
      <c r="H72" s="341"/>
      <c r="I72" s="341"/>
      <c r="J72" s="341"/>
      <c r="K72" s="348"/>
      <c r="M72" s="280"/>
    </row>
    <row r="73" spans="1:13" hidden="1" x14ac:dyDescent="0.25">
      <c r="B73" s="280"/>
      <c r="C73" s="280"/>
      <c r="D73" s="339"/>
      <c r="E73" s="339"/>
      <c r="F73" s="347"/>
      <c r="G73" s="341"/>
      <c r="H73" s="341"/>
      <c r="I73" s="341"/>
      <c r="J73" s="341"/>
      <c r="K73" s="341"/>
      <c r="M73" s="280"/>
    </row>
    <row r="74" spans="1:13" ht="16.5" thickBot="1" x14ac:dyDescent="0.3">
      <c r="A74" s="303" t="s">
        <v>177</v>
      </c>
      <c r="B74" s="303"/>
      <c r="C74" s="303"/>
      <c r="D74" s="339"/>
      <c r="E74" s="339" t="s">
        <v>151</v>
      </c>
      <c r="F74" s="354">
        <f>+F70</f>
        <v>201008.49999999994</v>
      </c>
      <c r="G74" s="341"/>
      <c r="H74" s="341"/>
      <c r="I74" s="341"/>
      <c r="J74" s="341" t="s">
        <v>151</v>
      </c>
      <c r="K74" s="355">
        <v>154905.59999999992</v>
      </c>
      <c r="M74" s="280"/>
    </row>
    <row r="75" spans="1:13" ht="16.5" thickTop="1" x14ac:dyDescent="0.25">
      <c r="B75" s="280"/>
      <c r="C75" s="280"/>
      <c r="D75" s="341"/>
      <c r="E75" s="341"/>
      <c r="F75" s="341"/>
      <c r="G75" s="341"/>
      <c r="H75" s="341"/>
      <c r="I75" s="341"/>
      <c r="J75" s="341"/>
      <c r="K75" s="341"/>
      <c r="M75" s="280"/>
    </row>
    <row r="76" spans="1:13" ht="13.5" customHeight="1" x14ac:dyDescent="0.25">
      <c r="A76" s="356" t="s">
        <v>190</v>
      </c>
      <c r="B76" s="357"/>
      <c r="C76" s="357"/>
      <c r="D76" s="358"/>
      <c r="E76" s="359"/>
      <c r="F76" s="359"/>
      <c r="G76" s="312"/>
      <c r="H76" s="312"/>
      <c r="I76" s="312"/>
      <c r="J76" s="312"/>
      <c r="K76" s="360"/>
      <c r="M76" s="280"/>
    </row>
    <row r="77" spans="1:13" ht="13.5" customHeight="1" x14ac:dyDescent="0.25">
      <c r="A77" s="361"/>
      <c r="B77" s="361"/>
      <c r="C77" s="361"/>
      <c r="D77" s="362"/>
      <c r="E77" s="328"/>
      <c r="F77" s="328"/>
      <c r="G77" s="280"/>
      <c r="H77" s="280"/>
      <c r="I77" s="280"/>
      <c r="J77" s="280"/>
      <c r="K77" s="329"/>
      <c r="M77" s="280"/>
    </row>
    <row r="78" spans="1:13" ht="30.75" customHeight="1" x14ac:dyDescent="0.25">
      <c r="A78" s="386" t="s">
        <v>191</v>
      </c>
      <c r="B78" s="386"/>
      <c r="C78" s="386"/>
      <c r="D78" s="386"/>
      <c r="E78" s="386"/>
      <c r="F78" s="386"/>
      <c r="G78" s="386"/>
      <c r="H78" s="386"/>
      <c r="I78" s="386"/>
      <c r="J78" s="386"/>
      <c r="K78" s="386"/>
      <c r="M78" s="280"/>
    </row>
    <row r="79" spans="1:13" ht="9.75" customHeight="1" x14ac:dyDescent="0.25">
      <c r="A79" s="205"/>
      <c r="B79" s="205"/>
      <c r="C79" s="205"/>
      <c r="D79" s="320"/>
      <c r="E79" s="320"/>
      <c r="F79" s="320"/>
      <c r="G79" s="205"/>
      <c r="H79" s="205"/>
      <c r="I79" s="205"/>
      <c r="J79" s="205"/>
      <c r="K79" s="205"/>
      <c r="M79" s="280"/>
    </row>
    <row r="80" spans="1:13" ht="9.75" customHeight="1" x14ac:dyDescent="0.25">
      <c r="A80" s="205"/>
      <c r="B80" s="205"/>
      <c r="C80" s="205"/>
      <c r="D80" s="320"/>
      <c r="E80" s="320"/>
      <c r="F80" s="320"/>
      <c r="G80" s="205"/>
      <c r="H80" s="205"/>
      <c r="I80" s="205"/>
      <c r="J80" s="205"/>
      <c r="K80" s="205"/>
      <c r="M80" s="280"/>
    </row>
    <row r="81" spans="1:14" ht="9.75" customHeight="1" x14ac:dyDescent="0.25">
      <c r="A81" s="205"/>
      <c r="B81" s="205"/>
      <c r="C81" s="205"/>
      <c r="D81" s="320"/>
      <c r="E81" s="320"/>
      <c r="F81" s="320"/>
      <c r="G81" s="205"/>
      <c r="H81" s="205"/>
      <c r="I81" s="205"/>
      <c r="J81" s="205"/>
      <c r="K81" s="205"/>
      <c r="M81" s="280"/>
    </row>
    <row r="82" spans="1:14" ht="9.75" customHeight="1" x14ac:dyDescent="0.25">
      <c r="A82" s="205"/>
      <c r="B82" s="205"/>
      <c r="C82" s="205"/>
      <c r="D82" s="320"/>
      <c r="E82" s="320"/>
      <c r="F82" s="320"/>
      <c r="G82" s="205"/>
      <c r="H82" s="205"/>
      <c r="I82" s="205"/>
      <c r="J82" s="205"/>
      <c r="K82" s="205"/>
      <c r="M82" s="280"/>
    </row>
    <row r="83" spans="1:14" ht="9.75" customHeight="1" x14ac:dyDescent="0.25">
      <c r="A83" s="205"/>
      <c r="B83" s="205"/>
      <c r="C83" s="205"/>
      <c r="D83" s="320"/>
      <c r="E83" s="320"/>
      <c r="F83" s="320"/>
      <c r="G83" s="205"/>
      <c r="H83" s="205"/>
      <c r="I83" s="238"/>
      <c r="J83" s="205"/>
      <c r="K83" s="205"/>
      <c r="M83" s="280"/>
    </row>
    <row r="84" spans="1:14" ht="22.5" customHeight="1" x14ac:dyDescent="0.25">
      <c r="A84" s="363"/>
      <c r="B84" s="205"/>
      <c r="C84" s="205"/>
      <c r="D84" s="320"/>
      <c r="E84" s="320"/>
      <c r="F84" s="320"/>
      <c r="G84" s="205"/>
      <c r="H84" s="205"/>
      <c r="I84" s="205"/>
      <c r="J84" s="205"/>
      <c r="K84" s="205"/>
      <c r="M84" s="280"/>
    </row>
    <row r="85" spans="1:14" x14ac:dyDescent="0.25">
      <c r="A85" s="303"/>
      <c r="B85" s="387"/>
      <c r="C85" s="387"/>
      <c r="D85" s="387"/>
      <c r="E85" s="387"/>
      <c r="F85" s="387"/>
      <c r="G85" s="280"/>
      <c r="H85" s="376"/>
      <c r="I85" s="376"/>
      <c r="J85" s="376"/>
      <c r="K85" s="376"/>
      <c r="M85" s="280"/>
    </row>
    <row r="86" spans="1:14" s="365" customFormat="1" ht="15" customHeight="1" x14ac:dyDescent="0.25">
      <c r="A86" s="303"/>
      <c r="B86" s="387"/>
      <c r="C86" s="387"/>
      <c r="D86" s="387"/>
      <c r="E86" s="387"/>
      <c r="F86" s="387"/>
      <c r="G86" s="280"/>
      <c r="H86" s="376"/>
      <c r="I86" s="376"/>
      <c r="J86" s="376"/>
      <c r="K86" s="376"/>
      <c r="L86" s="280"/>
      <c r="M86" s="364"/>
      <c r="N86" s="364"/>
    </row>
    <row r="87" spans="1:14" x14ac:dyDescent="0.25">
      <c r="B87" s="387"/>
      <c r="C87" s="387"/>
      <c r="D87" s="387"/>
      <c r="E87" s="387"/>
      <c r="F87" s="387"/>
      <c r="G87" s="280"/>
      <c r="H87" s="376"/>
      <c r="I87" s="376"/>
      <c r="J87" s="376"/>
      <c r="K87" s="376"/>
      <c r="M87" s="280"/>
    </row>
    <row r="88" spans="1:14" x14ac:dyDescent="0.25">
      <c r="A88" s="295"/>
      <c r="B88" s="295"/>
      <c r="C88" s="295"/>
      <c r="D88" s="328"/>
      <c r="E88" s="328"/>
      <c r="F88" s="328"/>
      <c r="G88" s="280"/>
      <c r="H88" s="280"/>
      <c r="I88" s="280"/>
      <c r="J88" s="280"/>
      <c r="K88" s="280"/>
      <c r="M88" s="280"/>
    </row>
    <row r="89" spans="1:14" x14ac:dyDescent="0.25">
      <c r="A89" s="205"/>
      <c r="B89" s="205"/>
      <c r="C89" s="205"/>
      <c r="D89" s="320"/>
      <c r="E89" s="320"/>
      <c r="F89" s="320"/>
      <c r="G89" s="205"/>
      <c r="H89" s="376"/>
      <c r="I89" s="376"/>
      <c r="J89" s="376"/>
      <c r="K89" s="376"/>
      <c r="M89" s="280"/>
    </row>
    <row r="90" spans="1:14" ht="17.25" customHeight="1" x14ac:dyDescent="0.25">
      <c r="A90" s="205"/>
      <c r="B90" s="205"/>
      <c r="C90" s="205"/>
      <c r="D90" s="366"/>
      <c r="E90" s="320"/>
      <c r="F90" s="320"/>
      <c r="G90" s="205"/>
      <c r="H90" s="205"/>
      <c r="I90" s="205"/>
      <c r="J90" s="205"/>
      <c r="K90" s="205"/>
      <c r="M90" s="280"/>
    </row>
    <row r="91" spans="1:14" x14ac:dyDescent="0.25">
      <c r="A91" s="205"/>
      <c r="B91" s="316"/>
      <c r="C91" s="316"/>
      <c r="D91" s="319"/>
      <c r="E91" s="319"/>
      <c r="F91" s="319"/>
      <c r="G91" s="316"/>
      <c r="H91" s="316"/>
      <c r="I91" s="316"/>
      <c r="J91" s="316"/>
      <c r="K91" s="316"/>
      <c r="M91" s="280"/>
    </row>
    <row r="92" spans="1:14" x14ac:dyDescent="0.25">
      <c r="A92" s="205"/>
      <c r="B92" s="316"/>
      <c r="C92" s="316"/>
      <c r="D92" s="319"/>
      <c r="E92" s="319"/>
      <c r="F92" s="319"/>
      <c r="G92" s="316"/>
      <c r="H92" s="316"/>
      <c r="I92" s="316"/>
      <c r="J92" s="316"/>
      <c r="K92" s="316"/>
      <c r="M92" s="280"/>
    </row>
    <row r="93" spans="1:14" x14ac:dyDescent="0.25">
      <c r="A93" s="205"/>
      <c r="B93" s="316"/>
      <c r="C93" s="316"/>
      <c r="D93" s="319"/>
      <c r="E93" s="319"/>
      <c r="F93" s="319"/>
      <c r="G93" s="316"/>
      <c r="H93" s="316"/>
      <c r="I93" s="316"/>
      <c r="J93" s="316"/>
      <c r="K93" s="316"/>
    </row>
    <row r="94" spans="1:14" x14ac:dyDescent="0.25">
      <c r="A94" s="205"/>
      <c r="B94" s="316"/>
      <c r="C94" s="316"/>
      <c r="D94" s="319"/>
      <c r="E94" s="319"/>
      <c r="F94" s="319"/>
      <c r="G94" s="316"/>
      <c r="H94" s="316"/>
      <c r="I94" s="316"/>
      <c r="J94" s="316"/>
      <c r="K94" s="316"/>
    </row>
    <row r="95" spans="1:14" ht="12.75" customHeight="1" x14ac:dyDescent="0.25">
      <c r="A95" s="205"/>
      <c r="B95" s="316"/>
      <c r="C95" s="316"/>
      <c r="D95" s="319"/>
      <c r="E95" s="319"/>
      <c r="F95" s="319"/>
      <c r="G95" s="316"/>
      <c r="H95" s="316"/>
      <c r="I95" s="316"/>
      <c r="J95" s="316"/>
      <c r="K95" s="316"/>
    </row>
    <row r="96" spans="1:14" x14ac:dyDescent="0.25">
      <c r="A96" s="205"/>
      <c r="B96" s="316"/>
      <c r="C96" s="316"/>
      <c r="D96" s="319"/>
      <c r="E96" s="319"/>
      <c r="F96" s="319"/>
      <c r="G96" s="316"/>
      <c r="H96" s="316"/>
      <c r="I96" s="316"/>
      <c r="J96" s="316"/>
      <c r="K96" s="316"/>
    </row>
    <row r="97" spans="1:11" x14ac:dyDescent="0.25">
      <c r="A97" s="205"/>
      <c r="B97" s="316"/>
      <c r="C97" s="316"/>
      <c r="D97" s="319"/>
      <c r="E97" s="319"/>
      <c r="F97" s="319"/>
      <c r="G97" s="316"/>
      <c r="H97" s="316"/>
      <c r="I97" s="316"/>
      <c r="J97" s="316"/>
      <c r="K97" s="316"/>
    </row>
    <row r="98" spans="1:11" x14ac:dyDescent="0.25">
      <c r="A98" s="205"/>
      <c r="B98" s="316"/>
      <c r="C98" s="316"/>
      <c r="D98" s="319"/>
      <c r="E98" s="319"/>
      <c r="F98" s="319"/>
      <c r="G98" s="316"/>
      <c r="H98" s="316"/>
      <c r="I98" s="316"/>
      <c r="J98" s="316"/>
      <c r="K98" s="316"/>
    </row>
    <row r="99" spans="1:11" x14ac:dyDescent="0.25">
      <c r="A99" s="205"/>
      <c r="B99" s="316"/>
      <c r="C99" s="316"/>
      <c r="D99" s="319"/>
      <c r="E99" s="319"/>
      <c r="F99" s="319"/>
      <c r="G99" s="316"/>
      <c r="H99" s="316"/>
      <c r="I99" s="316"/>
      <c r="J99" s="316"/>
      <c r="K99" s="316"/>
    </row>
    <row r="100" spans="1:11" x14ac:dyDescent="0.25">
      <c r="A100" s="205"/>
      <c r="B100" s="316"/>
      <c r="C100" s="316"/>
      <c r="D100" s="319"/>
      <c r="E100" s="319"/>
      <c r="F100" s="319"/>
      <c r="G100" s="316"/>
      <c r="H100" s="316"/>
      <c r="I100" s="316"/>
      <c r="J100" s="316"/>
      <c r="K100" s="316"/>
    </row>
    <row r="101" spans="1:11" ht="20.25" customHeight="1" x14ac:dyDescent="0.25">
      <c r="B101" s="316"/>
      <c r="C101" s="316"/>
      <c r="D101" s="319"/>
      <c r="E101" s="319"/>
      <c r="F101" s="319"/>
      <c r="G101" s="316"/>
      <c r="H101" s="316"/>
      <c r="I101" s="316"/>
      <c r="J101" s="316"/>
      <c r="K101" s="316"/>
    </row>
    <row r="102" spans="1:11" x14ac:dyDescent="0.25">
      <c r="A102" s="205"/>
      <c r="B102" s="316"/>
      <c r="C102" s="316"/>
      <c r="D102" s="319"/>
      <c r="E102" s="319"/>
      <c r="F102" s="319"/>
      <c r="G102" s="316"/>
      <c r="H102" s="316"/>
      <c r="I102" s="316"/>
      <c r="J102" s="316"/>
      <c r="K102" s="316"/>
    </row>
  </sheetData>
  <sheetProtection password="CF7A" sheet="1" objects="1" scenarios="1"/>
  <mergeCells count="11">
    <mergeCell ref="B86:F86"/>
    <mergeCell ref="H86:K86"/>
    <mergeCell ref="B87:F87"/>
    <mergeCell ref="H87:K87"/>
    <mergeCell ref="H89:K89"/>
    <mergeCell ref="A3:K3"/>
    <mergeCell ref="A4:J4"/>
    <mergeCell ref="A5:J5"/>
    <mergeCell ref="A78:K78"/>
    <mergeCell ref="B85:F85"/>
    <mergeCell ref="H85:K85"/>
  </mergeCells>
  <printOptions horizontalCentered="1"/>
  <pageMargins left="0.19685039370078741" right="0.51181102362204722" top="0.39370078740157483" bottom="0.39370078740157483" header="0.51181102362204722" footer="0.51181102362204722"/>
  <pageSetup scale="61" firstPageNumber="5" orientation="portrait" useFirstPageNumber="1" r:id="rId1"/>
  <headerFooter alignWithMargins="0">
    <oddFooter>&amp;C&amp;"Times New Roman,Normal"-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37" transitionEvaluation="1">
    <pageSetUpPr fitToPage="1"/>
  </sheetPr>
  <dimension ref="A1:S184"/>
  <sheetViews>
    <sheetView showGridLines="0" topLeftCell="A37" zoomScale="75" workbookViewId="0">
      <selection activeCell="A37" sqref="A1:XFD1048576"/>
    </sheetView>
  </sheetViews>
  <sheetFormatPr baseColWidth="10" defaultColWidth="12.6640625" defaultRowHeight="15" x14ac:dyDescent="0.2"/>
  <cols>
    <col min="1" max="1" width="50.5546875" style="104" customWidth="1"/>
    <col min="2" max="2" width="8.33203125" style="104" customWidth="1"/>
    <col min="3" max="3" width="11.21875" style="165" customWidth="1"/>
    <col min="4" max="4" width="3.33203125" style="165" customWidth="1"/>
    <col min="5" max="5" width="12.77734375" style="165" customWidth="1"/>
    <col min="6" max="6" width="3.109375" style="104" customWidth="1"/>
    <col min="7" max="7" width="7.77734375" style="104" customWidth="1"/>
    <col min="8" max="8" width="10.88671875" style="104" customWidth="1"/>
    <col min="9" max="9" width="3.6640625" style="104" customWidth="1"/>
    <col min="10" max="10" width="12.109375" style="104" customWidth="1"/>
    <col min="11" max="11" width="2.77734375" style="104" customWidth="1"/>
    <col min="12" max="12" width="12.6640625" style="104"/>
    <col min="13" max="13" width="1.5546875" style="104" customWidth="1"/>
    <col min="14" max="14" width="12.6640625" style="104"/>
    <col min="15" max="19" width="12.6640625" style="105"/>
    <col min="20" max="16384" width="12.6640625" style="104"/>
  </cols>
  <sheetData>
    <row r="1" spans="1:19" ht="17.100000000000001" customHeight="1" x14ac:dyDescent="0.2">
      <c r="A1" s="100"/>
      <c r="B1" s="100"/>
      <c r="C1" s="101"/>
      <c r="D1" s="101"/>
      <c r="E1" s="101"/>
      <c r="F1" s="102"/>
      <c r="G1" s="102"/>
      <c r="H1" s="102"/>
      <c r="I1" s="102"/>
      <c r="J1" s="102"/>
      <c r="K1" s="102"/>
      <c r="L1" s="102"/>
      <c r="M1" s="103"/>
    </row>
    <row r="2" spans="1:19" ht="12" customHeight="1" x14ac:dyDescent="0.2">
      <c r="A2" s="102"/>
      <c r="B2" s="102"/>
      <c r="C2" s="101"/>
      <c r="D2" s="101"/>
      <c r="E2" s="101"/>
      <c r="F2" s="102"/>
      <c r="G2" s="102"/>
      <c r="H2" s="102"/>
      <c r="I2" s="102"/>
      <c r="J2" s="102"/>
      <c r="K2" s="102"/>
      <c r="L2" s="102"/>
      <c r="M2" s="102"/>
    </row>
    <row r="3" spans="1:19" ht="20.25" x14ac:dyDescent="0.3">
      <c r="A3" s="106"/>
      <c r="B3" s="106"/>
      <c r="C3" s="107"/>
      <c r="D3" s="107"/>
      <c r="E3" s="107"/>
      <c r="F3" s="108"/>
      <c r="G3" s="108"/>
      <c r="H3" s="108"/>
      <c r="I3" s="108"/>
      <c r="J3" s="108"/>
      <c r="K3" s="108"/>
      <c r="L3" s="108"/>
      <c r="M3" s="108"/>
    </row>
    <row r="4" spans="1:19" s="112" customFormat="1" ht="23.25" x14ac:dyDescent="0.35">
      <c r="A4" s="109" t="s">
        <v>0</v>
      </c>
      <c r="B4" s="109"/>
      <c r="C4" s="110"/>
      <c r="D4" s="110"/>
      <c r="E4" s="110"/>
      <c r="F4" s="111"/>
      <c r="G4" s="111"/>
      <c r="H4" s="111"/>
      <c r="I4" s="111"/>
      <c r="J4" s="111"/>
      <c r="K4" s="111"/>
      <c r="L4" s="111"/>
      <c r="M4" s="111"/>
      <c r="O4" s="113"/>
      <c r="P4" s="113"/>
      <c r="Q4" s="113"/>
      <c r="R4" s="113"/>
      <c r="S4" s="113"/>
    </row>
    <row r="5" spans="1:19" s="112" customFormat="1" ht="23.25" x14ac:dyDescent="0.35">
      <c r="A5" s="109" t="s">
        <v>119</v>
      </c>
      <c r="B5" s="114"/>
      <c r="C5" s="110"/>
      <c r="D5" s="110"/>
      <c r="E5" s="110"/>
      <c r="F5" s="111"/>
      <c r="G5" s="111"/>
      <c r="H5" s="111"/>
      <c r="I5" s="111"/>
      <c r="J5" s="111"/>
      <c r="K5" s="111"/>
      <c r="L5" s="111"/>
      <c r="M5" s="111"/>
      <c r="O5" s="113"/>
      <c r="P5" s="113"/>
      <c r="Q5" s="113"/>
      <c r="R5" s="113"/>
      <c r="S5" s="113"/>
    </row>
    <row r="6" spans="1:19" ht="6.75" customHeight="1" x14ac:dyDescent="0.2">
      <c r="A6" s="115"/>
      <c r="B6" s="115"/>
      <c r="C6" s="116"/>
      <c r="D6" s="116"/>
      <c r="E6" s="116"/>
      <c r="F6" s="117"/>
      <c r="G6" s="117"/>
      <c r="H6" s="117"/>
      <c r="I6" s="117"/>
      <c r="J6" s="117"/>
      <c r="K6" s="118"/>
      <c r="L6" s="2"/>
      <c r="M6" s="105"/>
    </row>
    <row r="7" spans="1:19" ht="9" customHeight="1" x14ac:dyDescent="0.2">
      <c r="A7" s="115"/>
      <c r="B7" s="115"/>
      <c r="C7" s="116"/>
      <c r="D7" s="116"/>
      <c r="E7" s="116"/>
      <c r="F7" s="117"/>
      <c r="G7" s="117"/>
      <c r="H7" s="117"/>
      <c r="I7" s="117"/>
      <c r="J7" s="117"/>
      <c r="K7" s="118"/>
      <c r="L7" s="2"/>
      <c r="M7" s="105"/>
    </row>
    <row r="8" spans="1:19" ht="15.75" thickBot="1" x14ac:dyDescent="0.25">
      <c r="A8" s="119"/>
      <c r="B8" s="119"/>
      <c r="C8" s="120"/>
      <c r="D8" s="120"/>
      <c r="E8" s="120"/>
      <c r="F8" s="119"/>
      <c r="G8" s="119"/>
      <c r="H8" s="119"/>
      <c r="I8" s="119"/>
      <c r="J8" s="121"/>
      <c r="L8" s="121" t="s">
        <v>1</v>
      </c>
    </row>
    <row r="9" spans="1:19" ht="24" customHeight="1" thickTop="1" x14ac:dyDescent="0.2">
      <c r="A9" s="122"/>
      <c r="B9" s="123"/>
      <c r="C9" s="124" t="s">
        <v>2</v>
      </c>
      <c r="D9" s="125"/>
      <c r="E9" s="125"/>
      <c r="F9" s="126"/>
      <c r="G9" s="126"/>
      <c r="H9" s="126"/>
      <c r="I9" s="126"/>
      <c r="J9" s="126"/>
      <c r="K9" s="127"/>
      <c r="L9" s="127"/>
      <c r="M9" s="128"/>
    </row>
    <row r="10" spans="1:19" ht="8.25" customHeight="1" x14ac:dyDescent="0.2">
      <c r="A10" s="129"/>
      <c r="B10" s="130"/>
      <c r="C10" s="131"/>
      <c r="D10" s="131"/>
      <c r="E10" s="131"/>
      <c r="F10" s="130"/>
      <c r="G10" s="130"/>
      <c r="H10" s="130"/>
      <c r="I10" s="130"/>
      <c r="J10" s="130"/>
      <c r="K10" s="130"/>
      <c r="L10" s="130"/>
      <c r="M10" s="132"/>
    </row>
    <row r="11" spans="1:19" x14ac:dyDescent="0.2">
      <c r="A11" s="129"/>
      <c r="B11" s="133" t="s">
        <v>3</v>
      </c>
      <c r="C11" s="134">
        <v>41671</v>
      </c>
      <c r="D11" s="135" t="s">
        <v>4</v>
      </c>
      <c r="E11" s="136">
        <v>41698</v>
      </c>
      <c r="F11" s="130"/>
      <c r="G11" s="133" t="s">
        <v>3</v>
      </c>
      <c r="H11" s="134">
        <v>41640</v>
      </c>
      <c r="I11" s="135" t="s">
        <v>4</v>
      </c>
      <c r="J11" s="136">
        <v>41670</v>
      </c>
      <c r="K11" s="130"/>
      <c r="L11" s="137" t="s">
        <v>110</v>
      </c>
      <c r="M11" s="132"/>
    </row>
    <row r="12" spans="1:19" s="146" customFormat="1" ht="11.25" customHeight="1" x14ac:dyDescent="0.25">
      <c r="A12" s="138"/>
      <c r="B12" s="139"/>
      <c r="C12" s="140" t="s">
        <v>5</v>
      </c>
      <c r="D12" s="141"/>
      <c r="E12" s="142" t="s">
        <v>5</v>
      </c>
      <c r="F12" s="139"/>
      <c r="G12" s="139"/>
      <c r="H12" s="143" t="s">
        <v>5</v>
      </c>
      <c r="I12" s="139"/>
      <c r="J12" s="144" t="s">
        <v>5</v>
      </c>
      <c r="K12" s="139"/>
      <c r="L12" s="139"/>
      <c r="M12" s="145"/>
      <c r="O12" s="147"/>
      <c r="P12" s="147"/>
      <c r="Q12" s="147"/>
      <c r="R12" s="147"/>
      <c r="S12" s="147"/>
    </row>
    <row r="13" spans="1:19" x14ac:dyDescent="0.2">
      <c r="A13" s="129"/>
      <c r="B13" s="130"/>
      <c r="C13" s="131"/>
      <c r="D13" s="131"/>
      <c r="E13" s="131"/>
      <c r="F13" s="130"/>
      <c r="G13" s="130"/>
      <c r="H13" s="130"/>
      <c r="I13" s="130"/>
      <c r="J13" s="130"/>
      <c r="K13" s="130"/>
      <c r="L13" s="130"/>
      <c r="M13" s="132"/>
    </row>
    <row r="14" spans="1:19" x14ac:dyDescent="0.2">
      <c r="A14" s="148" t="s">
        <v>6</v>
      </c>
      <c r="B14" s="149"/>
      <c r="C14" s="1"/>
      <c r="D14" s="1"/>
      <c r="E14" s="150">
        <v>29282.9</v>
      </c>
      <c r="F14" s="1"/>
      <c r="G14" s="1"/>
      <c r="H14" s="1"/>
      <c r="I14" s="1"/>
      <c r="J14" s="150">
        <v>32015.800000000003</v>
      </c>
      <c r="K14" s="130"/>
      <c r="L14" s="150">
        <v>-2732.9000000000015</v>
      </c>
      <c r="M14" s="151"/>
      <c r="O14" s="1"/>
      <c r="P14" s="2"/>
      <c r="Q14" s="1"/>
      <c r="R14" s="2"/>
      <c r="S14" s="2"/>
    </row>
    <row r="15" spans="1:19" x14ac:dyDescent="0.2">
      <c r="A15" s="148" t="s">
        <v>7</v>
      </c>
      <c r="B15" s="149"/>
      <c r="C15" s="2">
        <v>27792.100000000002</v>
      </c>
      <c r="D15" s="1"/>
      <c r="E15" s="1"/>
      <c r="F15" s="1"/>
      <c r="G15" s="1"/>
      <c r="H15" s="2">
        <v>30503.4</v>
      </c>
      <c r="I15" s="1"/>
      <c r="J15" s="1"/>
      <c r="K15" s="130"/>
      <c r="L15" s="2">
        <v>-2711.2999999999993</v>
      </c>
      <c r="M15" s="151"/>
      <c r="O15" s="2"/>
      <c r="P15" s="1"/>
      <c r="Q15" s="2"/>
      <c r="R15" s="1"/>
      <c r="S15" s="2"/>
    </row>
    <row r="16" spans="1:19" x14ac:dyDescent="0.2">
      <c r="A16" s="148" t="s">
        <v>111</v>
      </c>
      <c r="B16" s="149"/>
      <c r="C16" s="2">
        <v>299</v>
      </c>
      <c r="D16" s="1"/>
      <c r="E16" s="1"/>
      <c r="F16" s="1"/>
      <c r="G16" s="1"/>
      <c r="H16" s="2">
        <v>300</v>
      </c>
      <c r="I16" s="1"/>
      <c r="J16" s="1"/>
      <c r="K16" s="130"/>
      <c r="L16" s="2">
        <v>-1</v>
      </c>
      <c r="M16" s="151"/>
      <c r="O16" s="2"/>
      <c r="P16" s="1"/>
      <c r="Q16" s="2"/>
      <c r="R16" s="1"/>
      <c r="S16" s="2"/>
    </row>
    <row r="17" spans="1:19" x14ac:dyDescent="0.2">
      <c r="A17" s="148" t="s">
        <v>10</v>
      </c>
      <c r="B17" s="149"/>
      <c r="C17" s="2">
        <v>1155.2</v>
      </c>
      <c r="D17" s="1"/>
      <c r="E17" s="1"/>
      <c r="F17" s="1"/>
      <c r="G17" s="1"/>
      <c r="H17" s="2">
        <v>1171.9000000000001</v>
      </c>
      <c r="I17" s="1"/>
      <c r="J17" s="1"/>
      <c r="K17" s="130"/>
      <c r="L17" s="2">
        <v>-16.700000000000045</v>
      </c>
      <c r="M17" s="151"/>
      <c r="O17" s="2"/>
      <c r="P17" s="1"/>
      <c r="Q17" s="2"/>
      <c r="R17" s="1"/>
      <c r="S17" s="2"/>
    </row>
    <row r="18" spans="1:19" x14ac:dyDescent="0.2">
      <c r="A18" s="148" t="s">
        <v>8</v>
      </c>
      <c r="B18" s="149"/>
      <c r="C18" s="2">
        <v>36.6</v>
      </c>
      <c r="D18" s="1"/>
      <c r="E18" s="1"/>
      <c r="F18" s="1"/>
      <c r="G18" s="1"/>
      <c r="H18" s="1">
        <v>40.5</v>
      </c>
      <c r="I18" s="1"/>
      <c r="J18" s="1"/>
      <c r="K18" s="130"/>
      <c r="L18" s="2">
        <v>-3.8999999999999986</v>
      </c>
      <c r="M18" s="151"/>
      <c r="O18" s="2"/>
      <c r="P18" s="1"/>
      <c r="Q18" s="2"/>
      <c r="R18" s="1"/>
      <c r="S18" s="2"/>
    </row>
    <row r="19" spans="1:19" x14ac:dyDescent="0.2">
      <c r="A19" s="129"/>
      <c r="B19" s="130"/>
      <c r="C19" s="1"/>
      <c r="D19" s="1"/>
      <c r="E19" s="1"/>
      <c r="F19" s="1"/>
      <c r="G19" s="1"/>
      <c r="I19" s="1"/>
      <c r="J19" s="1"/>
      <c r="K19" s="130"/>
      <c r="L19" s="2"/>
      <c r="M19" s="151"/>
      <c r="O19" s="1"/>
      <c r="P19" s="1"/>
      <c r="Q19" s="1"/>
      <c r="R19" s="1"/>
      <c r="S19" s="2"/>
    </row>
    <row r="20" spans="1:19" x14ac:dyDescent="0.2">
      <c r="A20" s="148" t="s">
        <v>9</v>
      </c>
      <c r="B20" s="149"/>
      <c r="C20" s="1"/>
      <c r="D20" s="1"/>
      <c r="E20" s="150">
        <v>3553.6</v>
      </c>
      <c r="F20" s="1"/>
      <c r="G20" s="1"/>
      <c r="H20" s="1"/>
      <c r="I20" s="1"/>
      <c r="J20" s="150">
        <v>3942.7</v>
      </c>
      <c r="K20" s="130"/>
      <c r="L20" s="150">
        <v>-389.09999999999991</v>
      </c>
      <c r="M20" s="151"/>
      <c r="O20" s="1"/>
      <c r="P20" s="2"/>
      <c r="Q20" s="1"/>
      <c r="R20" s="2"/>
      <c r="S20" s="2"/>
    </row>
    <row r="21" spans="1:19" x14ac:dyDescent="0.2">
      <c r="A21" s="148" t="s">
        <v>112</v>
      </c>
      <c r="B21" s="149"/>
      <c r="C21" s="2">
        <v>3540.2</v>
      </c>
      <c r="D21" s="1"/>
      <c r="E21" s="1"/>
      <c r="F21" s="1"/>
      <c r="G21" s="1"/>
      <c r="H21" s="2">
        <v>3928</v>
      </c>
      <c r="I21" s="1"/>
      <c r="J21" s="1"/>
      <c r="K21" s="130"/>
      <c r="L21" s="2">
        <v>-387.80000000000018</v>
      </c>
      <c r="M21" s="151"/>
      <c r="O21" s="2"/>
      <c r="P21" s="1"/>
      <c r="Q21" s="2"/>
      <c r="R21" s="1"/>
      <c r="S21" s="2"/>
    </row>
    <row r="22" spans="1:19" x14ac:dyDescent="0.2">
      <c r="A22" s="148" t="s">
        <v>10</v>
      </c>
      <c r="B22" s="149"/>
      <c r="C22" s="2">
        <v>13.4</v>
      </c>
      <c r="D22" s="1"/>
      <c r="E22" s="1"/>
      <c r="F22" s="1"/>
      <c r="G22" s="1"/>
      <c r="H22" s="2">
        <v>14.7</v>
      </c>
      <c r="I22" s="1"/>
      <c r="J22" s="1"/>
      <c r="K22" s="130"/>
      <c r="L22" s="2">
        <v>-1.2999999999999989</v>
      </c>
      <c r="M22" s="151"/>
      <c r="O22" s="2"/>
      <c r="P22" s="1"/>
      <c r="Q22" s="2"/>
      <c r="R22" s="1"/>
      <c r="S22" s="2"/>
    </row>
    <row r="23" spans="1:19" x14ac:dyDescent="0.2">
      <c r="A23" s="148" t="s">
        <v>8</v>
      </c>
      <c r="B23" s="149"/>
      <c r="C23" s="2">
        <v>0</v>
      </c>
      <c r="D23" s="1"/>
      <c r="E23" s="1"/>
      <c r="F23" s="1"/>
      <c r="G23" s="1"/>
      <c r="H23" s="1">
        <v>0</v>
      </c>
      <c r="I23" s="1"/>
      <c r="J23" s="1"/>
      <c r="K23" s="130"/>
      <c r="L23" s="2">
        <v>0</v>
      </c>
      <c r="M23" s="151"/>
      <c r="O23" s="2"/>
      <c r="P23" s="1"/>
      <c r="Q23" s="2"/>
      <c r="R23" s="1"/>
      <c r="S23" s="2"/>
    </row>
    <row r="24" spans="1:19" x14ac:dyDescent="0.2">
      <c r="A24" s="129"/>
      <c r="B24" s="130"/>
      <c r="C24" s="1"/>
      <c r="D24" s="1"/>
      <c r="E24" s="1"/>
      <c r="F24" s="1"/>
      <c r="G24" s="1"/>
      <c r="I24" s="1"/>
      <c r="J24" s="1"/>
      <c r="K24" s="130"/>
      <c r="L24" s="2"/>
      <c r="M24" s="151"/>
      <c r="O24" s="1"/>
      <c r="P24" s="1"/>
      <c r="Q24" s="1"/>
      <c r="R24" s="1"/>
      <c r="S24" s="2"/>
    </row>
    <row r="25" spans="1:19" s="155" customFormat="1" ht="15.75" x14ac:dyDescent="0.25">
      <c r="A25" s="152" t="s">
        <v>11</v>
      </c>
      <c r="B25" s="153"/>
      <c r="C25" s="3"/>
      <c r="D25" s="3"/>
      <c r="E25" s="154">
        <v>25729.300000000003</v>
      </c>
      <c r="F25" s="3"/>
      <c r="G25" s="3"/>
      <c r="H25" s="3"/>
      <c r="I25" s="3"/>
      <c r="J25" s="154">
        <v>28073.100000000002</v>
      </c>
      <c r="K25" s="137"/>
      <c r="L25" s="154">
        <v>-2343.7999999999993</v>
      </c>
      <c r="M25" s="151"/>
      <c r="O25" s="3"/>
      <c r="P25" s="4"/>
      <c r="Q25" s="3"/>
      <c r="R25" s="4"/>
      <c r="S25" s="4"/>
    </row>
    <row r="26" spans="1:19" x14ac:dyDescent="0.2">
      <c r="A26" s="129"/>
      <c r="B26" s="130"/>
      <c r="C26" s="1"/>
      <c r="D26" s="1"/>
      <c r="E26" s="1"/>
      <c r="F26" s="1"/>
      <c r="G26" s="1"/>
      <c r="H26" s="1"/>
      <c r="I26" s="1"/>
      <c r="J26" s="1"/>
      <c r="K26" s="130"/>
      <c r="L26" s="2"/>
      <c r="M26" s="151"/>
      <c r="O26" s="1"/>
      <c r="P26" s="1"/>
      <c r="Q26" s="1"/>
      <c r="R26" s="1"/>
      <c r="S26" s="2"/>
    </row>
    <row r="27" spans="1:19" x14ac:dyDescent="0.2">
      <c r="A27" s="148" t="s">
        <v>12</v>
      </c>
      <c r="B27" s="149"/>
      <c r="C27" s="1"/>
      <c r="D27" s="1"/>
      <c r="E27" s="150">
        <v>-4516.5</v>
      </c>
      <c r="F27" s="1"/>
      <c r="G27" s="1"/>
      <c r="H27" s="1"/>
      <c r="I27" s="1"/>
      <c r="J27" s="150">
        <v>-4489.0999999999995</v>
      </c>
      <c r="K27" s="130"/>
      <c r="L27" s="150">
        <v>-27.400000000000546</v>
      </c>
      <c r="M27" s="151"/>
      <c r="O27" s="1"/>
      <c r="P27" s="2"/>
      <c r="Q27" s="1"/>
      <c r="R27" s="2"/>
      <c r="S27" s="2"/>
    </row>
    <row r="28" spans="1:19" x14ac:dyDescent="0.2">
      <c r="A28" s="129"/>
      <c r="B28" s="130"/>
      <c r="C28" s="1"/>
      <c r="D28" s="1"/>
      <c r="E28" s="1"/>
      <c r="F28" s="1"/>
      <c r="G28" s="1"/>
      <c r="H28" s="1"/>
      <c r="I28" s="1"/>
      <c r="J28" s="1"/>
      <c r="K28" s="130"/>
      <c r="L28" s="2"/>
      <c r="M28" s="151"/>
      <c r="O28" s="1"/>
      <c r="P28" s="1"/>
      <c r="Q28" s="1"/>
      <c r="R28" s="1"/>
      <c r="S28" s="2"/>
    </row>
    <row r="29" spans="1:19" x14ac:dyDescent="0.2">
      <c r="A29" s="148" t="s">
        <v>13</v>
      </c>
      <c r="B29" s="149"/>
      <c r="C29" s="1"/>
      <c r="D29" s="1"/>
      <c r="E29" s="150">
        <v>7.7</v>
      </c>
      <c r="F29" s="1"/>
      <c r="G29" s="1"/>
      <c r="H29" s="1"/>
      <c r="I29" s="1"/>
      <c r="J29" s="150">
        <v>3.6</v>
      </c>
      <c r="K29" s="130"/>
      <c r="L29" s="150">
        <v>4.0999999999999996</v>
      </c>
      <c r="M29" s="151"/>
      <c r="O29" s="1"/>
      <c r="P29" s="2"/>
      <c r="Q29" s="1"/>
      <c r="R29" s="2"/>
      <c r="S29" s="2"/>
    </row>
    <row r="30" spans="1:19" x14ac:dyDescent="0.2">
      <c r="A30" s="172" t="s">
        <v>114</v>
      </c>
      <c r="B30" s="149"/>
      <c r="C30" s="2">
        <v>0</v>
      </c>
      <c r="D30" s="1"/>
      <c r="E30" s="1"/>
      <c r="F30" s="1"/>
      <c r="G30" s="1"/>
      <c r="H30" s="1">
        <v>3.6</v>
      </c>
      <c r="I30" s="1"/>
      <c r="J30" s="1"/>
      <c r="K30" s="130"/>
      <c r="L30" s="2">
        <v>-3.6</v>
      </c>
      <c r="M30" s="151"/>
      <c r="O30" s="2"/>
      <c r="P30" s="1"/>
      <c r="Q30" s="2"/>
      <c r="R30" s="1"/>
      <c r="S30" s="2"/>
    </row>
    <row r="31" spans="1:19" x14ac:dyDescent="0.2">
      <c r="A31" s="148" t="s">
        <v>14</v>
      </c>
      <c r="B31" s="149"/>
      <c r="C31" s="2">
        <v>7.7</v>
      </c>
      <c r="D31" s="1"/>
      <c r="E31" s="1"/>
      <c r="F31" s="1"/>
      <c r="G31" s="1"/>
      <c r="H31" s="1">
        <v>0</v>
      </c>
      <c r="I31" s="1"/>
      <c r="J31" s="1"/>
      <c r="K31" s="130"/>
      <c r="L31" s="2">
        <v>7.7</v>
      </c>
      <c r="M31" s="151"/>
      <c r="O31" s="2"/>
      <c r="P31" s="1"/>
      <c r="Q31" s="2"/>
      <c r="R31" s="1"/>
      <c r="S31" s="2"/>
    </row>
    <row r="32" spans="1:19" x14ac:dyDescent="0.2">
      <c r="A32" s="129"/>
      <c r="B32" s="130"/>
      <c r="C32" s="1"/>
      <c r="D32" s="1"/>
      <c r="E32" s="1"/>
      <c r="F32" s="1"/>
      <c r="G32" s="1"/>
      <c r="I32" s="1"/>
      <c r="J32" s="1"/>
      <c r="K32" s="130"/>
      <c r="L32" s="2"/>
      <c r="M32" s="151"/>
      <c r="O32" s="1"/>
      <c r="P32" s="1"/>
      <c r="Q32" s="1"/>
      <c r="R32" s="1"/>
      <c r="S32" s="2"/>
    </row>
    <row r="33" spans="1:19" x14ac:dyDescent="0.2">
      <c r="A33" s="148" t="s">
        <v>15</v>
      </c>
      <c r="B33" s="149"/>
      <c r="C33" s="1"/>
      <c r="D33" s="1"/>
      <c r="E33" s="150">
        <v>4524.2</v>
      </c>
      <c r="F33" s="1"/>
      <c r="G33" s="1"/>
      <c r="H33" s="1"/>
      <c r="I33" s="1"/>
      <c r="J33" s="150">
        <v>4492.7</v>
      </c>
      <c r="K33" s="130"/>
      <c r="L33" s="150">
        <v>31.5</v>
      </c>
      <c r="M33" s="151"/>
      <c r="O33" s="1"/>
      <c r="P33" s="2"/>
      <c r="Q33" s="1"/>
      <c r="R33" s="2"/>
      <c r="S33" s="2"/>
    </row>
    <row r="34" spans="1:19" x14ac:dyDescent="0.2">
      <c r="A34" s="148" t="s">
        <v>16</v>
      </c>
      <c r="B34" s="149"/>
      <c r="C34" s="2">
        <v>1237</v>
      </c>
      <c r="D34" s="1"/>
      <c r="E34" s="1"/>
      <c r="F34" s="1"/>
      <c r="G34" s="1"/>
      <c r="H34" s="2">
        <v>1093.8</v>
      </c>
      <c r="I34" s="1"/>
      <c r="J34" s="1"/>
      <c r="K34" s="130"/>
      <c r="L34" s="2">
        <v>143.20000000000005</v>
      </c>
      <c r="M34" s="151"/>
      <c r="O34" s="2"/>
      <c r="P34" s="1"/>
      <c r="Q34" s="2"/>
      <c r="R34" s="1"/>
      <c r="S34" s="2"/>
    </row>
    <row r="35" spans="1:19" x14ac:dyDescent="0.2">
      <c r="A35" s="148" t="s">
        <v>14</v>
      </c>
      <c r="B35" s="149"/>
      <c r="C35" s="2">
        <v>3287.2</v>
      </c>
      <c r="D35" s="1"/>
      <c r="E35" s="1"/>
      <c r="F35" s="1"/>
      <c r="G35" s="1"/>
      <c r="H35" s="1">
        <v>3398.8999999999996</v>
      </c>
      <c r="I35" s="1"/>
      <c r="J35" s="1"/>
      <c r="K35" s="130"/>
      <c r="L35" s="2">
        <v>-111.69999999999982</v>
      </c>
      <c r="M35" s="151"/>
      <c r="O35" s="2"/>
      <c r="P35" s="1"/>
      <c r="Q35" s="2"/>
      <c r="R35" s="1"/>
      <c r="S35" s="2"/>
    </row>
    <row r="36" spans="1:19" ht="14.25" customHeight="1" x14ac:dyDescent="0.2">
      <c r="A36" s="129"/>
      <c r="B36" s="130"/>
      <c r="C36" s="1"/>
      <c r="D36" s="1"/>
      <c r="E36" s="1"/>
      <c r="F36" s="1"/>
      <c r="G36" s="1"/>
      <c r="I36" s="1"/>
      <c r="J36" s="1"/>
      <c r="K36" s="130"/>
      <c r="L36" s="2"/>
      <c r="M36" s="151"/>
      <c r="O36" s="1"/>
      <c r="P36" s="1"/>
      <c r="Q36" s="1"/>
      <c r="R36" s="1"/>
      <c r="S36" s="2"/>
    </row>
    <row r="37" spans="1:19" ht="13.5" customHeight="1" x14ac:dyDescent="0.2">
      <c r="A37" s="148" t="s">
        <v>17</v>
      </c>
      <c r="B37" s="149"/>
      <c r="C37" s="1"/>
      <c r="D37" s="1"/>
      <c r="E37" s="1"/>
      <c r="F37" s="1"/>
      <c r="G37" s="1"/>
      <c r="H37" s="1"/>
      <c r="I37" s="1"/>
      <c r="J37" s="1"/>
      <c r="K37" s="130"/>
      <c r="L37" s="2"/>
      <c r="M37" s="151"/>
      <c r="O37" s="1"/>
      <c r="P37" s="1"/>
      <c r="Q37" s="1"/>
      <c r="R37" s="1"/>
      <c r="S37" s="2"/>
    </row>
    <row r="38" spans="1:19" x14ac:dyDescent="0.2">
      <c r="A38" s="148" t="s">
        <v>18</v>
      </c>
      <c r="B38" s="149"/>
      <c r="C38" s="1"/>
      <c r="D38" s="1"/>
      <c r="E38" s="150">
        <v>21212.800000000003</v>
      </c>
      <c r="F38" s="1"/>
      <c r="G38" s="1"/>
      <c r="H38" s="1"/>
      <c r="I38" s="1"/>
      <c r="J38" s="150">
        <v>23584.000000000004</v>
      </c>
      <c r="K38" s="130"/>
      <c r="L38" s="150">
        <v>-2371.2000000000007</v>
      </c>
      <c r="M38" s="151"/>
      <c r="O38" s="1"/>
      <c r="P38" s="2"/>
      <c r="Q38" s="1"/>
      <c r="R38" s="2"/>
      <c r="S38" s="2"/>
    </row>
    <row r="39" spans="1:19" ht="6" customHeight="1" x14ac:dyDescent="0.2">
      <c r="A39" s="129"/>
      <c r="B39" s="130"/>
      <c r="C39" s="1"/>
      <c r="D39" s="1"/>
      <c r="E39" s="1"/>
      <c r="F39" s="1"/>
      <c r="G39" s="1"/>
      <c r="H39" s="1"/>
      <c r="I39" s="1"/>
      <c r="J39" s="1"/>
      <c r="K39" s="130"/>
      <c r="L39" s="2"/>
      <c r="M39" s="151"/>
      <c r="O39" s="1"/>
      <c r="P39" s="1"/>
      <c r="Q39" s="1"/>
      <c r="R39" s="1"/>
      <c r="S39" s="2"/>
    </row>
    <row r="40" spans="1:19" x14ac:dyDescent="0.2">
      <c r="A40" s="148" t="s">
        <v>19</v>
      </c>
      <c r="B40" s="149"/>
      <c r="C40" s="1"/>
      <c r="D40" s="1"/>
      <c r="E40" s="2">
        <v>14755.4</v>
      </c>
      <c r="F40" s="1"/>
      <c r="G40" s="1"/>
      <c r="H40" s="1"/>
      <c r="I40" s="1"/>
      <c r="J40" s="2">
        <v>14341.4</v>
      </c>
      <c r="K40" s="130"/>
      <c r="L40" s="2">
        <v>414</v>
      </c>
      <c r="M40" s="151"/>
      <c r="O40" s="1"/>
      <c r="P40" s="2"/>
      <c r="Q40" s="1"/>
      <c r="R40" s="2"/>
      <c r="S40" s="2"/>
    </row>
    <row r="41" spans="1:19" x14ac:dyDescent="0.2">
      <c r="A41" s="148" t="s">
        <v>20</v>
      </c>
      <c r="B41" s="149"/>
      <c r="C41" s="2">
        <v>14596.6</v>
      </c>
      <c r="D41" s="1"/>
      <c r="E41" s="1"/>
      <c r="F41" s="1"/>
      <c r="G41" s="1"/>
      <c r="H41" s="2">
        <v>14280.5</v>
      </c>
      <c r="I41" s="1"/>
      <c r="J41" s="1"/>
      <c r="K41" s="130"/>
      <c r="L41" s="2">
        <v>316.10000000000036</v>
      </c>
      <c r="M41" s="151"/>
      <c r="O41" s="2"/>
      <c r="P41" s="1"/>
      <c r="Q41" s="2"/>
      <c r="R41" s="1"/>
      <c r="S41" s="2"/>
    </row>
    <row r="42" spans="1:19" x14ac:dyDescent="0.2">
      <c r="A42" s="156" t="s">
        <v>21</v>
      </c>
      <c r="B42" s="157"/>
      <c r="C42" s="2">
        <v>125</v>
      </c>
      <c r="D42" s="1"/>
      <c r="E42" s="1"/>
      <c r="F42" s="1"/>
      <c r="G42" s="1"/>
      <c r="H42" s="2">
        <v>23.4</v>
      </c>
      <c r="I42" s="1"/>
      <c r="J42" s="1"/>
      <c r="K42" s="130"/>
      <c r="L42" s="2">
        <v>101.6</v>
      </c>
      <c r="M42" s="151"/>
      <c r="O42" s="2"/>
      <c r="P42" s="1"/>
      <c r="Q42" s="2"/>
      <c r="R42" s="1"/>
      <c r="S42" s="2"/>
    </row>
    <row r="43" spans="1:19" x14ac:dyDescent="0.2">
      <c r="A43" s="148" t="s">
        <v>23</v>
      </c>
      <c r="B43" s="149"/>
      <c r="C43" s="2">
        <v>33.799999999999997</v>
      </c>
      <c r="D43" s="1"/>
      <c r="E43" s="1"/>
      <c r="F43" s="1"/>
      <c r="G43" s="1"/>
      <c r="H43" s="1">
        <v>37.5</v>
      </c>
      <c r="I43" s="1"/>
      <c r="J43" s="1"/>
      <c r="K43" s="130"/>
      <c r="L43" s="2">
        <v>-3.7000000000000028</v>
      </c>
      <c r="M43" s="151"/>
      <c r="O43" s="2"/>
      <c r="P43" s="1"/>
      <c r="Q43" s="2"/>
      <c r="R43" s="1"/>
      <c r="S43" s="2"/>
    </row>
    <row r="44" spans="1:19" ht="15" customHeight="1" x14ac:dyDescent="0.2">
      <c r="A44" s="129"/>
      <c r="B44" s="130"/>
      <c r="C44" s="1"/>
      <c r="D44" s="1"/>
      <c r="E44" s="1"/>
      <c r="F44" s="1"/>
      <c r="G44" s="1"/>
      <c r="I44" s="1"/>
      <c r="J44" s="1"/>
      <c r="K44" s="130"/>
      <c r="L44" s="2"/>
      <c r="M44" s="151"/>
      <c r="O44" s="1"/>
      <c r="P44" s="1"/>
      <c r="Q44" s="1"/>
      <c r="R44" s="1"/>
      <c r="S44" s="2"/>
    </row>
    <row r="45" spans="1:19" x14ac:dyDescent="0.2">
      <c r="A45" s="148" t="s">
        <v>24</v>
      </c>
      <c r="B45" s="149"/>
      <c r="C45" s="1"/>
      <c r="D45" s="1"/>
      <c r="E45" s="150">
        <v>67.099999999999994</v>
      </c>
      <c r="F45" s="1"/>
      <c r="G45" s="1"/>
      <c r="H45" s="1"/>
      <c r="I45" s="1"/>
      <c r="J45" s="150">
        <v>67.8</v>
      </c>
      <c r="K45" s="130"/>
      <c r="L45" s="150">
        <v>-0.70000000000000284</v>
      </c>
      <c r="M45" s="151"/>
      <c r="O45" s="1"/>
      <c r="P45" s="2"/>
      <c r="Q45" s="1"/>
      <c r="R45" s="2"/>
      <c r="S45" s="2"/>
    </row>
    <row r="46" spans="1:19" ht="7.5" customHeight="1" x14ac:dyDescent="0.2">
      <c r="A46" s="148" t="s">
        <v>25</v>
      </c>
      <c r="B46" s="149"/>
      <c r="C46" s="1"/>
      <c r="D46" s="1"/>
      <c r="E46" s="1"/>
      <c r="F46" s="1"/>
      <c r="G46" s="1"/>
      <c r="H46" s="1"/>
      <c r="I46" s="1"/>
      <c r="J46" s="1"/>
      <c r="K46" s="130"/>
      <c r="L46" s="2"/>
      <c r="M46" s="151"/>
      <c r="O46" s="1"/>
      <c r="P46" s="1"/>
      <c r="Q46" s="1"/>
      <c r="R46" s="1"/>
      <c r="S46" s="2"/>
    </row>
    <row r="47" spans="1:19" x14ac:dyDescent="0.2">
      <c r="A47" s="148" t="s">
        <v>26</v>
      </c>
      <c r="B47" s="149"/>
      <c r="C47" s="1"/>
      <c r="D47" s="1"/>
      <c r="E47" s="150">
        <v>79.099999999999994</v>
      </c>
      <c r="F47" s="1"/>
      <c r="G47" s="1"/>
      <c r="H47" s="1"/>
      <c r="I47" s="1"/>
      <c r="J47" s="150">
        <v>76.5</v>
      </c>
      <c r="K47" s="130"/>
      <c r="L47" s="150">
        <v>2.5999999999999943</v>
      </c>
      <c r="M47" s="151"/>
      <c r="O47" s="1"/>
      <c r="P47" s="2"/>
      <c r="Q47" s="1"/>
      <c r="R47" s="2"/>
      <c r="S47" s="2"/>
    </row>
    <row r="48" spans="1:19" ht="6" customHeight="1" x14ac:dyDescent="0.2">
      <c r="A48" s="129"/>
      <c r="B48" s="130"/>
      <c r="C48" s="1"/>
      <c r="D48" s="1"/>
      <c r="E48" s="1"/>
      <c r="F48" s="1"/>
      <c r="G48" s="1"/>
      <c r="H48" s="1"/>
      <c r="I48" s="1"/>
      <c r="J48" s="1"/>
      <c r="K48" s="130"/>
      <c r="L48" s="2"/>
      <c r="M48" s="151"/>
      <c r="O48" s="1"/>
      <c r="P48" s="1"/>
      <c r="Q48" s="1"/>
      <c r="R48" s="1"/>
      <c r="S48" s="2"/>
    </row>
    <row r="49" spans="1:19" s="155" customFormat="1" ht="15.75" x14ac:dyDescent="0.25">
      <c r="A49" s="152" t="s">
        <v>27</v>
      </c>
      <c r="B49" s="153"/>
      <c r="C49" s="3"/>
      <c r="D49" s="3"/>
      <c r="E49" s="154">
        <v>6311.2000000000025</v>
      </c>
      <c r="F49" s="3"/>
      <c r="G49" s="3"/>
      <c r="H49" s="3"/>
      <c r="I49" s="3"/>
      <c r="J49" s="154">
        <v>9098.3000000000047</v>
      </c>
      <c r="K49" s="137"/>
      <c r="L49" s="154">
        <v>-2787.1000000000022</v>
      </c>
      <c r="M49" s="151"/>
      <c r="O49" s="3"/>
      <c r="P49" s="4"/>
      <c r="Q49" s="3"/>
      <c r="R49" s="4"/>
      <c r="S49" s="4"/>
    </row>
    <row r="50" spans="1:19" ht="9.75" customHeight="1" x14ac:dyDescent="0.2">
      <c r="A50" s="129"/>
      <c r="B50" s="130"/>
      <c r="C50" s="1"/>
      <c r="D50" s="1"/>
      <c r="E50" s="1"/>
      <c r="F50" s="1"/>
      <c r="G50" s="1"/>
      <c r="H50" s="1"/>
      <c r="I50" s="1"/>
      <c r="J50" s="1"/>
      <c r="K50" s="130"/>
      <c r="L50" s="2"/>
      <c r="M50" s="151"/>
      <c r="O50" s="1"/>
      <c r="P50" s="1"/>
      <c r="Q50" s="1"/>
      <c r="R50" s="1"/>
      <c r="S50" s="2"/>
    </row>
    <row r="51" spans="1:19" x14ac:dyDescent="0.2">
      <c r="A51" s="148" t="s">
        <v>28</v>
      </c>
      <c r="B51" s="149"/>
      <c r="C51" s="1"/>
      <c r="D51" s="1"/>
      <c r="E51" s="150">
        <v>1646.6</v>
      </c>
      <c r="F51" s="1"/>
      <c r="G51" s="1"/>
      <c r="H51" s="1"/>
      <c r="I51" s="1"/>
      <c r="J51" s="150">
        <v>1435.3</v>
      </c>
      <c r="K51" s="130"/>
      <c r="L51" s="150">
        <v>211.29999999999995</v>
      </c>
      <c r="M51" s="151"/>
      <c r="O51" s="1"/>
      <c r="P51" s="2"/>
      <c r="Q51" s="1"/>
      <c r="R51" s="2"/>
      <c r="S51" s="2"/>
    </row>
    <row r="52" spans="1:19" x14ac:dyDescent="0.2">
      <c r="A52" s="148" t="s">
        <v>29</v>
      </c>
      <c r="B52" s="149"/>
      <c r="C52" s="2">
        <v>1646.6</v>
      </c>
      <c r="D52" s="1"/>
      <c r="E52" s="1"/>
      <c r="F52" s="1"/>
      <c r="G52" s="1"/>
      <c r="H52" s="1">
        <v>1435.3</v>
      </c>
      <c r="I52" s="1"/>
      <c r="J52" s="1"/>
      <c r="K52" s="130"/>
      <c r="L52" s="2">
        <v>211.29999999999995</v>
      </c>
      <c r="M52" s="151"/>
      <c r="O52" s="2"/>
      <c r="P52" s="1"/>
      <c r="Q52" s="2"/>
      <c r="R52" s="1"/>
      <c r="S52" s="2"/>
    </row>
    <row r="53" spans="1:19" ht="9.75" customHeight="1" x14ac:dyDescent="0.2">
      <c r="A53" s="129"/>
      <c r="B53" s="130"/>
      <c r="C53" s="1"/>
      <c r="D53" s="1"/>
      <c r="E53" s="1"/>
      <c r="F53" s="1"/>
      <c r="G53" s="1"/>
      <c r="I53" s="1"/>
      <c r="J53" s="1"/>
      <c r="K53" s="130"/>
      <c r="L53" s="2"/>
      <c r="M53" s="151"/>
      <c r="O53" s="1"/>
      <c r="P53" s="1"/>
      <c r="Q53" s="1"/>
      <c r="R53" s="1"/>
      <c r="S53" s="2"/>
    </row>
    <row r="54" spans="1:19" x14ac:dyDescent="0.2">
      <c r="A54" s="148" t="s">
        <v>30</v>
      </c>
      <c r="B54" s="149"/>
      <c r="C54" s="1"/>
      <c r="D54" s="1"/>
      <c r="E54" s="150">
        <v>626.29999999999995</v>
      </c>
      <c r="F54" s="1"/>
      <c r="G54" s="1"/>
      <c r="H54" s="1"/>
      <c r="I54" s="1"/>
      <c r="J54" s="150">
        <v>763.9</v>
      </c>
      <c r="K54" s="130"/>
      <c r="L54" s="150">
        <v>-137.60000000000002</v>
      </c>
      <c r="M54" s="151"/>
      <c r="O54" s="1"/>
      <c r="P54" s="2"/>
      <c r="Q54" s="1"/>
      <c r="R54" s="2"/>
      <c r="S54" s="2"/>
    </row>
    <row r="55" spans="1:19" x14ac:dyDescent="0.2">
      <c r="A55" s="148" t="s">
        <v>31</v>
      </c>
      <c r="B55" s="149"/>
      <c r="C55" s="2">
        <v>626.29999999999995</v>
      </c>
      <c r="D55" s="1"/>
      <c r="E55" s="1"/>
      <c r="F55" s="1"/>
      <c r="G55" s="1"/>
      <c r="H55" s="1">
        <v>763.9</v>
      </c>
      <c r="I55" s="1"/>
      <c r="J55" s="1"/>
      <c r="K55" s="130"/>
      <c r="L55" s="2">
        <v>-137.60000000000002</v>
      </c>
      <c r="M55" s="151"/>
      <c r="O55" s="2"/>
      <c r="P55" s="1"/>
      <c r="Q55" s="2"/>
      <c r="R55" s="1"/>
      <c r="S55" s="2"/>
    </row>
    <row r="56" spans="1:19" x14ac:dyDescent="0.2">
      <c r="A56" s="129"/>
      <c r="B56" s="130"/>
      <c r="C56" s="1"/>
      <c r="D56" s="1"/>
      <c r="E56" s="1"/>
      <c r="F56" s="1"/>
      <c r="G56" s="1"/>
      <c r="I56" s="1"/>
      <c r="J56" s="1"/>
      <c r="K56" s="130"/>
      <c r="L56" s="2"/>
      <c r="M56" s="151"/>
      <c r="O56" s="1"/>
      <c r="P56" s="1"/>
      <c r="Q56" s="1"/>
      <c r="R56" s="1"/>
      <c r="S56" s="2"/>
    </row>
    <row r="57" spans="1:19" s="155" customFormat="1" ht="15.75" x14ac:dyDescent="0.25">
      <c r="A57" s="152" t="s">
        <v>32</v>
      </c>
      <c r="B57" s="153"/>
      <c r="C57" s="1"/>
      <c r="D57" s="1"/>
      <c r="E57" s="154">
        <v>1020.3</v>
      </c>
      <c r="F57" s="3"/>
      <c r="G57" s="3"/>
      <c r="H57" s="1"/>
      <c r="I57" s="1"/>
      <c r="J57" s="154">
        <v>671.4</v>
      </c>
      <c r="K57" s="137"/>
      <c r="L57" s="154">
        <v>348.9</v>
      </c>
      <c r="M57" s="151"/>
      <c r="O57" s="1"/>
      <c r="P57" s="4"/>
      <c r="Q57" s="3"/>
      <c r="R57" s="4"/>
      <c r="S57" s="4"/>
    </row>
    <row r="58" spans="1:19" hidden="1" x14ac:dyDescent="0.2">
      <c r="A58" s="129"/>
      <c r="B58" s="130"/>
      <c r="C58" s="1"/>
      <c r="D58" s="1"/>
      <c r="E58" s="3"/>
      <c r="F58" s="1"/>
      <c r="G58" s="1"/>
      <c r="H58" s="1"/>
      <c r="I58" s="1"/>
      <c r="J58" s="3"/>
      <c r="K58" s="130"/>
      <c r="L58" s="2"/>
      <c r="M58" s="151"/>
      <c r="O58" s="1"/>
      <c r="P58" s="3"/>
      <c r="Q58" s="1"/>
      <c r="R58" s="1"/>
      <c r="S58" s="2"/>
    </row>
    <row r="59" spans="1:19" hidden="1" x14ac:dyDescent="0.2">
      <c r="A59" s="152" t="s">
        <v>108</v>
      </c>
      <c r="B59" s="149"/>
      <c r="C59" s="1"/>
      <c r="D59" s="1"/>
      <c r="E59" s="154">
        <v>1691.8999999999996</v>
      </c>
      <c r="F59" s="3"/>
      <c r="G59" s="3"/>
      <c r="H59" s="1"/>
      <c r="I59" s="1"/>
      <c r="J59" s="154">
        <v>1691.8999999999996</v>
      </c>
      <c r="K59" s="130"/>
      <c r="L59" s="154">
        <v>0</v>
      </c>
      <c r="M59" s="151"/>
      <c r="O59" s="1"/>
      <c r="P59" s="4"/>
      <c r="Q59" s="3"/>
      <c r="R59" s="4"/>
      <c r="S59" s="4"/>
    </row>
    <row r="60" spans="1:19" x14ac:dyDescent="0.2">
      <c r="A60" s="129"/>
      <c r="B60" s="130"/>
      <c r="C60" s="1"/>
      <c r="D60" s="1"/>
      <c r="E60" s="3"/>
      <c r="F60" s="1"/>
      <c r="G60" s="1"/>
      <c r="H60" s="1"/>
      <c r="I60" s="1"/>
      <c r="J60" s="3"/>
      <c r="K60" s="130"/>
      <c r="L60" s="2"/>
      <c r="M60" s="151"/>
      <c r="O60" s="1"/>
      <c r="P60" s="3"/>
      <c r="Q60" s="1"/>
      <c r="R60" s="1"/>
      <c r="S60" s="2"/>
    </row>
    <row r="61" spans="1:19" x14ac:dyDescent="0.2">
      <c r="A61" s="152" t="s">
        <v>109</v>
      </c>
      <c r="B61" s="149"/>
      <c r="C61" s="1"/>
      <c r="D61" s="1"/>
      <c r="E61" s="154">
        <v>7331.5000000000027</v>
      </c>
      <c r="F61" s="3"/>
      <c r="G61" s="3"/>
      <c r="H61" s="1"/>
      <c r="I61" s="1"/>
      <c r="J61" s="154">
        <v>9769.7000000000044</v>
      </c>
      <c r="K61" s="137"/>
      <c r="L61" s="154">
        <v>-2438.2000000000016</v>
      </c>
      <c r="M61" s="151"/>
      <c r="O61" s="1"/>
      <c r="P61" s="4"/>
      <c r="Q61" s="3"/>
      <c r="R61" s="4"/>
      <c r="S61" s="4"/>
    </row>
    <row r="62" spans="1:19" ht="15.75" thickBot="1" x14ac:dyDescent="0.25">
      <c r="A62" s="158"/>
      <c r="B62" s="159"/>
      <c r="C62" s="160"/>
      <c r="D62" s="160"/>
      <c r="E62" s="160"/>
      <c r="F62" s="160"/>
      <c r="G62" s="160"/>
      <c r="H62" s="160"/>
      <c r="I62" s="160"/>
      <c r="J62" s="161"/>
      <c r="K62" s="162"/>
      <c r="L62" s="163"/>
      <c r="M62" s="164"/>
      <c r="N62" s="170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4"/>
      <c r="D65" s="104"/>
      <c r="E65" s="104"/>
      <c r="L65" s="2"/>
      <c r="M65" s="2"/>
      <c r="O65" s="104"/>
      <c r="P65" s="104"/>
      <c r="Q65" s="104"/>
      <c r="R65" s="104"/>
      <c r="S65" s="104"/>
    </row>
    <row r="66" spans="3:19" x14ac:dyDescent="0.2">
      <c r="C66" s="104"/>
      <c r="D66" s="104"/>
      <c r="E66" s="104"/>
      <c r="L66" s="2"/>
      <c r="M66" s="2"/>
      <c r="O66" s="104"/>
      <c r="P66" s="104"/>
      <c r="Q66" s="104"/>
      <c r="R66" s="104"/>
      <c r="S66" s="104"/>
    </row>
    <row r="67" spans="3:19" x14ac:dyDescent="0.2">
      <c r="C67" s="104"/>
      <c r="D67" s="104"/>
      <c r="E67" s="104"/>
      <c r="L67" s="2"/>
      <c r="M67" s="2"/>
      <c r="O67" s="104"/>
      <c r="P67" s="104"/>
      <c r="Q67" s="104"/>
      <c r="R67" s="104"/>
      <c r="S67" s="104"/>
    </row>
    <row r="68" spans="3:19" x14ac:dyDescent="0.2">
      <c r="C68" s="104"/>
      <c r="D68" s="104"/>
      <c r="E68" s="104"/>
      <c r="L68" s="2"/>
      <c r="M68" s="2"/>
      <c r="O68" s="104"/>
      <c r="P68" s="104"/>
      <c r="Q68" s="104"/>
      <c r="R68" s="104"/>
      <c r="S68" s="104"/>
    </row>
    <row r="69" spans="3:19" x14ac:dyDescent="0.2">
      <c r="C69" s="104"/>
      <c r="D69" s="104"/>
      <c r="E69" s="104"/>
      <c r="L69" s="2"/>
      <c r="M69" s="2"/>
      <c r="O69" s="104"/>
      <c r="P69" s="104"/>
      <c r="Q69" s="104"/>
      <c r="R69" s="104"/>
      <c r="S69" s="104"/>
    </row>
    <row r="70" spans="3:19" x14ac:dyDescent="0.2">
      <c r="C70" s="104"/>
      <c r="D70" s="104"/>
      <c r="E70" s="104"/>
      <c r="L70" s="2"/>
      <c r="M70" s="2"/>
      <c r="O70" s="104"/>
      <c r="P70" s="104"/>
      <c r="Q70" s="104"/>
      <c r="R70" s="104"/>
      <c r="S70" s="104"/>
    </row>
    <row r="71" spans="3:19" x14ac:dyDescent="0.2">
      <c r="C71" s="104"/>
      <c r="D71" s="104"/>
      <c r="E71" s="104"/>
      <c r="L71" s="2"/>
      <c r="M71" s="2"/>
      <c r="O71" s="104"/>
      <c r="P71" s="104"/>
      <c r="Q71" s="104"/>
      <c r="R71" s="104"/>
      <c r="S71" s="104"/>
    </row>
    <row r="72" spans="3:19" x14ac:dyDescent="0.2">
      <c r="C72" s="104"/>
      <c r="D72" s="104"/>
      <c r="E72" s="104"/>
      <c r="L72" s="2"/>
      <c r="M72" s="2"/>
      <c r="O72" s="104"/>
      <c r="P72" s="104"/>
      <c r="Q72" s="104"/>
      <c r="R72" s="104"/>
      <c r="S72" s="104"/>
    </row>
    <row r="73" spans="3:19" x14ac:dyDescent="0.2">
      <c r="C73" s="104"/>
      <c r="D73" s="104"/>
      <c r="E73" s="104"/>
      <c r="L73" s="2"/>
      <c r="M73" s="2"/>
      <c r="O73" s="104"/>
      <c r="P73" s="104"/>
      <c r="Q73" s="104"/>
      <c r="R73" s="104"/>
      <c r="S73" s="104"/>
    </row>
    <row r="74" spans="3:19" x14ac:dyDescent="0.2">
      <c r="C74" s="104"/>
      <c r="D74" s="104"/>
      <c r="E74" s="104"/>
      <c r="L74" s="2"/>
      <c r="M74" s="2"/>
      <c r="O74" s="104"/>
      <c r="P74" s="104"/>
      <c r="Q74" s="104"/>
      <c r="R74" s="104"/>
      <c r="S74" s="104"/>
    </row>
    <row r="75" spans="3:19" x14ac:dyDescent="0.2">
      <c r="C75" s="104"/>
      <c r="D75" s="104"/>
      <c r="E75" s="104"/>
      <c r="L75" s="2"/>
      <c r="M75" s="2"/>
      <c r="O75" s="104"/>
      <c r="P75" s="104"/>
      <c r="Q75" s="104"/>
      <c r="R75" s="104"/>
      <c r="S75" s="104"/>
    </row>
    <row r="76" spans="3:19" x14ac:dyDescent="0.2">
      <c r="C76" s="104"/>
      <c r="D76" s="104"/>
      <c r="E76" s="104"/>
      <c r="L76" s="2"/>
      <c r="M76" s="2"/>
      <c r="O76" s="104"/>
      <c r="P76" s="104"/>
      <c r="Q76" s="104"/>
      <c r="R76" s="104"/>
      <c r="S76" s="104"/>
    </row>
    <row r="77" spans="3:19" x14ac:dyDescent="0.2">
      <c r="C77" s="104"/>
      <c r="D77" s="104"/>
      <c r="E77" s="104"/>
      <c r="L77" s="2"/>
      <c r="M77" s="2"/>
      <c r="O77" s="104"/>
      <c r="P77" s="104"/>
      <c r="Q77" s="104"/>
      <c r="R77" s="104"/>
      <c r="S77" s="104"/>
    </row>
    <row r="78" spans="3:19" x14ac:dyDescent="0.2">
      <c r="C78" s="104"/>
      <c r="D78" s="104"/>
      <c r="E78" s="104"/>
      <c r="L78" s="2"/>
      <c r="M78" s="2"/>
      <c r="O78" s="104"/>
      <c r="P78" s="104"/>
      <c r="Q78" s="104"/>
      <c r="R78" s="104"/>
      <c r="S78" s="104"/>
    </row>
    <row r="79" spans="3:19" x14ac:dyDescent="0.2">
      <c r="C79" s="104"/>
      <c r="D79" s="104"/>
      <c r="E79" s="104"/>
      <c r="L79" s="2"/>
      <c r="M79" s="2"/>
      <c r="O79" s="104"/>
      <c r="P79" s="104"/>
      <c r="Q79" s="104"/>
      <c r="R79" s="104"/>
      <c r="S79" s="104"/>
    </row>
    <row r="80" spans="3:19" x14ac:dyDescent="0.2">
      <c r="C80" s="104"/>
      <c r="D80" s="104"/>
      <c r="E80" s="104"/>
      <c r="L80" s="2"/>
      <c r="M80" s="2"/>
      <c r="O80" s="104"/>
      <c r="P80" s="104"/>
      <c r="Q80" s="104"/>
      <c r="R80" s="104"/>
      <c r="S80" s="104"/>
    </row>
    <row r="81" spans="3:19" x14ac:dyDescent="0.2">
      <c r="C81" s="104"/>
      <c r="D81" s="104"/>
      <c r="E81" s="104"/>
      <c r="L81" s="2"/>
      <c r="M81" s="2"/>
      <c r="O81" s="104"/>
      <c r="P81" s="104"/>
      <c r="Q81" s="104"/>
      <c r="R81" s="104"/>
      <c r="S81" s="104"/>
    </row>
    <row r="82" spans="3:19" x14ac:dyDescent="0.2">
      <c r="C82" s="104"/>
      <c r="D82" s="104"/>
      <c r="E82" s="104"/>
      <c r="L82" s="2"/>
      <c r="M82" s="2"/>
      <c r="O82" s="104"/>
      <c r="P82" s="104"/>
      <c r="Q82" s="104"/>
      <c r="R82" s="104"/>
      <c r="S82" s="104"/>
    </row>
    <row r="83" spans="3:19" x14ac:dyDescent="0.2">
      <c r="C83" s="104"/>
      <c r="D83" s="104"/>
      <c r="E83" s="104"/>
      <c r="L83" s="2"/>
      <c r="M83" s="2"/>
      <c r="O83" s="104"/>
      <c r="P83" s="104"/>
      <c r="Q83" s="104"/>
      <c r="R83" s="104"/>
      <c r="S83" s="104"/>
    </row>
    <row r="84" spans="3:19" x14ac:dyDescent="0.2">
      <c r="C84" s="104"/>
      <c r="D84" s="104"/>
      <c r="E84" s="104"/>
      <c r="L84" s="2"/>
      <c r="M84" s="2"/>
      <c r="O84" s="104"/>
      <c r="P84" s="104"/>
      <c r="Q84" s="104"/>
      <c r="R84" s="104"/>
      <c r="S84" s="104"/>
    </row>
    <row r="85" spans="3:19" x14ac:dyDescent="0.2">
      <c r="C85" s="104"/>
      <c r="D85" s="104"/>
      <c r="E85" s="104"/>
      <c r="L85" s="2"/>
      <c r="M85" s="2"/>
      <c r="O85" s="104"/>
      <c r="P85" s="104"/>
      <c r="Q85" s="104"/>
      <c r="R85" s="104"/>
      <c r="S85" s="104"/>
    </row>
    <row r="86" spans="3:19" x14ac:dyDescent="0.2">
      <c r="C86" s="104"/>
      <c r="D86" s="104"/>
      <c r="E86" s="104"/>
      <c r="L86" s="2"/>
      <c r="M86" s="2"/>
      <c r="O86" s="104"/>
      <c r="P86" s="104"/>
      <c r="Q86" s="104"/>
      <c r="R86" s="104"/>
      <c r="S86" s="104"/>
    </row>
    <row r="87" spans="3:19" x14ac:dyDescent="0.2">
      <c r="C87" s="104"/>
      <c r="D87" s="104"/>
      <c r="E87" s="104"/>
      <c r="L87" s="2"/>
      <c r="M87" s="2"/>
      <c r="O87" s="104"/>
      <c r="P87" s="104"/>
      <c r="Q87" s="104"/>
      <c r="R87" s="104"/>
      <c r="S87" s="104"/>
    </row>
    <row r="88" spans="3:19" x14ac:dyDescent="0.2">
      <c r="C88" s="104"/>
      <c r="D88" s="104"/>
      <c r="E88" s="104"/>
      <c r="L88" s="2"/>
      <c r="M88" s="2"/>
      <c r="O88" s="104"/>
      <c r="P88" s="104"/>
      <c r="Q88" s="104"/>
      <c r="R88" s="104"/>
      <c r="S88" s="104"/>
    </row>
    <row r="89" spans="3:19" x14ac:dyDescent="0.2">
      <c r="C89" s="104"/>
      <c r="D89" s="104"/>
      <c r="E89" s="104"/>
      <c r="L89" s="2"/>
      <c r="M89" s="2"/>
      <c r="O89" s="104"/>
      <c r="P89" s="104"/>
      <c r="Q89" s="104"/>
      <c r="R89" s="104"/>
      <c r="S89" s="104"/>
    </row>
    <row r="90" spans="3:19" x14ac:dyDescent="0.2">
      <c r="C90" s="104"/>
      <c r="D90" s="104"/>
      <c r="E90" s="104"/>
      <c r="L90" s="2"/>
      <c r="M90" s="2"/>
      <c r="O90" s="104"/>
      <c r="P90" s="104"/>
      <c r="Q90" s="104"/>
      <c r="R90" s="104"/>
      <c r="S90" s="104"/>
    </row>
    <row r="91" spans="3:19" x14ac:dyDescent="0.2">
      <c r="C91" s="104"/>
      <c r="D91" s="104"/>
      <c r="E91" s="104"/>
      <c r="L91" s="2"/>
      <c r="M91" s="2"/>
      <c r="O91" s="104"/>
      <c r="P91" s="104"/>
      <c r="Q91" s="104"/>
      <c r="R91" s="104"/>
      <c r="S91" s="104"/>
    </row>
    <row r="92" spans="3:19" x14ac:dyDescent="0.2">
      <c r="C92" s="104"/>
      <c r="D92" s="104"/>
      <c r="E92" s="104"/>
      <c r="L92" s="2"/>
      <c r="M92" s="2"/>
      <c r="O92" s="104"/>
      <c r="P92" s="104"/>
      <c r="Q92" s="104"/>
      <c r="R92" s="104"/>
      <c r="S92" s="104"/>
    </row>
    <row r="93" spans="3:19" x14ac:dyDescent="0.2">
      <c r="C93" s="104"/>
      <c r="D93" s="104"/>
      <c r="E93" s="104"/>
      <c r="L93" s="2"/>
      <c r="M93" s="2"/>
      <c r="O93" s="104"/>
      <c r="P93" s="104"/>
      <c r="Q93" s="104"/>
      <c r="R93" s="104"/>
      <c r="S93" s="104"/>
    </row>
    <row r="94" spans="3:19" x14ac:dyDescent="0.2">
      <c r="C94" s="104"/>
      <c r="D94" s="104"/>
      <c r="E94" s="104"/>
      <c r="L94" s="2"/>
      <c r="M94" s="2"/>
      <c r="O94" s="104"/>
      <c r="P94" s="104"/>
      <c r="Q94" s="104"/>
      <c r="R94" s="104"/>
      <c r="S94" s="104"/>
    </row>
    <row r="95" spans="3:19" x14ac:dyDescent="0.2">
      <c r="C95" s="104"/>
      <c r="D95" s="104"/>
      <c r="E95" s="104"/>
      <c r="L95" s="2"/>
      <c r="M95" s="2"/>
      <c r="O95" s="104"/>
      <c r="P95" s="104"/>
      <c r="Q95" s="104"/>
      <c r="R95" s="104"/>
      <c r="S95" s="104"/>
    </row>
    <row r="96" spans="3:19" x14ac:dyDescent="0.2">
      <c r="C96" s="104"/>
      <c r="D96" s="104"/>
      <c r="E96" s="104"/>
      <c r="L96" s="2"/>
      <c r="M96" s="2"/>
      <c r="O96" s="104"/>
      <c r="P96" s="104"/>
      <c r="Q96" s="104"/>
      <c r="R96" s="104"/>
      <c r="S96" s="104"/>
    </row>
    <row r="97" spans="3:19" x14ac:dyDescent="0.2">
      <c r="C97" s="104"/>
      <c r="D97" s="104"/>
      <c r="E97" s="104"/>
      <c r="L97" s="2"/>
      <c r="M97" s="2"/>
      <c r="O97" s="104"/>
      <c r="P97" s="104"/>
      <c r="Q97" s="104"/>
      <c r="R97" s="104"/>
      <c r="S97" s="104"/>
    </row>
    <row r="98" spans="3:19" x14ac:dyDescent="0.2">
      <c r="C98" s="104"/>
      <c r="D98" s="104"/>
      <c r="E98" s="104"/>
      <c r="L98" s="2"/>
      <c r="M98" s="2"/>
      <c r="O98" s="104"/>
      <c r="P98" s="104"/>
      <c r="Q98" s="104"/>
      <c r="R98" s="104"/>
      <c r="S98" s="104"/>
    </row>
    <row r="99" spans="3:19" x14ac:dyDescent="0.2">
      <c r="C99" s="104"/>
      <c r="D99" s="104"/>
      <c r="E99" s="104"/>
      <c r="L99" s="2"/>
      <c r="M99" s="2"/>
      <c r="O99" s="104"/>
      <c r="P99" s="104"/>
      <c r="Q99" s="104"/>
      <c r="R99" s="104"/>
      <c r="S99" s="104"/>
    </row>
    <row r="100" spans="3:19" x14ac:dyDescent="0.2">
      <c r="C100" s="104"/>
      <c r="D100" s="104"/>
      <c r="E100" s="104"/>
      <c r="L100" s="2"/>
      <c r="M100" s="2"/>
      <c r="O100" s="104"/>
      <c r="P100" s="104"/>
      <c r="Q100" s="104"/>
      <c r="R100" s="104"/>
      <c r="S100" s="104"/>
    </row>
    <row r="101" spans="3:19" x14ac:dyDescent="0.2">
      <c r="C101" s="104"/>
      <c r="D101" s="104"/>
      <c r="E101" s="104"/>
      <c r="L101" s="2"/>
      <c r="M101" s="2"/>
      <c r="O101" s="104"/>
      <c r="P101" s="104"/>
      <c r="Q101" s="104"/>
      <c r="R101" s="104"/>
      <c r="S101" s="104"/>
    </row>
    <row r="102" spans="3:19" x14ac:dyDescent="0.2">
      <c r="C102" s="104"/>
      <c r="D102" s="104"/>
      <c r="E102" s="104"/>
      <c r="L102" s="2"/>
      <c r="M102" s="2"/>
      <c r="O102" s="104"/>
      <c r="P102" s="104"/>
      <c r="Q102" s="104"/>
      <c r="R102" s="104"/>
      <c r="S102" s="104"/>
    </row>
    <row r="103" spans="3:19" x14ac:dyDescent="0.2">
      <c r="C103" s="104"/>
      <c r="D103" s="104"/>
      <c r="E103" s="104"/>
      <c r="L103" s="2"/>
      <c r="M103" s="2"/>
      <c r="O103" s="104"/>
      <c r="P103" s="104"/>
      <c r="Q103" s="104"/>
      <c r="R103" s="104"/>
      <c r="S103" s="104"/>
    </row>
    <row r="104" spans="3:19" x14ac:dyDescent="0.2">
      <c r="C104" s="104"/>
      <c r="D104" s="104"/>
      <c r="E104" s="104"/>
      <c r="L104" s="2"/>
      <c r="M104" s="2"/>
      <c r="O104" s="104"/>
      <c r="P104" s="104"/>
      <c r="Q104" s="104"/>
      <c r="R104" s="104"/>
      <c r="S104" s="104"/>
    </row>
    <row r="105" spans="3:19" x14ac:dyDescent="0.2">
      <c r="C105" s="104"/>
      <c r="D105" s="104"/>
      <c r="E105" s="104"/>
      <c r="L105" s="2"/>
      <c r="M105" s="2"/>
      <c r="O105" s="104"/>
      <c r="P105" s="104"/>
      <c r="Q105" s="104"/>
      <c r="R105" s="104"/>
      <c r="S105" s="104"/>
    </row>
    <row r="106" spans="3:19" x14ac:dyDescent="0.2">
      <c r="C106" s="104"/>
      <c r="D106" s="104"/>
      <c r="E106" s="104"/>
      <c r="L106" s="2"/>
      <c r="M106" s="2"/>
      <c r="O106" s="104"/>
      <c r="P106" s="104"/>
      <c r="Q106" s="104"/>
      <c r="R106" s="104"/>
      <c r="S106" s="104"/>
    </row>
    <row r="107" spans="3:19" x14ac:dyDescent="0.2">
      <c r="C107" s="104"/>
      <c r="D107" s="104"/>
      <c r="E107" s="104"/>
      <c r="L107" s="2"/>
      <c r="M107" s="2"/>
      <c r="O107" s="104"/>
      <c r="P107" s="104"/>
      <c r="Q107" s="104"/>
      <c r="R107" s="104"/>
      <c r="S107" s="104"/>
    </row>
    <row r="108" spans="3:19" x14ac:dyDescent="0.2">
      <c r="C108" s="104"/>
      <c r="D108" s="104"/>
      <c r="E108" s="104"/>
      <c r="L108" s="2"/>
      <c r="M108" s="2"/>
      <c r="O108" s="104"/>
      <c r="P108" s="104"/>
      <c r="Q108" s="104"/>
      <c r="R108" s="104"/>
      <c r="S108" s="104"/>
    </row>
    <row r="109" spans="3:19" x14ac:dyDescent="0.2">
      <c r="C109" s="104"/>
      <c r="D109" s="104"/>
      <c r="E109" s="104"/>
      <c r="L109" s="2"/>
      <c r="M109" s="2"/>
      <c r="O109" s="104"/>
      <c r="P109" s="104"/>
      <c r="Q109" s="104"/>
      <c r="R109" s="104"/>
      <c r="S109" s="104"/>
    </row>
    <row r="110" spans="3:19" x14ac:dyDescent="0.2">
      <c r="C110" s="104"/>
      <c r="D110" s="104"/>
      <c r="E110" s="104"/>
      <c r="L110" s="2"/>
      <c r="M110" s="2"/>
      <c r="O110" s="104"/>
      <c r="P110" s="104"/>
      <c r="Q110" s="104"/>
      <c r="R110" s="104"/>
      <c r="S110" s="104"/>
    </row>
    <row r="111" spans="3:19" x14ac:dyDescent="0.2">
      <c r="C111" s="104"/>
      <c r="D111" s="104"/>
      <c r="E111" s="104"/>
      <c r="L111" s="2"/>
      <c r="M111" s="2"/>
      <c r="O111" s="104"/>
      <c r="P111" s="104"/>
      <c r="Q111" s="104"/>
      <c r="R111" s="104"/>
      <c r="S111" s="104"/>
    </row>
    <row r="112" spans="3:19" x14ac:dyDescent="0.2">
      <c r="C112" s="104"/>
      <c r="D112" s="104"/>
      <c r="E112" s="104"/>
      <c r="L112" s="2"/>
      <c r="M112" s="2"/>
      <c r="O112" s="104"/>
      <c r="P112" s="104"/>
      <c r="Q112" s="104"/>
      <c r="R112" s="104"/>
      <c r="S112" s="104"/>
    </row>
    <row r="113" spans="3:19" x14ac:dyDescent="0.2">
      <c r="C113" s="104"/>
      <c r="D113" s="104"/>
      <c r="E113" s="104"/>
      <c r="L113" s="2"/>
      <c r="M113" s="2"/>
      <c r="O113" s="104"/>
      <c r="P113" s="104"/>
      <c r="Q113" s="104"/>
      <c r="R113" s="104"/>
      <c r="S113" s="104"/>
    </row>
    <row r="114" spans="3:19" x14ac:dyDescent="0.2">
      <c r="C114" s="104"/>
      <c r="D114" s="104"/>
      <c r="E114" s="104"/>
      <c r="L114" s="2"/>
      <c r="M114" s="2"/>
      <c r="O114" s="104"/>
      <c r="P114" s="104"/>
      <c r="Q114" s="104"/>
      <c r="R114" s="104"/>
      <c r="S114" s="104"/>
    </row>
    <row r="115" spans="3:19" x14ac:dyDescent="0.2">
      <c r="C115" s="104"/>
      <c r="D115" s="104"/>
      <c r="E115" s="104"/>
      <c r="L115" s="2"/>
      <c r="M115" s="2"/>
      <c r="O115" s="104"/>
      <c r="P115" s="104"/>
      <c r="Q115" s="104"/>
      <c r="R115" s="104"/>
      <c r="S115" s="104"/>
    </row>
    <row r="116" spans="3:19" x14ac:dyDescent="0.2">
      <c r="C116" s="104"/>
      <c r="D116" s="104"/>
      <c r="E116" s="104"/>
      <c r="L116" s="2"/>
      <c r="M116" s="2"/>
      <c r="O116" s="104"/>
      <c r="P116" s="104"/>
      <c r="Q116" s="104"/>
      <c r="R116" s="104"/>
      <c r="S116" s="104"/>
    </row>
    <row r="117" spans="3:19" x14ac:dyDescent="0.2">
      <c r="C117" s="104"/>
      <c r="D117" s="104"/>
      <c r="E117" s="104"/>
      <c r="L117" s="2"/>
      <c r="M117" s="2"/>
      <c r="O117" s="104"/>
      <c r="P117" s="104"/>
      <c r="Q117" s="104"/>
      <c r="R117" s="104"/>
      <c r="S117" s="104"/>
    </row>
    <row r="118" spans="3:19" x14ac:dyDescent="0.2">
      <c r="C118" s="104"/>
      <c r="D118" s="104"/>
      <c r="E118" s="104"/>
      <c r="L118" s="2"/>
      <c r="M118" s="2"/>
      <c r="O118" s="104"/>
      <c r="P118" s="104"/>
      <c r="Q118" s="104"/>
      <c r="R118" s="104"/>
      <c r="S118" s="104"/>
    </row>
    <row r="119" spans="3:19" x14ac:dyDescent="0.2">
      <c r="C119" s="104"/>
      <c r="D119" s="104"/>
      <c r="E119" s="104"/>
      <c r="L119" s="2"/>
      <c r="M119" s="2"/>
      <c r="O119" s="104"/>
      <c r="P119" s="104"/>
      <c r="Q119" s="104"/>
      <c r="R119" s="104"/>
      <c r="S119" s="104"/>
    </row>
    <row r="120" spans="3:19" x14ac:dyDescent="0.2">
      <c r="C120" s="104"/>
      <c r="D120" s="104"/>
      <c r="E120" s="104"/>
      <c r="L120" s="2"/>
      <c r="M120" s="2"/>
      <c r="O120" s="104"/>
      <c r="P120" s="104"/>
      <c r="Q120" s="104"/>
      <c r="R120" s="104"/>
      <c r="S120" s="104"/>
    </row>
    <row r="121" spans="3:19" x14ac:dyDescent="0.2">
      <c r="C121" s="104"/>
      <c r="D121" s="104"/>
      <c r="E121" s="104"/>
      <c r="L121" s="2"/>
      <c r="M121" s="2"/>
      <c r="O121" s="104"/>
      <c r="P121" s="104"/>
      <c r="Q121" s="104"/>
      <c r="R121" s="104"/>
      <c r="S121" s="104"/>
    </row>
    <row r="122" spans="3:19" x14ac:dyDescent="0.2">
      <c r="C122" s="104"/>
      <c r="D122" s="104"/>
      <c r="E122" s="104"/>
      <c r="L122" s="2"/>
      <c r="M122" s="2"/>
      <c r="O122" s="104"/>
      <c r="P122" s="104"/>
      <c r="Q122" s="104"/>
      <c r="R122" s="104"/>
      <c r="S122" s="104"/>
    </row>
    <row r="123" spans="3:19" x14ac:dyDescent="0.2">
      <c r="C123" s="104"/>
      <c r="D123" s="104"/>
      <c r="E123" s="104"/>
      <c r="L123" s="2"/>
      <c r="M123" s="2"/>
      <c r="O123" s="104"/>
      <c r="P123" s="104"/>
      <c r="Q123" s="104"/>
      <c r="R123" s="104"/>
      <c r="S123" s="104"/>
    </row>
    <row r="124" spans="3:19" x14ac:dyDescent="0.2">
      <c r="C124" s="104"/>
      <c r="D124" s="104"/>
      <c r="E124" s="104"/>
      <c r="L124" s="2"/>
      <c r="M124" s="2"/>
      <c r="O124" s="104"/>
      <c r="P124" s="104"/>
      <c r="Q124" s="104"/>
      <c r="R124" s="104"/>
      <c r="S124" s="104"/>
    </row>
    <row r="125" spans="3:19" x14ac:dyDescent="0.2">
      <c r="C125" s="104"/>
      <c r="D125" s="104"/>
      <c r="E125" s="104"/>
      <c r="L125" s="2"/>
      <c r="M125" s="2"/>
      <c r="O125" s="104"/>
      <c r="P125" s="104"/>
      <c r="Q125" s="104"/>
      <c r="R125" s="104"/>
      <c r="S125" s="104"/>
    </row>
    <row r="126" spans="3:19" x14ac:dyDescent="0.2">
      <c r="C126" s="104"/>
      <c r="D126" s="104"/>
      <c r="E126" s="104"/>
      <c r="L126" s="2"/>
      <c r="M126" s="2"/>
      <c r="O126" s="104"/>
      <c r="P126" s="104"/>
      <c r="Q126" s="104"/>
      <c r="R126" s="104"/>
      <c r="S126" s="104"/>
    </row>
    <row r="127" spans="3:19" x14ac:dyDescent="0.2">
      <c r="C127" s="104"/>
      <c r="D127" s="104"/>
      <c r="E127" s="104"/>
      <c r="L127" s="2"/>
      <c r="M127" s="2"/>
      <c r="O127" s="104"/>
      <c r="P127" s="104"/>
      <c r="Q127" s="104"/>
      <c r="R127" s="104"/>
      <c r="S127" s="104"/>
    </row>
    <row r="128" spans="3:19" x14ac:dyDescent="0.2">
      <c r="C128" s="104"/>
      <c r="D128" s="104"/>
      <c r="E128" s="104"/>
      <c r="L128" s="2"/>
      <c r="M128" s="2"/>
      <c r="O128" s="104"/>
      <c r="P128" s="104"/>
      <c r="Q128" s="104"/>
      <c r="R128" s="104"/>
      <c r="S128" s="104"/>
    </row>
    <row r="129" spans="3:19" x14ac:dyDescent="0.2">
      <c r="C129" s="104"/>
      <c r="D129" s="104"/>
      <c r="E129" s="104"/>
      <c r="L129" s="2"/>
      <c r="M129" s="2"/>
      <c r="O129" s="104"/>
      <c r="P129" s="104"/>
      <c r="Q129" s="104"/>
      <c r="R129" s="104"/>
      <c r="S129" s="104"/>
    </row>
    <row r="130" spans="3:19" x14ac:dyDescent="0.2">
      <c r="C130" s="104"/>
      <c r="D130" s="104"/>
      <c r="E130" s="104"/>
      <c r="L130" s="2"/>
      <c r="M130" s="2"/>
      <c r="O130" s="104"/>
      <c r="P130" s="104"/>
      <c r="Q130" s="104"/>
      <c r="R130" s="104"/>
      <c r="S130" s="104"/>
    </row>
    <row r="131" spans="3:19" x14ac:dyDescent="0.2">
      <c r="C131" s="104"/>
      <c r="D131" s="104"/>
      <c r="E131" s="104"/>
      <c r="L131" s="2"/>
      <c r="M131" s="2"/>
      <c r="O131" s="104"/>
      <c r="P131" s="104"/>
      <c r="Q131" s="104"/>
      <c r="R131" s="104"/>
      <c r="S131" s="104"/>
    </row>
    <row r="132" spans="3:19" x14ac:dyDescent="0.2">
      <c r="C132" s="104"/>
      <c r="D132" s="104"/>
      <c r="E132" s="104"/>
      <c r="L132" s="2"/>
      <c r="M132" s="2"/>
      <c r="O132" s="104"/>
      <c r="P132" s="104"/>
      <c r="Q132" s="104"/>
      <c r="R132" s="104"/>
      <c r="S132" s="104"/>
    </row>
    <row r="133" spans="3:19" x14ac:dyDescent="0.2">
      <c r="C133" s="104"/>
      <c r="D133" s="104"/>
      <c r="E133" s="104"/>
      <c r="L133" s="2"/>
      <c r="M133" s="2"/>
      <c r="O133" s="104"/>
      <c r="P133" s="104"/>
      <c r="Q133" s="104"/>
      <c r="R133" s="104"/>
      <c r="S133" s="104"/>
    </row>
    <row r="134" spans="3:19" x14ac:dyDescent="0.2">
      <c r="C134" s="104"/>
      <c r="D134" s="104"/>
      <c r="E134" s="104"/>
      <c r="L134" s="2"/>
      <c r="M134" s="2"/>
      <c r="O134" s="104"/>
      <c r="P134" s="104"/>
      <c r="Q134" s="104"/>
      <c r="R134" s="104"/>
      <c r="S134" s="104"/>
    </row>
    <row r="135" spans="3:19" x14ac:dyDescent="0.2">
      <c r="C135" s="104"/>
      <c r="D135" s="104"/>
      <c r="E135" s="104"/>
      <c r="L135" s="2"/>
      <c r="M135" s="2"/>
      <c r="O135" s="104"/>
      <c r="P135" s="104"/>
      <c r="Q135" s="104"/>
      <c r="R135" s="104"/>
      <c r="S135" s="104"/>
    </row>
    <row r="136" spans="3:19" x14ac:dyDescent="0.2">
      <c r="C136" s="104"/>
      <c r="D136" s="104"/>
      <c r="E136" s="104"/>
      <c r="L136" s="2"/>
      <c r="M136" s="2"/>
      <c r="O136" s="104"/>
      <c r="P136" s="104"/>
      <c r="Q136" s="104"/>
      <c r="R136" s="104"/>
      <c r="S136" s="104"/>
    </row>
    <row r="137" spans="3:19" x14ac:dyDescent="0.2">
      <c r="C137" s="104"/>
      <c r="D137" s="104"/>
      <c r="E137" s="104"/>
      <c r="L137" s="2"/>
      <c r="M137" s="2"/>
      <c r="O137" s="104"/>
      <c r="P137" s="104"/>
      <c r="Q137" s="104"/>
      <c r="R137" s="104"/>
      <c r="S137" s="104"/>
    </row>
    <row r="138" spans="3:19" x14ac:dyDescent="0.2">
      <c r="C138" s="104"/>
      <c r="D138" s="104"/>
      <c r="E138" s="104"/>
      <c r="L138" s="2"/>
      <c r="M138" s="2"/>
      <c r="O138" s="104"/>
      <c r="P138" s="104"/>
      <c r="Q138" s="104"/>
      <c r="R138" s="104"/>
      <c r="S138" s="104"/>
    </row>
    <row r="139" spans="3:19" x14ac:dyDescent="0.2">
      <c r="C139" s="104"/>
      <c r="D139" s="104"/>
      <c r="E139" s="104"/>
      <c r="L139" s="2"/>
      <c r="M139" s="2"/>
      <c r="O139" s="104"/>
      <c r="P139" s="104"/>
      <c r="Q139" s="104"/>
      <c r="R139" s="104"/>
      <c r="S139" s="104"/>
    </row>
    <row r="140" spans="3:19" x14ac:dyDescent="0.2">
      <c r="C140" s="104"/>
      <c r="D140" s="104"/>
      <c r="E140" s="104"/>
      <c r="L140" s="2"/>
      <c r="M140" s="2"/>
      <c r="O140" s="104"/>
      <c r="P140" s="104"/>
      <c r="Q140" s="104"/>
      <c r="R140" s="104"/>
      <c r="S140" s="104"/>
    </row>
    <row r="141" spans="3:19" x14ac:dyDescent="0.2">
      <c r="C141" s="104"/>
      <c r="D141" s="104"/>
      <c r="E141" s="104"/>
      <c r="L141" s="2"/>
      <c r="M141" s="2"/>
      <c r="O141" s="104"/>
      <c r="P141" s="104"/>
      <c r="Q141" s="104"/>
      <c r="R141" s="104"/>
      <c r="S141" s="104"/>
    </row>
    <row r="142" spans="3:19" x14ac:dyDescent="0.2">
      <c r="C142" s="104"/>
      <c r="D142" s="104"/>
      <c r="E142" s="104"/>
      <c r="L142" s="2"/>
      <c r="M142" s="2"/>
      <c r="O142" s="104"/>
      <c r="P142" s="104"/>
      <c r="Q142" s="104"/>
      <c r="R142" s="104"/>
      <c r="S142" s="104"/>
    </row>
    <row r="143" spans="3:19" x14ac:dyDescent="0.2">
      <c r="C143" s="104"/>
      <c r="D143" s="104"/>
      <c r="E143" s="104"/>
      <c r="L143" s="2"/>
      <c r="M143" s="2"/>
      <c r="O143" s="104"/>
      <c r="P143" s="104"/>
      <c r="Q143" s="104"/>
      <c r="R143" s="104"/>
      <c r="S143" s="104"/>
    </row>
    <row r="144" spans="3:19" x14ac:dyDescent="0.2">
      <c r="C144" s="104"/>
      <c r="D144" s="104"/>
      <c r="E144" s="104"/>
      <c r="L144" s="2"/>
      <c r="M144" s="2"/>
      <c r="O144" s="104"/>
      <c r="P144" s="104"/>
      <c r="Q144" s="104"/>
      <c r="R144" s="104"/>
      <c r="S144" s="104"/>
    </row>
    <row r="145" spans="3:19" x14ac:dyDescent="0.2">
      <c r="C145" s="104"/>
      <c r="D145" s="104"/>
      <c r="E145" s="104"/>
      <c r="L145" s="2"/>
      <c r="M145" s="2"/>
      <c r="O145" s="104"/>
      <c r="P145" s="104"/>
      <c r="Q145" s="104"/>
      <c r="R145" s="104"/>
      <c r="S145" s="104"/>
    </row>
    <row r="146" spans="3:19" x14ac:dyDescent="0.2">
      <c r="C146" s="104"/>
      <c r="D146" s="104"/>
      <c r="E146" s="104"/>
      <c r="L146" s="2"/>
      <c r="M146" s="2"/>
      <c r="O146" s="104"/>
      <c r="P146" s="104"/>
      <c r="Q146" s="104"/>
      <c r="R146" s="104"/>
      <c r="S146" s="104"/>
    </row>
    <row r="147" spans="3:19" x14ac:dyDescent="0.2">
      <c r="C147" s="104"/>
      <c r="D147" s="104"/>
      <c r="E147" s="104"/>
      <c r="L147" s="2"/>
      <c r="M147" s="2"/>
      <c r="O147" s="104"/>
      <c r="P147" s="104"/>
      <c r="Q147" s="104"/>
      <c r="R147" s="104"/>
      <c r="S147" s="104"/>
    </row>
    <row r="148" spans="3:19" x14ac:dyDescent="0.2">
      <c r="C148" s="104"/>
      <c r="D148" s="104"/>
      <c r="E148" s="104"/>
      <c r="L148" s="2"/>
      <c r="M148" s="2"/>
      <c r="O148" s="104"/>
      <c r="P148" s="104"/>
      <c r="Q148" s="104"/>
      <c r="R148" s="104"/>
      <c r="S148" s="104"/>
    </row>
    <row r="149" spans="3:19" x14ac:dyDescent="0.2">
      <c r="C149" s="104"/>
      <c r="D149" s="104"/>
      <c r="E149" s="104"/>
      <c r="L149" s="2"/>
      <c r="M149" s="2"/>
      <c r="O149" s="104"/>
      <c r="P149" s="104"/>
      <c r="Q149" s="104"/>
      <c r="R149" s="104"/>
      <c r="S149" s="104"/>
    </row>
    <row r="150" spans="3:19" x14ac:dyDescent="0.2">
      <c r="C150" s="104"/>
      <c r="D150" s="104"/>
      <c r="E150" s="104"/>
      <c r="L150" s="2"/>
      <c r="M150" s="2"/>
      <c r="O150" s="104"/>
      <c r="P150" s="104"/>
      <c r="Q150" s="104"/>
      <c r="R150" s="104"/>
      <c r="S150" s="104"/>
    </row>
    <row r="151" spans="3:19" x14ac:dyDescent="0.2">
      <c r="C151" s="104"/>
      <c r="D151" s="104"/>
      <c r="E151" s="104"/>
      <c r="L151" s="2"/>
      <c r="M151" s="2"/>
      <c r="O151" s="104"/>
      <c r="P151" s="104"/>
      <c r="Q151" s="104"/>
      <c r="R151" s="104"/>
      <c r="S151" s="104"/>
    </row>
    <row r="152" spans="3:19" x14ac:dyDescent="0.2">
      <c r="C152" s="104"/>
      <c r="D152" s="104"/>
      <c r="E152" s="104"/>
      <c r="L152" s="2"/>
      <c r="M152" s="2"/>
      <c r="O152" s="104"/>
      <c r="P152" s="104"/>
      <c r="Q152" s="104"/>
      <c r="R152" s="104"/>
      <c r="S152" s="104"/>
    </row>
    <row r="153" spans="3:19" x14ac:dyDescent="0.2">
      <c r="C153" s="104"/>
      <c r="D153" s="104"/>
      <c r="E153" s="104"/>
      <c r="L153" s="2"/>
      <c r="M153" s="2"/>
      <c r="O153" s="104"/>
      <c r="P153" s="104"/>
      <c r="Q153" s="104"/>
      <c r="R153" s="104"/>
      <c r="S153" s="104"/>
    </row>
    <row r="154" spans="3:19" x14ac:dyDescent="0.2">
      <c r="C154" s="104"/>
      <c r="D154" s="104"/>
      <c r="E154" s="104"/>
      <c r="L154" s="2"/>
      <c r="M154" s="2"/>
      <c r="O154" s="104"/>
      <c r="P154" s="104"/>
      <c r="Q154" s="104"/>
      <c r="R154" s="104"/>
      <c r="S154" s="104"/>
    </row>
    <row r="155" spans="3:19" x14ac:dyDescent="0.2">
      <c r="C155" s="104"/>
      <c r="D155" s="104"/>
      <c r="E155" s="104"/>
      <c r="L155" s="2"/>
      <c r="M155" s="2"/>
      <c r="O155" s="104"/>
      <c r="P155" s="104"/>
      <c r="Q155" s="104"/>
      <c r="R155" s="104"/>
      <c r="S155" s="104"/>
    </row>
    <row r="156" spans="3:19" x14ac:dyDescent="0.2">
      <c r="C156" s="104"/>
      <c r="D156" s="104"/>
      <c r="E156" s="104"/>
      <c r="L156" s="2"/>
      <c r="M156" s="2"/>
      <c r="O156" s="104"/>
      <c r="P156" s="104"/>
      <c r="Q156" s="104"/>
      <c r="R156" s="104"/>
      <c r="S156" s="104"/>
    </row>
    <row r="157" spans="3:19" x14ac:dyDescent="0.2">
      <c r="C157" s="104"/>
      <c r="D157" s="104"/>
      <c r="E157" s="104"/>
      <c r="L157" s="2"/>
      <c r="M157" s="2"/>
      <c r="O157" s="104"/>
      <c r="P157" s="104"/>
      <c r="Q157" s="104"/>
      <c r="R157" s="104"/>
      <c r="S157" s="104"/>
    </row>
    <row r="158" spans="3:19" x14ac:dyDescent="0.2">
      <c r="C158" s="104"/>
      <c r="D158" s="104"/>
      <c r="E158" s="104"/>
      <c r="L158" s="2"/>
      <c r="M158" s="2"/>
      <c r="O158" s="104"/>
      <c r="P158" s="104"/>
      <c r="Q158" s="104"/>
      <c r="R158" s="104"/>
      <c r="S158" s="104"/>
    </row>
    <row r="159" spans="3:19" x14ac:dyDescent="0.2">
      <c r="C159" s="104"/>
      <c r="D159" s="104"/>
      <c r="E159" s="104"/>
      <c r="L159" s="2"/>
      <c r="M159" s="2"/>
      <c r="O159" s="104"/>
      <c r="P159" s="104"/>
      <c r="Q159" s="104"/>
      <c r="R159" s="104"/>
      <c r="S159" s="104"/>
    </row>
    <row r="160" spans="3:19" x14ac:dyDescent="0.2">
      <c r="C160" s="104"/>
      <c r="D160" s="104"/>
      <c r="E160" s="104"/>
      <c r="L160" s="2"/>
      <c r="M160" s="2"/>
      <c r="O160" s="104"/>
      <c r="P160" s="104"/>
      <c r="Q160" s="104"/>
      <c r="R160" s="104"/>
      <c r="S160" s="104"/>
    </row>
    <row r="161" spans="3:19" x14ac:dyDescent="0.2">
      <c r="C161" s="104"/>
      <c r="D161" s="104"/>
      <c r="E161" s="104"/>
      <c r="L161" s="2"/>
      <c r="M161" s="2"/>
      <c r="O161" s="104"/>
      <c r="P161" s="104"/>
      <c r="Q161" s="104"/>
      <c r="R161" s="104"/>
      <c r="S161" s="104"/>
    </row>
    <row r="162" spans="3:19" x14ac:dyDescent="0.2">
      <c r="C162" s="104"/>
      <c r="D162" s="104"/>
      <c r="E162" s="104"/>
      <c r="L162" s="2"/>
      <c r="M162" s="2"/>
      <c r="O162" s="104"/>
      <c r="P162" s="104"/>
      <c r="Q162" s="104"/>
      <c r="R162" s="104"/>
      <c r="S162" s="104"/>
    </row>
    <row r="163" spans="3:19" x14ac:dyDescent="0.2">
      <c r="C163" s="104"/>
      <c r="D163" s="104"/>
      <c r="E163" s="104"/>
      <c r="L163" s="2"/>
      <c r="M163" s="2"/>
      <c r="O163" s="104"/>
      <c r="P163" s="104"/>
      <c r="Q163" s="104"/>
      <c r="R163" s="104"/>
      <c r="S163" s="104"/>
    </row>
    <row r="164" spans="3:19" x14ac:dyDescent="0.2">
      <c r="C164" s="104"/>
      <c r="D164" s="104"/>
      <c r="E164" s="104"/>
      <c r="L164" s="2"/>
      <c r="M164" s="2"/>
      <c r="O164" s="104"/>
      <c r="P164" s="104"/>
      <c r="Q164" s="104"/>
      <c r="R164" s="104"/>
      <c r="S164" s="104"/>
    </row>
    <row r="165" spans="3:19" x14ac:dyDescent="0.2">
      <c r="C165" s="104"/>
      <c r="D165" s="104"/>
      <c r="E165" s="104"/>
      <c r="L165" s="2"/>
      <c r="M165" s="2"/>
      <c r="O165" s="104"/>
      <c r="P165" s="104"/>
      <c r="Q165" s="104"/>
      <c r="R165" s="104"/>
      <c r="S165" s="104"/>
    </row>
    <row r="166" spans="3:19" x14ac:dyDescent="0.2">
      <c r="C166" s="104"/>
      <c r="D166" s="104"/>
      <c r="E166" s="104"/>
      <c r="L166" s="2"/>
      <c r="M166" s="2"/>
      <c r="O166" s="104"/>
      <c r="P166" s="104"/>
      <c r="Q166" s="104"/>
      <c r="R166" s="104"/>
      <c r="S166" s="104"/>
    </row>
    <row r="167" spans="3:19" x14ac:dyDescent="0.2">
      <c r="C167" s="104"/>
      <c r="D167" s="104"/>
      <c r="E167" s="104"/>
      <c r="L167" s="2"/>
      <c r="M167" s="2"/>
      <c r="O167" s="104"/>
      <c r="P167" s="104"/>
      <c r="Q167" s="104"/>
      <c r="R167" s="104"/>
      <c r="S167" s="104"/>
    </row>
    <row r="168" spans="3:19" x14ac:dyDescent="0.2">
      <c r="C168" s="104"/>
      <c r="D168" s="104"/>
      <c r="E168" s="104"/>
      <c r="L168" s="2"/>
      <c r="M168" s="2"/>
      <c r="O168" s="104"/>
      <c r="P168" s="104"/>
      <c r="Q168" s="104"/>
      <c r="R168" s="104"/>
      <c r="S168" s="104"/>
    </row>
    <row r="169" spans="3:19" x14ac:dyDescent="0.2">
      <c r="C169" s="104"/>
      <c r="D169" s="104"/>
      <c r="E169" s="104"/>
      <c r="L169" s="2"/>
      <c r="M169" s="2"/>
      <c r="O169" s="104"/>
      <c r="P169" s="104"/>
      <c r="Q169" s="104"/>
      <c r="R169" s="104"/>
      <c r="S169" s="104"/>
    </row>
    <row r="170" spans="3:19" x14ac:dyDescent="0.2">
      <c r="C170" s="104"/>
      <c r="D170" s="104"/>
      <c r="E170" s="104"/>
      <c r="L170" s="2"/>
      <c r="M170" s="2"/>
      <c r="O170" s="104"/>
      <c r="P170" s="104"/>
      <c r="Q170" s="104"/>
      <c r="R170" s="104"/>
      <c r="S170" s="104"/>
    </row>
    <row r="171" spans="3:19" x14ac:dyDescent="0.2">
      <c r="C171" s="104"/>
      <c r="D171" s="104"/>
      <c r="E171" s="104"/>
      <c r="L171" s="2"/>
      <c r="M171" s="2"/>
      <c r="O171" s="104"/>
      <c r="P171" s="104"/>
      <c r="Q171" s="104"/>
      <c r="R171" s="104"/>
      <c r="S171" s="104"/>
    </row>
    <row r="172" spans="3:19" x14ac:dyDescent="0.2">
      <c r="C172" s="104"/>
      <c r="D172" s="104"/>
      <c r="E172" s="104"/>
      <c r="L172" s="2"/>
      <c r="M172" s="2"/>
      <c r="O172" s="104"/>
      <c r="P172" s="104"/>
      <c r="Q172" s="104"/>
      <c r="R172" s="104"/>
      <c r="S172" s="104"/>
    </row>
    <row r="173" spans="3:19" x14ac:dyDescent="0.2">
      <c r="C173" s="104"/>
      <c r="D173" s="104"/>
      <c r="E173" s="104"/>
      <c r="L173" s="2"/>
      <c r="M173" s="2"/>
      <c r="O173" s="104"/>
      <c r="P173" s="104"/>
      <c r="Q173" s="104"/>
      <c r="R173" s="104"/>
      <c r="S173" s="104"/>
    </row>
    <row r="174" spans="3:19" x14ac:dyDescent="0.2">
      <c r="C174" s="104"/>
      <c r="D174" s="104"/>
      <c r="E174" s="104"/>
      <c r="L174" s="2"/>
      <c r="M174" s="2"/>
      <c r="O174" s="104"/>
      <c r="P174" s="104"/>
      <c r="Q174" s="104"/>
      <c r="R174" s="104"/>
      <c r="S174" s="104"/>
    </row>
    <row r="175" spans="3:19" x14ac:dyDescent="0.2">
      <c r="C175" s="104"/>
      <c r="D175" s="104"/>
      <c r="E175" s="104"/>
      <c r="L175" s="2"/>
      <c r="M175" s="2"/>
      <c r="O175" s="104"/>
      <c r="P175" s="104"/>
      <c r="Q175" s="104"/>
      <c r="R175" s="104"/>
      <c r="S175" s="104"/>
    </row>
    <row r="176" spans="3:19" x14ac:dyDescent="0.2">
      <c r="C176" s="104"/>
      <c r="D176" s="104"/>
      <c r="E176" s="104"/>
      <c r="L176" s="2"/>
      <c r="M176" s="2"/>
      <c r="O176" s="104"/>
      <c r="P176" s="104"/>
      <c r="Q176" s="104"/>
      <c r="R176" s="104"/>
      <c r="S176" s="104"/>
    </row>
    <row r="177" spans="3:19" x14ac:dyDescent="0.2">
      <c r="C177" s="104"/>
      <c r="D177" s="104"/>
      <c r="E177" s="104"/>
      <c r="L177" s="2"/>
      <c r="M177" s="2"/>
      <c r="O177" s="104"/>
      <c r="P177" s="104"/>
      <c r="Q177" s="104"/>
      <c r="R177" s="104"/>
      <c r="S177" s="104"/>
    </row>
    <row r="178" spans="3:19" x14ac:dyDescent="0.2">
      <c r="C178" s="104"/>
      <c r="D178" s="104"/>
      <c r="E178" s="104"/>
      <c r="L178" s="2"/>
      <c r="M178" s="2"/>
      <c r="O178" s="104"/>
      <c r="P178" s="104"/>
      <c r="Q178" s="104"/>
      <c r="R178" s="104"/>
      <c r="S178" s="104"/>
    </row>
    <row r="179" spans="3:19" x14ac:dyDescent="0.2">
      <c r="C179" s="104"/>
      <c r="D179" s="104"/>
      <c r="E179" s="104"/>
      <c r="L179" s="2"/>
      <c r="M179" s="2"/>
      <c r="O179" s="104"/>
      <c r="P179" s="104"/>
      <c r="Q179" s="104"/>
      <c r="R179" s="104"/>
      <c r="S179" s="104"/>
    </row>
    <row r="180" spans="3:19" x14ac:dyDescent="0.2">
      <c r="C180" s="104"/>
      <c r="D180" s="104"/>
      <c r="E180" s="104"/>
      <c r="L180" s="2"/>
      <c r="M180" s="2"/>
      <c r="O180" s="104"/>
      <c r="P180" s="104"/>
      <c r="Q180" s="104"/>
      <c r="R180" s="104"/>
      <c r="S180" s="104"/>
    </row>
    <row r="181" spans="3:19" x14ac:dyDescent="0.2">
      <c r="C181" s="104"/>
      <c r="D181" s="104"/>
      <c r="E181" s="104"/>
      <c r="L181" s="2"/>
      <c r="M181" s="2"/>
      <c r="O181" s="104"/>
      <c r="P181" s="104"/>
      <c r="Q181" s="104"/>
      <c r="R181" s="104"/>
      <c r="S181" s="104"/>
    </row>
    <row r="182" spans="3:19" x14ac:dyDescent="0.2">
      <c r="C182" s="104"/>
      <c r="D182" s="104"/>
      <c r="E182" s="104"/>
      <c r="L182" s="2"/>
      <c r="M182" s="2"/>
      <c r="O182" s="104"/>
      <c r="P182" s="104"/>
      <c r="Q182" s="104"/>
      <c r="R182" s="104"/>
      <c r="S182" s="104"/>
    </row>
    <row r="183" spans="3:19" x14ac:dyDescent="0.2">
      <c r="C183" s="104"/>
      <c r="D183" s="104"/>
      <c r="E183" s="104"/>
      <c r="L183" s="2"/>
      <c r="M183" s="2"/>
      <c r="O183" s="104"/>
      <c r="P183" s="104"/>
      <c r="Q183" s="104"/>
      <c r="R183" s="104"/>
      <c r="S183" s="104"/>
    </row>
    <row r="184" spans="3:19" x14ac:dyDescent="0.2">
      <c r="C184" s="104"/>
      <c r="D184" s="104"/>
      <c r="E184" s="104"/>
      <c r="L184" s="2"/>
      <c r="M184" s="2"/>
      <c r="O184" s="104"/>
      <c r="P184" s="104"/>
      <c r="Q184" s="104"/>
      <c r="R184" s="104"/>
      <c r="S184" s="104"/>
    </row>
  </sheetData>
  <sheetProtection password="CF7A" sheet="1" objects="1" scenarios="1"/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>
    <oddFooter>&amp;LDirección de Contabilidad&amp;RPágina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59"/>
  <sheetViews>
    <sheetView showGridLines="0" zoomScale="75" workbookViewId="0">
      <selection sqref="A1:XFD1048576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" style="27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370"/>
      <c r="H1" s="370"/>
      <c r="I1" s="370"/>
      <c r="J1" s="370"/>
      <c r="K1" s="173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10" t="s">
        <v>102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3.25" x14ac:dyDescent="0.35">
      <c r="A3" s="10" t="s">
        <v>119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371"/>
      <c r="N4" s="371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34</v>
      </c>
    </row>
    <row r="8" spans="1:19" ht="15.75" thickTop="1" x14ac:dyDescent="0.2">
      <c r="A8" s="28" t="s">
        <v>35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36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120</v>
      </c>
      <c r="D9" s="37"/>
      <c r="E9" s="35"/>
      <c r="F9" s="36" t="s">
        <v>118</v>
      </c>
      <c r="G9" s="37"/>
      <c r="H9" s="35"/>
      <c r="I9" s="38" t="s">
        <v>103</v>
      </c>
      <c r="J9" s="39"/>
      <c r="K9" s="35"/>
      <c r="L9" s="35"/>
      <c r="M9" s="36" t="s">
        <v>120</v>
      </c>
      <c r="N9" s="35"/>
      <c r="O9" s="35"/>
      <c r="P9" s="36" t="s">
        <v>118</v>
      </c>
      <c r="Q9" s="35"/>
      <c r="R9" s="40"/>
      <c r="S9" s="41" t="s">
        <v>103</v>
      </c>
    </row>
    <row r="10" spans="1:19" s="51" customFormat="1" ht="15.75" thickBot="1" x14ac:dyDescent="0.3">
      <c r="A10" s="42"/>
      <c r="B10" s="43"/>
      <c r="C10" s="372" t="s">
        <v>5</v>
      </c>
      <c r="D10" s="372"/>
      <c r="E10" s="44"/>
      <c r="F10" s="174" t="s">
        <v>5</v>
      </c>
      <c r="G10" s="46"/>
      <c r="H10" s="46"/>
      <c r="I10" s="46"/>
      <c r="J10" s="47"/>
      <c r="K10" s="43"/>
      <c r="L10" s="43"/>
      <c r="M10" s="372" t="s">
        <v>5</v>
      </c>
      <c r="N10" s="372"/>
      <c r="O10" s="44"/>
      <c r="P10" s="48" t="s">
        <v>5</v>
      </c>
      <c r="Q10" s="44"/>
      <c r="R10" s="49"/>
      <c r="S10" s="50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2"/>
      <c r="J11" s="53"/>
      <c r="K11" s="35"/>
      <c r="L11" s="35"/>
      <c r="M11" s="35"/>
      <c r="N11" s="35"/>
      <c r="O11" s="35"/>
      <c r="P11" s="35"/>
      <c r="Q11" s="54"/>
      <c r="R11" s="40"/>
      <c r="S11" s="55"/>
    </row>
    <row r="12" spans="1:19" x14ac:dyDescent="0.2">
      <c r="A12" s="56" t="s">
        <v>37</v>
      </c>
      <c r="B12" s="57"/>
      <c r="C12" s="58"/>
      <c r="D12" s="59">
        <v>32227.599999999999</v>
      </c>
      <c r="E12" s="60"/>
      <c r="F12" s="58"/>
      <c r="G12" s="59">
        <v>97394</v>
      </c>
      <c r="H12" s="61"/>
      <c r="I12" s="62">
        <v>-65166.400000000001</v>
      </c>
      <c r="J12" s="63"/>
      <c r="K12" s="57" t="s">
        <v>38</v>
      </c>
      <c r="L12" s="57"/>
      <c r="M12" s="64"/>
      <c r="N12" s="62">
        <v>87905.2</v>
      </c>
      <c r="O12" s="57"/>
      <c r="P12" s="64"/>
      <c r="Q12" s="62">
        <v>83929.5</v>
      </c>
      <c r="R12" s="40"/>
      <c r="S12" s="65">
        <v>3975.6999999999971</v>
      </c>
    </row>
    <row r="13" spans="1:19" x14ac:dyDescent="0.2">
      <c r="A13" s="66" t="s">
        <v>39</v>
      </c>
      <c r="B13" s="67"/>
      <c r="C13" s="58"/>
      <c r="D13" s="169">
        <v>-27.3</v>
      </c>
      <c r="E13" s="68"/>
      <c r="F13" s="58"/>
      <c r="G13" s="166">
        <v>-25.8</v>
      </c>
      <c r="H13" s="69"/>
      <c r="I13" s="62">
        <v>-1.5</v>
      </c>
      <c r="J13" s="63"/>
      <c r="K13" s="57" t="s">
        <v>43</v>
      </c>
      <c r="L13" s="57"/>
      <c r="M13" s="61">
        <v>87905.2</v>
      </c>
      <c r="N13" s="64"/>
      <c r="O13" s="70"/>
      <c r="P13" s="61">
        <v>83929.5</v>
      </c>
      <c r="Q13" s="64"/>
      <c r="R13" s="40"/>
      <c r="S13" s="71">
        <v>3975.6999999999971</v>
      </c>
    </row>
    <row r="14" spans="1:19" x14ac:dyDescent="0.2">
      <c r="A14" s="72"/>
      <c r="B14" s="70"/>
      <c r="C14" s="58"/>
      <c r="D14" s="58"/>
      <c r="E14" s="58"/>
      <c r="F14" s="58"/>
      <c r="G14" s="58"/>
      <c r="H14" s="70"/>
      <c r="I14" s="73"/>
      <c r="J14" s="63"/>
      <c r="K14" s="57"/>
      <c r="L14" s="57"/>
      <c r="M14" s="74"/>
      <c r="N14" s="64"/>
      <c r="O14" s="70"/>
      <c r="P14" s="74"/>
      <c r="Q14" s="64"/>
      <c r="R14" s="40"/>
      <c r="S14" s="71"/>
    </row>
    <row r="15" spans="1:19" x14ac:dyDescent="0.2">
      <c r="A15" s="75" t="s">
        <v>40</v>
      </c>
      <c r="B15" s="76"/>
      <c r="C15" s="77"/>
      <c r="D15" s="78">
        <v>0</v>
      </c>
      <c r="E15" s="60"/>
      <c r="F15" s="77"/>
      <c r="G15" s="78">
        <v>0</v>
      </c>
      <c r="H15" s="79"/>
      <c r="I15" s="79">
        <v>0</v>
      </c>
      <c r="J15" s="80"/>
      <c r="K15" s="57" t="s">
        <v>46</v>
      </c>
      <c r="L15" s="57"/>
      <c r="M15" s="64"/>
      <c r="N15" s="62">
        <v>606841</v>
      </c>
      <c r="O15" s="57"/>
      <c r="P15" s="64"/>
      <c r="Q15" s="62">
        <v>606841</v>
      </c>
      <c r="R15" s="40"/>
      <c r="S15" s="65">
        <v>0</v>
      </c>
    </row>
    <row r="16" spans="1:19" x14ac:dyDescent="0.2">
      <c r="A16" s="72"/>
      <c r="B16" s="70"/>
      <c r="C16" s="58"/>
      <c r="D16" s="58"/>
      <c r="E16" s="58"/>
      <c r="F16" s="58"/>
      <c r="G16" s="58"/>
      <c r="H16" s="70"/>
      <c r="I16" s="73"/>
      <c r="J16" s="63"/>
      <c r="K16" s="57" t="s">
        <v>47</v>
      </c>
      <c r="L16" s="57"/>
      <c r="M16" s="61">
        <v>606841</v>
      </c>
      <c r="N16" s="64"/>
      <c r="O16" s="70"/>
      <c r="P16" s="61">
        <v>606841</v>
      </c>
      <c r="Q16" s="64"/>
      <c r="R16" s="40"/>
      <c r="S16" s="71">
        <v>0</v>
      </c>
    </row>
    <row r="17" spans="1:19" x14ac:dyDescent="0.2">
      <c r="A17" s="56" t="s">
        <v>41</v>
      </c>
      <c r="B17" s="57"/>
      <c r="C17" s="58"/>
      <c r="D17" s="81">
        <v>88764.5</v>
      </c>
      <c r="E17" s="60"/>
      <c r="F17" s="58"/>
      <c r="G17" s="81">
        <v>88766.9</v>
      </c>
      <c r="H17" s="61"/>
      <c r="I17" s="62">
        <v>-2.3999999999941792</v>
      </c>
      <c r="J17" s="63"/>
      <c r="K17" s="70"/>
      <c r="L17" s="70"/>
      <c r="M17" s="64"/>
      <c r="N17" s="64"/>
      <c r="O17" s="70"/>
      <c r="P17" s="64"/>
      <c r="Q17" s="64"/>
      <c r="R17" s="40"/>
      <c r="S17" s="71"/>
    </row>
    <row r="18" spans="1:19" x14ac:dyDescent="0.2">
      <c r="A18" s="56" t="s">
        <v>42</v>
      </c>
      <c r="B18" s="57"/>
      <c r="C18" s="82">
        <v>88764.5</v>
      </c>
      <c r="D18" s="58"/>
      <c r="E18" s="58"/>
      <c r="F18" s="82">
        <v>88766.9</v>
      </c>
      <c r="G18" s="58"/>
      <c r="H18" s="70"/>
      <c r="I18" s="73">
        <v>-2.3999999999941792</v>
      </c>
      <c r="J18" s="63"/>
      <c r="K18" s="57" t="s">
        <v>50</v>
      </c>
      <c r="L18" s="57"/>
      <c r="M18" s="64"/>
      <c r="N18" s="62">
        <v>38646.6</v>
      </c>
      <c r="O18" s="57"/>
      <c r="P18" s="64"/>
      <c r="Q18" s="62">
        <v>29699.9</v>
      </c>
      <c r="R18" s="40"/>
      <c r="S18" s="65">
        <v>8946.6999999999971</v>
      </c>
    </row>
    <row r="19" spans="1:19" x14ac:dyDescent="0.2">
      <c r="A19" s="72"/>
      <c r="B19" s="70"/>
      <c r="C19" s="58"/>
      <c r="D19" s="58"/>
      <c r="E19" s="58"/>
      <c r="F19" s="58"/>
      <c r="G19" s="58"/>
      <c r="H19" s="70"/>
      <c r="I19" s="73"/>
      <c r="J19" s="63"/>
      <c r="K19" s="57" t="s">
        <v>52</v>
      </c>
      <c r="L19" s="57"/>
      <c r="M19" s="61">
        <v>17313.3</v>
      </c>
      <c r="N19" s="64"/>
      <c r="O19" s="70"/>
      <c r="P19" s="61">
        <v>13774.8</v>
      </c>
      <c r="Q19" s="64"/>
      <c r="R19" s="40"/>
      <c r="S19" s="71">
        <v>3538.5</v>
      </c>
    </row>
    <row r="20" spans="1:19" x14ac:dyDescent="0.2">
      <c r="A20" s="56" t="s">
        <v>107</v>
      </c>
      <c r="B20" s="57"/>
      <c r="C20" s="58"/>
      <c r="D20" s="81">
        <v>2531057.7999999998</v>
      </c>
      <c r="E20" s="60"/>
      <c r="F20" s="58"/>
      <c r="G20" s="81">
        <v>2459973.6999999993</v>
      </c>
      <c r="H20" s="61"/>
      <c r="I20" s="62">
        <v>71084.100000000559</v>
      </c>
      <c r="J20" s="63"/>
      <c r="K20" s="57" t="s">
        <v>54</v>
      </c>
      <c r="L20" s="57"/>
      <c r="M20" s="61">
        <v>0.4</v>
      </c>
      <c r="N20" s="64"/>
      <c r="O20" s="70"/>
      <c r="P20" s="61">
        <v>0.3</v>
      </c>
      <c r="Q20" s="64"/>
      <c r="R20" s="40"/>
      <c r="S20" s="71">
        <v>0.10000000000000003</v>
      </c>
    </row>
    <row r="21" spans="1:19" x14ac:dyDescent="0.2">
      <c r="A21" s="56"/>
      <c r="B21" s="57"/>
      <c r="C21" s="58"/>
      <c r="D21" s="58"/>
      <c r="E21" s="58"/>
      <c r="F21" s="58"/>
      <c r="G21" s="58"/>
      <c r="H21" s="70"/>
      <c r="I21" s="73"/>
      <c r="J21" s="63"/>
      <c r="K21" s="57" t="s">
        <v>56</v>
      </c>
      <c r="L21" s="57"/>
      <c r="M21" s="61">
        <v>21332.899999999998</v>
      </c>
      <c r="N21" s="64"/>
      <c r="O21" s="70"/>
      <c r="P21" s="61">
        <v>15924.800000000003</v>
      </c>
      <c r="Q21" s="64"/>
      <c r="R21" s="40"/>
      <c r="S21" s="71">
        <v>5408.0999999999949</v>
      </c>
    </row>
    <row r="22" spans="1:19" x14ac:dyDescent="0.2">
      <c r="A22" s="56" t="s">
        <v>106</v>
      </c>
      <c r="B22" s="57"/>
      <c r="C22" s="82">
        <v>2531057.7999999998</v>
      </c>
      <c r="D22" s="58"/>
      <c r="E22" s="58"/>
      <c r="F22" s="82">
        <v>2459973.6999999993</v>
      </c>
      <c r="G22" s="58"/>
      <c r="H22" s="70"/>
      <c r="I22" s="73">
        <v>71084.100000000559</v>
      </c>
      <c r="J22" s="63"/>
      <c r="K22" s="70"/>
      <c r="L22" s="70"/>
      <c r="M22" s="64"/>
      <c r="N22" s="64"/>
      <c r="O22" s="70"/>
      <c r="P22" s="64"/>
      <c r="Q22" s="64"/>
      <c r="R22" s="40"/>
      <c r="S22" s="71"/>
    </row>
    <row r="23" spans="1:19" x14ac:dyDescent="0.2">
      <c r="A23" s="56" t="s">
        <v>48</v>
      </c>
      <c r="B23" s="57"/>
      <c r="C23" s="82">
        <v>2458055</v>
      </c>
      <c r="D23" s="58"/>
      <c r="E23" s="58"/>
      <c r="F23" s="82">
        <v>2403023.7999999998</v>
      </c>
      <c r="G23" s="58"/>
      <c r="H23" s="70"/>
      <c r="I23" s="73">
        <v>55031.200000000186</v>
      </c>
      <c r="J23" s="63"/>
      <c r="K23" s="57" t="s">
        <v>57</v>
      </c>
      <c r="L23" s="57"/>
      <c r="M23" s="64"/>
      <c r="N23" s="62">
        <v>3708.2</v>
      </c>
      <c r="O23" s="57"/>
      <c r="P23" s="64"/>
      <c r="Q23" s="62">
        <v>3841.5</v>
      </c>
      <c r="R23" s="40"/>
      <c r="S23" s="65">
        <v>-133.30000000000018</v>
      </c>
    </row>
    <row r="24" spans="1:19" x14ac:dyDescent="0.2">
      <c r="A24" s="56" t="s">
        <v>49</v>
      </c>
      <c r="B24" s="57"/>
      <c r="C24" s="82">
        <v>100140.4</v>
      </c>
      <c r="D24" s="58"/>
      <c r="E24" s="58"/>
      <c r="F24" s="82">
        <v>73479.3</v>
      </c>
      <c r="G24" s="58"/>
      <c r="H24" s="70"/>
      <c r="I24" s="73">
        <v>26661.099999999991</v>
      </c>
      <c r="J24" s="63"/>
      <c r="K24" s="70"/>
      <c r="L24" s="70"/>
      <c r="M24" s="64"/>
      <c r="N24" s="64"/>
      <c r="O24" s="70"/>
      <c r="P24" s="64"/>
      <c r="Q24" s="64"/>
      <c r="R24" s="40"/>
      <c r="S24" s="71"/>
    </row>
    <row r="25" spans="1:19" x14ac:dyDescent="0.2">
      <c r="A25" s="56" t="s">
        <v>51</v>
      </c>
      <c r="B25" s="57"/>
      <c r="C25" s="82">
        <v>45276.6</v>
      </c>
      <c r="D25" s="58"/>
      <c r="E25" s="58"/>
      <c r="F25" s="82">
        <v>50120.800000000003</v>
      </c>
      <c r="G25" s="58"/>
      <c r="H25" s="70"/>
      <c r="I25" s="73">
        <v>-4844.2000000000044</v>
      </c>
      <c r="J25" s="63"/>
      <c r="K25" s="57" t="s">
        <v>58</v>
      </c>
      <c r="L25" s="57"/>
      <c r="M25" s="64"/>
      <c r="N25" s="62">
        <v>226244.30000000002</v>
      </c>
      <c r="O25" s="57"/>
      <c r="P25" s="64"/>
      <c r="Q25" s="62">
        <v>224574.3</v>
      </c>
      <c r="R25" s="40"/>
      <c r="S25" s="65">
        <v>1670.0000000000291</v>
      </c>
    </row>
    <row r="26" spans="1:19" x14ac:dyDescent="0.2">
      <c r="A26" s="56" t="s">
        <v>53</v>
      </c>
      <c r="B26" s="57"/>
      <c r="C26" s="82">
        <v>90003.1</v>
      </c>
      <c r="D26" s="58"/>
      <c r="E26" s="58"/>
      <c r="F26" s="82">
        <v>100401.5</v>
      </c>
      <c r="G26" s="58"/>
      <c r="H26" s="70"/>
      <c r="I26" s="73">
        <v>-10398.399999999994</v>
      </c>
      <c r="J26" s="63"/>
      <c r="K26" s="57" t="s">
        <v>59</v>
      </c>
      <c r="L26" s="57"/>
      <c r="M26" s="61">
        <v>812.8</v>
      </c>
      <c r="N26" s="64"/>
      <c r="O26" s="70"/>
      <c r="P26" s="61">
        <v>850.9</v>
      </c>
      <c r="Q26" s="64"/>
      <c r="R26" s="40"/>
      <c r="S26" s="71">
        <v>-38.100000000000023</v>
      </c>
    </row>
    <row r="27" spans="1:19" x14ac:dyDescent="0.2">
      <c r="A27" s="56" t="s">
        <v>55</v>
      </c>
      <c r="B27" s="57"/>
      <c r="C27" s="82">
        <v>145668.9</v>
      </c>
      <c r="D27" s="58"/>
      <c r="E27" s="58"/>
      <c r="F27" s="82">
        <v>131469.4</v>
      </c>
      <c r="G27" s="58"/>
      <c r="H27" s="70"/>
      <c r="I27" s="73">
        <v>14199.5</v>
      </c>
      <c r="J27" s="63"/>
      <c r="K27" s="57" t="s">
        <v>60</v>
      </c>
      <c r="L27" s="57"/>
      <c r="M27" s="61">
        <v>10647.8</v>
      </c>
      <c r="N27" s="64"/>
      <c r="O27" s="70"/>
      <c r="P27" s="61">
        <v>10780</v>
      </c>
      <c r="Q27" s="64"/>
      <c r="R27" s="40"/>
      <c r="S27" s="71">
        <v>-132.20000000000073</v>
      </c>
    </row>
    <row r="28" spans="1:19" x14ac:dyDescent="0.2">
      <c r="A28" s="56" t="s">
        <v>45</v>
      </c>
      <c r="B28" s="57"/>
      <c r="C28" s="168">
        <v>-308086.2</v>
      </c>
      <c r="D28" s="58"/>
      <c r="E28" s="58"/>
      <c r="F28" s="167">
        <v>-298521.09999999998</v>
      </c>
      <c r="G28" s="58"/>
      <c r="H28" s="70"/>
      <c r="I28" s="73">
        <v>-9565.1000000000349</v>
      </c>
      <c r="J28" s="63"/>
      <c r="K28" s="57" t="s">
        <v>43</v>
      </c>
      <c r="L28" s="57"/>
      <c r="M28" s="61">
        <v>214783.7</v>
      </c>
      <c r="N28" s="64"/>
      <c r="O28" s="70"/>
      <c r="P28" s="61">
        <v>212943.4</v>
      </c>
      <c r="Q28" s="64"/>
      <c r="R28" s="40"/>
      <c r="S28" s="71">
        <v>1840.3000000000175</v>
      </c>
    </row>
    <row r="29" spans="1:19" x14ac:dyDescent="0.2">
      <c r="A29" s="56"/>
      <c r="B29" s="57"/>
      <c r="C29" s="58"/>
      <c r="D29" s="58"/>
      <c r="E29" s="58"/>
      <c r="F29" s="58"/>
      <c r="G29" s="58"/>
      <c r="H29" s="70"/>
      <c r="I29" s="73"/>
      <c r="J29" s="63"/>
      <c r="K29" s="70"/>
      <c r="L29" s="70"/>
      <c r="M29" s="64"/>
      <c r="N29" s="64"/>
      <c r="O29" s="70"/>
      <c r="P29" s="64"/>
      <c r="Q29" s="64"/>
      <c r="R29" s="40"/>
      <c r="S29" s="71"/>
    </row>
    <row r="30" spans="1:19" x14ac:dyDescent="0.2">
      <c r="A30" s="83" t="s">
        <v>105</v>
      </c>
      <c r="B30" s="84"/>
      <c r="C30" s="82">
        <v>0</v>
      </c>
      <c r="D30" s="58"/>
      <c r="E30" s="58"/>
      <c r="F30" s="82">
        <v>0</v>
      </c>
      <c r="G30" s="58"/>
      <c r="H30" s="70"/>
      <c r="I30" s="73">
        <v>0</v>
      </c>
      <c r="J30" s="63"/>
      <c r="K30" s="57" t="s">
        <v>62</v>
      </c>
      <c r="L30" s="57"/>
      <c r="M30" s="64"/>
      <c r="N30" s="62">
        <v>5787.5</v>
      </c>
      <c r="O30" s="57"/>
      <c r="P30" s="64"/>
      <c r="Q30" s="62">
        <v>4626.1000000000004</v>
      </c>
      <c r="R30" s="40"/>
      <c r="S30" s="65">
        <v>1161.3999999999996</v>
      </c>
    </row>
    <row r="31" spans="1:19" x14ac:dyDescent="0.2">
      <c r="A31" s="83" t="s">
        <v>48</v>
      </c>
      <c r="B31" s="84"/>
      <c r="C31" s="82">
        <v>0</v>
      </c>
      <c r="D31" s="58"/>
      <c r="E31" s="58"/>
      <c r="F31" s="82">
        <v>0</v>
      </c>
      <c r="G31" s="58"/>
      <c r="H31" s="70"/>
      <c r="I31" s="73">
        <v>0</v>
      </c>
      <c r="J31" s="63"/>
      <c r="K31" s="57" t="s">
        <v>64</v>
      </c>
      <c r="L31" s="57"/>
      <c r="M31" s="61">
        <v>447.9</v>
      </c>
      <c r="N31" s="64"/>
      <c r="O31" s="70"/>
      <c r="P31" s="61">
        <v>212.8</v>
      </c>
      <c r="Q31" s="64"/>
      <c r="R31" s="40"/>
      <c r="S31" s="71">
        <v>235.09999999999997</v>
      </c>
    </row>
    <row r="32" spans="1:19" x14ac:dyDescent="0.2">
      <c r="A32" s="83" t="s">
        <v>45</v>
      </c>
      <c r="B32" s="84"/>
      <c r="C32" s="167">
        <v>0</v>
      </c>
      <c r="D32" s="58"/>
      <c r="E32" s="85"/>
      <c r="F32" s="167">
        <v>0</v>
      </c>
      <c r="G32" s="58"/>
      <c r="H32" s="70"/>
      <c r="I32" s="73">
        <v>0</v>
      </c>
      <c r="J32" s="63"/>
      <c r="K32" s="57" t="s">
        <v>66</v>
      </c>
      <c r="L32" s="57"/>
      <c r="M32" s="61">
        <v>936.7</v>
      </c>
      <c r="N32" s="64"/>
      <c r="O32" s="70"/>
      <c r="P32" s="61">
        <v>760.9</v>
      </c>
      <c r="Q32" s="64"/>
      <c r="R32" s="40"/>
      <c r="S32" s="71">
        <v>175.80000000000007</v>
      </c>
    </row>
    <row r="33" spans="1:19" x14ac:dyDescent="0.2">
      <c r="A33" s="56"/>
      <c r="B33" s="57"/>
      <c r="C33" s="58"/>
      <c r="D33" s="58"/>
      <c r="E33" s="58"/>
      <c r="F33" s="58"/>
      <c r="G33" s="58"/>
      <c r="H33" s="70"/>
      <c r="I33" s="73"/>
      <c r="J33" s="63"/>
      <c r="K33" s="57" t="s">
        <v>43</v>
      </c>
      <c r="L33" s="57"/>
      <c r="M33" s="61">
        <v>4402.9000000000005</v>
      </c>
      <c r="N33" s="64"/>
      <c r="O33" s="70"/>
      <c r="P33" s="61">
        <v>3652.4</v>
      </c>
      <c r="Q33" s="64"/>
      <c r="R33" s="40"/>
      <c r="S33" s="71">
        <v>750.50000000000045</v>
      </c>
    </row>
    <row r="34" spans="1:19" x14ac:dyDescent="0.2">
      <c r="A34" s="56" t="s">
        <v>61</v>
      </c>
      <c r="B34" s="57"/>
      <c r="C34" s="58"/>
      <c r="D34" s="166">
        <v>-106391.4</v>
      </c>
      <c r="E34" s="68"/>
      <c r="F34" s="58"/>
      <c r="G34" s="166">
        <v>-101359.9</v>
      </c>
      <c r="H34" s="69"/>
      <c r="I34" s="62">
        <v>-5031.5</v>
      </c>
      <c r="J34" s="63"/>
      <c r="K34" s="86"/>
      <c r="L34" s="57"/>
      <c r="M34" s="64"/>
      <c r="N34" s="64"/>
      <c r="O34" s="57"/>
      <c r="P34" s="64"/>
      <c r="Q34" s="64"/>
      <c r="R34" s="40"/>
      <c r="S34" s="71"/>
    </row>
    <row r="35" spans="1:19" x14ac:dyDescent="0.2">
      <c r="A35" s="56"/>
      <c r="B35" s="57"/>
      <c r="C35" s="58"/>
      <c r="D35" s="58"/>
      <c r="E35" s="58"/>
      <c r="F35" s="58"/>
      <c r="G35" s="58"/>
      <c r="H35" s="70"/>
      <c r="I35" s="73"/>
      <c r="J35" s="63"/>
      <c r="K35" s="57" t="s">
        <v>67</v>
      </c>
      <c r="L35" s="57"/>
      <c r="M35" s="64"/>
      <c r="N35" s="62">
        <v>969132.79999999993</v>
      </c>
      <c r="O35" s="57"/>
      <c r="P35" s="64"/>
      <c r="Q35" s="62">
        <v>953512.29999999993</v>
      </c>
      <c r="R35" s="40"/>
      <c r="S35" s="65">
        <v>15620.5</v>
      </c>
    </row>
    <row r="36" spans="1:19" ht="13.5" customHeight="1" x14ac:dyDescent="0.2">
      <c r="A36" s="56" t="s">
        <v>63</v>
      </c>
      <c r="B36" s="57"/>
      <c r="C36" s="58"/>
      <c r="D36" s="81">
        <v>48234.5</v>
      </c>
      <c r="E36" s="60"/>
      <c r="F36" s="58"/>
      <c r="G36" s="81">
        <v>28970.799999999999</v>
      </c>
      <c r="H36" s="61"/>
      <c r="I36" s="62">
        <v>19263.7</v>
      </c>
      <c r="J36" s="63"/>
      <c r="K36" s="70"/>
      <c r="L36" s="70"/>
      <c r="M36" s="64"/>
      <c r="N36" s="64"/>
      <c r="O36" s="70"/>
      <c r="P36" s="64"/>
      <c r="Q36" s="64"/>
      <c r="R36" s="40"/>
      <c r="S36" s="71"/>
    </row>
    <row r="37" spans="1:19" x14ac:dyDescent="0.2">
      <c r="A37" s="56" t="s">
        <v>65</v>
      </c>
      <c r="B37" s="57"/>
      <c r="C37" s="82">
        <v>4513.3</v>
      </c>
      <c r="D37" s="58"/>
      <c r="E37" s="58"/>
      <c r="F37" s="82">
        <v>4719.7</v>
      </c>
      <c r="G37" s="58"/>
      <c r="H37" s="70"/>
      <c r="I37" s="73">
        <v>-206.39999999999964</v>
      </c>
      <c r="J37" s="63"/>
      <c r="K37" s="70"/>
      <c r="L37" s="70"/>
      <c r="M37" s="64"/>
      <c r="N37" s="64"/>
      <c r="O37" s="70"/>
      <c r="P37" s="64"/>
      <c r="Q37" s="64"/>
      <c r="R37" s="40"/>
      <c r="S37" s="71"/>
    </row>
    <row r="38" spans="1:19" x14ac:dyDescent="0.2">
      <c r="A38" s="83" t="s">
        <v>68</v>
      </c>
      <c r="B38" s="84"/>
      <c r="C38" s="82">
        <v>5046.7</v>
      </c>
      <c r="D38" s="58"/>
      <c r="E38" s="58"/>
      <c r="F38" s="82">
        <v>3420.3</v>
      </c>
      <c r="G38" s="58"/>
      <c r="H38" s="70"/>
      <c r="I38" s="73">
        <v>1626.3999999999996</v>
      </c>
      <c r="J38" s="63"/>
      <c r="K38" s="57" t="s">
        <v>69</v>
      </c>
      <c r="L38" s="57"/>
      <c r="M38" s="64"/>
      <c r="N38" s="62">
        <v>969132.79999999993</v>
      </c>
      <c r="O38" s="57"/>
      <c r="P38" s="64"/>
      <c r="Q38" s="62">
        <v>953512.29999999993</v>
      </c>
      <c r="R38" s="40"/>
      <c r="S38" s="65">
        <v>15620.5</v>
      </c>
    </row>
    <row r="39" spans="1:19" x14ac:dyDescent="0.2">
      <c r="A39" s="171" t="s">
        <v>113</v>
      </c>
      <c r="B39" s="84"/>
      <c r="C39" s="82">
        <v>9</v>
      </c>
      <c r="D39" s="58"/>
      <c r="E39" s="58"/>
      <c r="F39" s="82">
        <v>0</v>
      </c>
      <c r="G39" s="58"/>
      <c r="H39" s="70"/>
      <c r="I39" s="73">
        <v>9</v>
      </c>
      <c r="J39" s="63"/>
      <c r="K39" s="57"/>
      <c r="L39" s="57"/>
      <c r="M39" s="64"/>
      <c r="N39" s="61"/>
      <c r="O39" s="57"/>
      <c r="P39" s="64"/>
      <c r="Q39" s="61"/>
      <c r="R39" s="40"/>
      <c r="S39" s="71"/>
    </row>
    <row r="40" spans="1:19" x14ac:dyDescent="0.2">
      <c r="A40" s="56" t="s">
        <v>23</v>
      </c>
      <c r="B40" s="57"/>
      <c r="C40" s="82">
        <v>48499.7</v>
      </c>
      <c r="D40" s="58"/>
      <c r="E40" s="58"/>
      <c r="F40" s="82">
        <v>30540</v>
      </c>
      <c r="G40" s="58"/>
      <c r="H40" s="70"/>
      <c r="I40" s="73">
        <v>17959.699999999997</v>
      </c>
      <c r="J40" s="63"/>
      <c r="K40" s="70"/>
      <c r="L40" s="70"/>
      <c r="M40" s="64"/>
      <c r="N40" s="64"/>
      <c r="O40" s="70"/>
      <c r="P40" s="64"/>
      <c r="Q40" s="64"/>
      <c r="R40" s="40"/>
      <c r="S40" s="71"/>
    </row>
    <row r="41" spans="1:19" x14ac:dyDescent="0.2">
      <c r="A41" s="56" t="s">
        <v>45</v>
      </c>
      <c r="B41" s="57"/>
      <c r="C41" s="168">
        <v>-9834.2000000000007</v>
      </c>
      <c r="D41" s="58"/>
      <c r="E41" s="87"/>
      <c r="F41" s="167">
        <v>-9709.2000000000007</v>
      </c>
      <c r="G41" s="58"/>
      <c r="H41" s="70"/>
      <c r="I41" s="73">
        <v>-125</v>
      </c>
      <c r="J41" s="63"/>
      <c r="K41" s="70"/>
      <c r="L41" s="70"/>
      <c r="M41" s="64"/>
      <c r="N41" s="64"/>
      <c r="O41" s="70"/>
      <c r="P41" s="64"/>
      <c r="Q41" s="64"/>
      <c r="R41" s="40"/>
      <c r="S41" s="71"/>
    </row>
    <row r="42" spans="1:19" x14ac:dyDescent="0.2">
      <c r="A42" s="72"/>
      <c r="B42" s="70"/>
      <c r="C42" s="58"/>
      <c r="D42" s="58"/>
      <c r="E42" s="58"/>
      <c r="F42" s="58"/>
      <c r="G42" s="58"/>
      <c r="H42" s="70"/>
      <c r="I42" s="73"/>
      <c r="J42" s="63"/>
      <c r="K42" s="57" t="s">
        <v>70</v>
      </c>
      <c r="L42" s="57"/>
      <c r="M42" s="64"/>
      <c r="N42" s="62">
        <v>1665047.7</v>
      </c>
      <c r="O42" s="57"/>
      <c r="P42" s="64"/>
      <c r="Q42" s="62">
        <v>1657716.2</v>
      </c>
      <c r="R42" s="40"/>
      <c r="S42" s="65">
        <v>7331.5</v>
      </c>
    </row>
    <row r="43" spans="1:19" x14ac:dyDescent="0.2">
      <c r="A43" s="56" t="s">
        <v>104</v>
      </c>
      <c r="B43" s="57"/>
      <c r="C43" s="58"/>
      <c r="D43" s="81">
        <v>765.49999999999977</v>
      </c>
      <c r="E43" s="60"/>
      <c r="F43" s="58"/>
      <c r="G43" s="81">
        <v>797.89999999999986</v>
      </c>
      <c r="H43" s="61"/>
      <c r="I43" s="62">
        <v>-32.400000000000091</v>
      </c>
      <c r="J43" s="63"/>
      <c r="K43" s="70"/>
      <c r="L43" s="70"/>
      <c r="M43" s="64"/>
      <c r="N43" s="64"/>
      <c r="O43" s="70"/>
      <c r="P43" s="64"/>
      <c r="Q43" s="64"/>
      <c r="R43" s="40"/>
      <c r="S43" s="71"/>
    </row>
    <row r="44" spans="1:19" x14ac:dyDescent="0.2">
      <c r="A44" s="83" t="s">
        <v>72</v>
      </c>
      <c r="B44" s="84"/>
      <c r="C44" s="82">
        <v>2135.1999999999998</v>
      </c>
      <c r="D44" s="58"/>
      <c r="E44" s="58"/>
      <c r="F44" s="82">
        <v>2135.1999999999998</v>
      </c>
      <c r="G44" s="58"/>
      <c r="H44" s="70"/>
      <c r="I44" s="73">
        <v>0</v>
      </c>
      <c r="J44" s="63"/>
      <c r="K44" s="57" t="s">
        <v>71</v>
      </c>
      <c r="L44" s="57"/>
      <c r="M44" s="64"/>
      <c r="N44" s="62">
        <v>597172.5</v>
      </c>
      <c r="O44" s="57"/>
      <c r="P44" s="64"/>
      <c r="Q44" s="62">
        <v>597172.5</v>
      </c>
      <c r="R44" s="40"/>
      <c r="S44" s="65">
        <v>0</v>
      </c>
    </row>
    <row r="45" spans="1:19" x14ac:dyDescent="0.2">
      <c r="A45" s="56" t="s">
        <v>45</v>
      </c>
      <c r="B45" s="88"/>
      <c r="C45" s="168">
        <v>-1369.7</v>
      </c>
      <c r="D45" s="58"/>
      <c r="E45" s="87"/>
      <c r="F45" s="167">
        <v>-1337.3</v>
      </c>
      <c r="G45" s="58"/>
      <c r="H45" s="70"/>
      <c r="I45" s="73">
        <v>-32.400000000000091</v>
      </c>
      <c r="J45" s="63"/>
      <c r="K45" s="57" t="s">
        <v>73</v>
      </c>
      <c r="L45" s="57"/>
      <c r="M45" s="61">
        <v>597172.5</v>
      </c>
      <c r="N45" s="64"/>
      <c r="O45" s="70"/>
      <c r="P45" s="61">
        <v>597172.5</v>
      </c>
      <c r="Q45" s="64"/>
      <c r="R45" s="40"/>
      <c r="S45" s="71">
        <v>0</v>
      </c>
    </row>
    <row r="46" spans="1:19" x14ac:dyDescent="0.2">
      <c r="A46" s="72"/>
      <c r="B46" s="70"/>
      <c r="C46" s="58"/>
      <c r="D46" s="58"/>
      <c r="E46" s="58"/>
      <c r="F46" s="58"/>
      <c r="G46" s="58"/>
      <c r="H46" s="70"/>
      <c r="I46" s="73"/>
      <c r="J46" s="63"/>
      <c r="K46" s="70"/>
      <c r="L46" s="70"/>
      <c r="M46" s="64"/>
      <c r="N46" s="64"/>
      <c r="O46" s="70"/>
      <c r="P46" s="64"/>
      <c r="Q46" s="64"/>
      <c r="R46" s="40"/>
      <c r="S46" s="71"/>
    </row>
    <row r="47" spans="1:19" x14ac:dyDescent="0.2">
      <c r="A47" s="56" t="s">
        <v>74</v>
      </c>
      <c r="B47" s="57"/>
      <c r="C47" s="58"/>
      <c r="D47" s="81">
        <v>12574.299999999997</v>
      </c>
      <c r="E47" s="60"/>
      <c r="F47" s="58"/>
      <c r="G47" s="81">
        <v>12646.300000000003</v>
      </c>
      <c r="H47" s="61"/>
      <c r="I47" s="62">
        <v>-72.000000000005457</v>
      </c>
      <c r="J47" s="63"/>
      <c r="K47" s="70"/>
      <c r="L47" s="70"/>
      <c r="M47" s="64"/>
      <c r="N47" s="64"/>
      <c r="O47" s="70"/>
      <c r="P47" s="64"/>
      <c r="Q47" s="64"/>
      <c r="R47" s="40"/>
      <c r="S47" s="71"/>
    </row>
    <row r="48" spans="1:19" x14ac:dyDescent="0.2">
      <c r="A48" s="56" t="s">
        <v>75</v>
      </c>
      <c r="B48" s="57"/>
      <c r="C48" s="82">
        <v>11116</v>
      </c>
      <c r="D48" s="58"/>
      <c r="E48" s="58"/>
      <c r="F48" s="82">
        <v>11116</v>
      </c>
      <c r="G48" s="58"/>
      <c r="H48" s="70"/>
      <c r="I48" s="73">
        <v>0</v>
      </c>
      <c r="J48" s="63"/>
      <c r="K48" s="57" t="s">
        <v>77</v>
      </c>
      <c r="L48" s="57"/>
      <c r="M48" s="64"/>
      <c r="N48" s="62">
        <v>175364.4</v>
      </c>
      <c r="O48" s="57"/>
      <c r="P48" s="64"/>
      <c r="Q48" s="62">
        <v>175364.4</v>
      </c>
      <c r="R48" s="40"/>
      <c r="S48" s="65">
        <v>0</v>
      </c>
    </row>
    <row r="49" spans="1:19" x14ac:dyDescent="0.2">
      <c r="A49" s="56" t="s">
        <v>76</v>
      </c>
      <c r="B49" s="57"/>
      <c r="C49" s="82">
        <v>3263.8</v>
      </c>
      <c r="D49" s="58"/>
      <c r="E49" s="58"/>
      <c r="F49" s="82">
        <v>3265.2</v>
      </c>
      <c r="G49" s="58"/>
      <c r="H49" s="70"/>
      <c r="I49" s="73">
        <v>-1.3999999999996362</v>
      </c>
      <c r="J49" s="63"/>
      <c r="K49" s="57" t="s">
        <v>79</v>
      </c>
      <c r="L49" s="57"/>
      <c r="M49" s="61">
        <v>175364.4</v>
      </c>
      <c r="N49" s="64"/>
      <c r="O49" s="70"/>
      <c r="P49" s="61">
        <v>175364.4</v>
      </c>
      <c r="Q49" s="64"/>
      <c r="R49" s="40"/>
      <c r="S49" s="71">
        <v>0</v>
      </c>
    </row>
    <row r="50" spans="1:19" x14ac:dyDescent="0.2">
      <c r="A50" s="56" t="s">
        <v>78</v>
      </c>
      <c r="B50" s="57"/>
      <c r="C50" s="82">
        <v>4801.3</v>
      </c>
      <c r="D50" s="58"/>
      <c r="E50" s="58"/>
      <c r="F50" s="82">
        <v>4902.1000000000004</v>
      </c>
      <c r="G50" s="58"/>
      <c r="H50" s="70"/>
      <c r="I50" s="73">
        <v>-100.80000000000018</v>
      </c>
      <c r="J50" s="63"/>
      <c r="K50" s="70"/>
      <c r="L50" s="70"/>
      <c r="M50" s="64"/>
      <c r="N50" s="64"/>
      <c r="O50" s="70"/>
      <c r="P50" s="64"/>
      <c r="Q50" s="64"/>
      <c r="R50" s="40"/>
      <c r="S50" s="71"/>
    </row>
    <row r="51" spans="1:19" x14ac:dyDescent="0.2">
      <c r="A51" s="56" t="s">
        <v>23</v>
      </c>
      <c r="B51" s="57"/>
      <c r="C51" s="82">
        <v>447.5</v>
      </c>
      <c r="D51" s="58"/>
      <c r="E51" s="58"/>
      <c r="F51" s="82">
        <v>447.5</v>
      </c>
      <c r="G51" s="58"/>
      <c r="H51" s="70"/>
      <c r="I51" s="73">
        <v>0</v>
      </c>
      <c r="J51" s="63"/>
      <c r="K51" s="70"/>
      <c r="L51" s="70"/>
      <c r="M51" s="64"/>
      <c r="N51" s="64"/>
      <c r="O51" s="70"/>
      <c r="P51" s="64"/>
      <c r="Q51" s="64"/>
      <c r="R51" s="40"/>
      <c r="S51" s="71"/>
    </row>
    <row r="52" spans="1:19" x14ac:dyDescent="0.2">
      <c r="A52" s="56" t="s">
        <v>80</v>
      </c>
      <c r="B52" s="57"/>
      <c r="C52" s="168">
        <v>-7021.1</v>
      </c>
      <c r="D52" s="58"/>
      <c r="E52" s="87"/>
      <c r="F52" s="167">
        <v>-7051.3</v>
      </c>
      <c r="G52" s="58"/>
      <c r="H52" s="70"/>
      <c r="I52" s="73">
        <v>30.199999999999818</v>
      </c>
      <c r="J52" s="63"/>
      <c r="K52" s="57" t="s">
        <v>82</v>
      </c>
      <c r="L52" s="57"/>
      <c r="M52" s="64"/>
      <c r="N52" s="62">
        <v>109551</v>
      </c>
      <c r="O52" s="57"/>
      <c r="P52" s="64"/>
      <c r="Q52" s="62">
        <v>109551</v>
      </c>
      <c r="R52" s="40"/>
      <c r="S52" s="65">
        <v>0</v>
      </c>
    </row>
    <row r="53" spans="1:19" x14ac:dyDescent="0.2">
      <c r="A53" s="56" t="s">
        <v>81</v>
      </c>
      <c r="B53" s="57"/>
      <c r="C53" s="168">
        <v>-33.200000000000003</v>
      </c>
      <c r="D53" s="58"/>
      <c r="E53" s="87"/>
      <c r="F53" s="167">
        <v>-33.200000000000003</v>
      </c>
      <c r="G53" s="58"/>
      <c r="H53" s="70"/>
      <c r="I53" s="73">
        <v>0</v>
      </c>
      <c r="J53" s="63"/>
      <c r="K53" s="70"/>
      <c r="L53" s="70"/>
      <c r="M53" s="64"/>
      <c r="N53" s="64"/>
      <c r="O53" s="70"/>
      <c r="P53" s="64"/>
      <c r="Q53" s="64"/>
      <c r="R53" s="40"/>
      <c r="S53" s="71"/>
    </row>
    <row r="54" spans="1:19" x14ac:dyDescent="0.2">
      <c r="A54" s="72" t="s">
        <v>25</v>
      </c>
      <c r="B54" s="70"/>
      <c r="C54" s="58"/>
      <c r="D54" s="58"/>
      <c r="E54" s="58"/>
      <c r="F54" s="58"/>
      <c r="G54" s="58"/>
      <c r="H54" s="70"/>
      <c r="I54" s="73"/>
      <c r="J54" s="63"/>
      <c r="K54" s="57" t="s">
        <v>84</v>
      </c>
      <c r="L54" s="57"/>
      <c r="M54" s="61">
        <v>7805.7</v>
      </c>
      <c r="N54" s="64"/>
      <c r="O54" s="70"/>
      <c r="P54" s="61">
        <v>7805.7</v>
      </c>
      <c r="Q54" s="64"/>
      <c r="R54" s="40"/>
      <c r="S54" s="71">
        <v>0</v>
      </c>
    </row>
    <row r="55" spans="1:19" x14ac:dyDescent="0.2">
      <c r="A55" s="56" t="s">
        <v>83</v>
      </c>
      <c r="B55" s="57"/>
      <c r="C55" s="58"/>
      <c r="D55" s="81">
        <v>19169.3</v>
      </c>
      <c r="E55" s="60"/>
      <c r="F55" s="58"/>
      <c r="G55" s="81">
        <v>16258.9</v>
      </c>
      <c r="H55" s="61"/>
      <c r="I55" s="62">
        <v>2910.3999999999996</v>
      </c>
      <c r="J55" s="63"/>
      <c r="K55" s="57" t="s">
        <v>86</v>
      </c>
      <c r="L55" s="57"/>
      <c r="M55" s="61">
        <v>100635.2</v>
      </c>
      <c r="N55" s="64"/>
      <c r="O55" s="70"/>
      <c r="P55" s="61">
        <v>100635.2</v>
      </c>
      <c r="Q55" s="64"/>
      <c r="R55" s="40"/>
      <c r="S55" s="71">
        <v>0</v>
      </c>
    </row>
    <row r="56" spans="1:19" x14ac:dyDescent="0.2">
      <c r="A56" s="56" t="s">
        <v>85</v>
      </c>
      <c r="B56" s="70"/>
      <c r="C56" s="82">
        <v>748</v>
      </c>
      <c r="D56" s="58"/>
      <c r="E56" s="58"/>
      <c r="F56" s="82">
        <v>812.30000000000007</v>
      </c>
      <c r="G56" s="58"/>
      <c r="H56" s="70"/>
      <c r="I56" s="73">
        <v>-64.300000000000068</v>
      </c>
      <c r="J56" s="63"/>
      <c r="K56" s="57" t="s">
        <v>43</v>
      </c>
      <c r="L56" s="57"/>
      <c r="M56" s="61">
        <v>1110.0999999999999</v>
      </c>
      <c r="N56" s="64"/>
      <c r="O56" s="70"/>
      <c r="P56" s="61">
        <v>1110.0999999999999</v>
      </c>
      <c r="Q56" s="64"/>
      <c r="R56" s="40"/>
      <c r="S56" s="71">
        <v>0</v>
      </c>
    </row>
    <row r="57" spans="1:19" x14ac:dyDescent="0.2">
      <c r="A57" s="56" t="s">
        <v>14</v>
      </c>
      <c r="B57" s="57"/>
      <c r="C57" s="82">
        <v>18424</v>
      </c>
      <c r="D57" s="58"/>
      <c r="E57" s="58"/>
      <c r="F57" s="82">
        <v>15449.300000000001</v>
      </c>
      <c r="G57" s="58"/>
      <c r="H57" s="70"/>
      <c r="I57" s="73">
        <v>2974.6999999999989</v>
      </c>
      <c r="J57" s="63"/>
      <c r="K57" s="57"/>
      <c r="L57" s="57"/>
      <c r="M57" s="61"/>
      <c r="N57" s="64"/>
      <c r="O57" s="70"/>
      <c r="P57" s="61"/>
      <c r="Q57" s="64"/>
      <c r="R57" s="40"/>
      <c r="S57" s="71"/>
    </row>
    <row r="58" spans="1:19" x14ac:dyDescent="0.2">
      <c r="A58" s="56" t="s">
        <v>45</v>
      </c>
      <c r="B58" s="57"/>
      <c r="C58" s="168">
        <v>-2.7</v>
      </c>
      <c r="D58" s="58"/>
      <c r="E58" s="87"/>
      <c r="F58" s="168">
        <v>-2.7</v>
      </c>
      <c r="G58" s="58"/>
      <c r="H58" s="70"/>
      <c r="I58" s="73">
        <v>0</v>
      </c>
      <c r="J58" s="63"/>
      <c r="K58" s="57"/>
      <c r="L58" s="57"/>
      <c r="M58" s="61"/>
      <c r="N58" s="64"/>
      <c r="O58" s="70"/>
      <c r="P58" s="61"/>
      <c r="Q58" s="64"/>
      <c r="R58" s="40"/>
      <c r="S58" s="71"/>
    </row>
    <row r="59" spans="1:19" x14ac:dyDescent="0.2">
      <c r="A59" s="72"/>
      <c r="B59" s="70"/>
      <c r="C59" s="58"/>
      <c r="D59" s="58"/>
      <c r="E59" s="58"/>
      <c r="F59" s="58"/>
      <c r="G59" s="58"/>
      <c r="H59" s="70"/>
      <c r="I59" s="73"/>
      <c r="J59" s="63"/>
      <c r="K59" s="70"/>
      <c r="L59" s="70"/>
      <c r="M59" s="64"/>
      <c r="N59" s="64"/>
      <c r="O59" s="70"/>
      <c r="P59" s="64"/>
      <c r="Q59" s="64"/>
      <c r="R59" s="40"/>
      <c r="S59" s="71"/>
    </row>
    <row r="60" spans="1:19" x14ac:dyDescent="0.2">
      <c r="A60" s="56" t="s">
        <v>87</v>
      </c>
      <c r="B60" s="57"/>
      <c r="C60" s="58"/>
      <c r="D60" s="81">
        <v>7805.7</v>
      </c>
      <c r="E60" s="60"/>
      <c r="F60" s="58"/>
      <c r="G60" s="81">
        <v>7805.7</v>
      </c>
      <c r="H60" s="61"/>
      <c r="I60" s="62">
        <v>0</v>
      </c>
      <c r="J60" s="63"/>
      <c r="K60" s="57" t="s">
        <v>88</v>
      </c>
      <c r="L60" s="57"/>
      <c r="M60" s="64"/>
      <c r="N60" s="62">
        <v>765858.6</v>
      </c>
      <c r="O60" s="57"/>
      <c r="P60" s="64"/>
      <c r="Q60" s="62">
        <v>765858.6</v>
      </c>
      <c r="R60" s="40"/>
      <c r="S60" s="65">
        <v>0</v>
      </c>
    </row>
    <row r="61" spans="1:19" x14ac:dyDescent="0.2">
      <c r="A61" s="56" t="s">
        <v>44</v>
      </c>
      <c r="B61" s="57"/>
      <c r="C61" s="58"/>
      <c r="D61" s="58"/>
      <c r="E61" s="58"/>
      <c r="F61" s="58"/>
      <c r="G61" s="58"/>
      <c r="H61" s="70"/>
      <c r="I61" s="73"/>
      <c r="J61" s="63"/>
      <c r="K61" s="57"/>
      <c r="L61" s="57"/>
      <c r="M61" s="64"/>
      <c r="N61" s="74"/>
      <c r="O61" s="57"/>
      <c r="P61" s="64"/>
      <c r="Q61" s="74"/>
      <c r="R61" s="40"/>
      <c r="S61" s="71"/>
    </row>
    <row r="62" spans="1:19" x14ac:dyDescent="0.2">
      <c r="A62" s="56" t="s">
        <v>22</v>
      </c>
      <c r="B62" s="57"/>
      <c r="C62" s="82">
        <v>7805.7</v>
      </c>
      <c r="D62" s="58"/>
      <c r="E62" s="58"/>
      <c r="F62" s="82">
        <v>7805.7</v>
      </c>
      <c r="G62" s="58"/>
      <c r="H62" s="70"/>
      <c r="I62" s="73">
        <v>0</v>
      </c>
      <c r="J62" s="63"/>
      <c r="K62" s="57" t="s">
        <v>33</v>
      </c>
      <c r="L62" s="57"/>
      <c r="M62" s="64"/>
      <c r="N62" s="81">
        <v>17101.2</v>
      </c>
      <c r="O62" s="57"/>
      <c r="P62" s="64"/>
      <c r="Q62" s="81">
        <v>9769.7000000000007</v>
      </c>
      <c r="R62" s="40"/>
      <c r="S62" s="65">
        <v>7331.5</v>
      </c>
    </row>
    <row r="63" spans="1:19" x14ac:dyDescent="0.2">
      <c r="A63" s="56" t="s">
        <v>25</v>
      </c>
      <c r="B63" s="57"/>
      <c r="C63" s="82"/>
      <c r="D63" s="58"/>
      <c r="E63" s="58"/>
      <c r="F63" s="82"/>
      <c r="G63" s="58"/>
      <c r="H63" s="70"/>
      <c r="I63" s="73"/>
      <c r="J63" s="63"/>
      <c r="K63" s="70"/>
      <c r="L63" s="70"/>
      <c r="M63" s="64"/>
      <c r="N63" s="64"/>
      <c r="O63" s="70"/>
      <c r="P63" s="64"/>
      <c r="Q63" s="64"/>
      <c r="R63" s="40"/>
      <c r="S63" s="71"/>
    </row>
    <row r="64" spans="1:19" x14ac:dyDescent="0.2">
      <c r="A64" s="72"/>
      <c r="B64" s="70"/>
      <c r="C64" s="58"/>
      <c r="D64" s="58"/>
      <c r="E64" s="58"/>
      <c r="F64" s="58"/>
      <c r="G64" s="58"/>
      <c r="H64" s="70"/>
      <c r="I64" s="73"/>
      <c r="J64" s="63"/>
      <c r="K64" s="57"/>
      <c r="L64" s="57"/>
      <c r="M64" s="64"/>
      <c r="N64" s="61"/>
      <c r="O64" s="57"/>
      <c r="P64" s="64"/>
      <c r="Q64" s="61"/>
      <c r="R64" s="40"/>
      <c r="S64" s="71"/>
    </row>
    <row r="65" spans="1:19" x14ac:dyDescent="0.2">
      <c r="A65" s="72"/>
      <c r="B65" s="70"/>
      <c r="C65" s="58"/>
      <c r="D65" s="58"/>
      <c r="E65" s="58"/>
      <c r="F65" s="58"/>
      <c r="G65" s="58"/>
      <c r="H65" s="70"/>
      <c r="I65" s="73"/>
      <c r="J65" s="63"/>
      <c r="K65" s="70"/>
      <c r="L65" s="70"/>
      <c r="M65" s="64"/>
      <c r="N65" s="64"/>
      <c r="O65" s="70"/>
      <c r="P65" s="64"/>
      <c r="Q65" s="64"/>
      <c r="R65" s="40"/>
      <c r="S65" s="71"/>
    </row>
    <row r="66" spans="1:19" x14ac:dyDescent="0.2">
      <c r="A66" s="56" t="s">
        <v>89</v>
      </c>
      <c r="B66" s="57"/>
      <c r="C66" s="58"/>
      <c r="D66" s="81">
        <v>2634180.4999999995</v>
      </c>
      <c r="E66" s="60"/>
      <c r="F66" s="58"/>
      <c r="G66" s="81">
        <v>2611228.4999999991</v>
      </c>
      <c r="H66" s="61"/>
      <c r="I66" s="62">
        <v>22952.000000000466</v>
      </c>
      <c r="J66" s="63"/>
      <c r="K66" s="57" t="s">
        <v>90</v>
      </c>
      <c r="L66" s="57"/>
      <c r="M66" s="64"/>
      <c r="N66" s="62">
        <v>2634180.5</v>
      </c>
      <c r="O66" s="57"/>
      <c r="P66" s="64"/>
      <c r="Q66" s="62">
        <v>2611228.5</v>
      </c>
      <c r="R66" s="40"/>
      <c r="S66" s="65">
        <v>22952</v>
      </c>
    </row>
    <row r="67" spans="1:19" ht="15.75" thickBot="1" x14ac:dyDescent="0.25">
      <c r="A67" s="89"/>
      <c r="B67" s="90"/>
      <c r="C67" s="90"/>
      <c r="D67" s="90"/>
      <c r="E67" s="90"/>
      <c r="F67" s="90"/>
      <c r="G67" s="90"/>
      <c r="H67" s="90"/>
      <c r="I67" s="91"/>
      <c r="J67" s="92"/>
      <c r="K67" s="90"/>
      <c r="L67" s="90"/>
      <c r="M67" s="93"/>
      <c r="N67" s="93"/>
      <c r="O67" s="90"/>
      <c r="P67" s="93"/>
      <c r="Q67" s="93"/>
      <c r="R67" s="94"/>
      <c r="S67" s="95"/>
    </row>
    <row r="68" spans="1:19" ht="16.5" thickTop="1" x14ac:dyDescent="0.25">
      <c r="A68" s="367" t="s">
        <v>91</v>
      </c>
      <c r="B68" s="368"/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9"/>
    </row>
    <row r="69" spans="1:19" x14ac:dyDescent="0.2">
      <c r="A69" s="56" t="s">
        <v>92</v>
      </c>
      <c r="B69" s="57"/>
      <c r="C69" s="70"/>
      <c r="D69" s="62">
        <v>10885.1</v>
      </c>
      <c r="E69" s="57"/>
      <c r="F69" s="70"/>
      <c r="G69" s="62">
        <v>10885.1</v>
      </c>
      <c r="H69" s="61"/>
      <c r="I69" s="62">
        <v>0</v>
      </c>
      <c r="J69" s="96"/>
      <c r="K69" s="57" t="s">
        <v>93</v>
      </c>
      <c r="L69" s="57"/>
      <c r="M69" s="64"/>
      <c r="N69" s="62">
        <v>10885.1</v>
      </c>
      <c r="O69" s="57"/>
      <c r="P69" s="64"/>
      <c r="Q69" s="62">
        <v>10885.1</v>
      </c>
      <c r="R69" s="40"/>
      <c r="S69" s="65">
        <v>0</v>
      </c>
    </row>
    <row r="70" spans="1:19" x14ac:dyDescent="0.2">
      <c r="A70" s="72"/>
      <c r="B70" s="70"/>
      <c r="C70" s="70"/>
      <c r="D70" s="70"/>
      <c r="E70" s="70"/>
      <c r="F70" s="70"/>
      <c r="G70" s="64"/>
      <c r="H70" s="70"/>
      <c r="I70" s="73"/>
      <c r="J70" s="96"/>
      <c r="K70" s="57" t="s">
        <v>94</v>
      </c>
      <c r="L70" s="57"/>
      <c r="M70" s="61">
        <v>10885.1</v>
      </c>
      <c r="N70" s="64"/>
      <c r="O70" s="70"/>
      <c r="P70" s="61">
        <v>10885.1</v>
      </c>
      <c r="Q70" s="64"/>
      <c r="R70" s="40"/>
      <c r="S70" s="71">
        <v>0</v>
      </c>
    </row>
    <row r="71" spans="1:19" x14ac:dyDescent="0.2">
      <c r="A71" s="72"/>
      <c r="B71" s="70"/>
      <c r="C71" s="70"/>
      <c r="D71" s="70"/>
      <c r="E71" s="70"/>
      <c r="F71" s="70"/>
      <c r="G71" s="64"/>
      <c r="H71" s="70"/>
      <c r="I71" s="73"/>
      <c r="J71" s="96"/>
      <c r="K71" s="70"/>
      <c r="L71" s="70"/>
      <c r="M71" s="64"/>
      <c r="N71" s="64"/>
      <c r="O71" s="70"/>
      <c r="P71" s="64"/>
      <c r="Q71" s="64"/>
      <c r="R71" s="40"/>
      <c r="S71" s="71"/>
    </row>
    <row r="72" spans="1:19" x14ac:dyDescent="0.2">
      <c r="A72" s="56" t="s">
        <v>95</v>
      </c>
      <c r="B72" s="57"/>
      <c r="C72" s="70"/>
      <c r="D72" s="62">
        <v>135731.6</v>
      </c>
      <c r="E72" s="57"/>
      <c r="F72" s="70"/>
      <c r="G72" s="62">
        <v>137271.4</v>
      </c>
      <c r="H72" s="61"/>
      <c r="I72" s="62">
        <v>-1539.7999999999884</v>
      </c>
      <c r="J72" s="96"/>
      <c r="K72" s="57" t="s">
        <v>96</v>
      </c>
      <c r="L72" s="57"/>
      <c r="M72" s="64"/>
      <c r="N72" s="62">
        <v>135731.6</v>
      </c>
      <c r="O72" s="57"/>
      <c r="P72" s="64"/>
      <c r="Q72" s="62">
        <v>137271.4</v>
      </c>
      <c r="R72" s="40"/>
      <c r="S72" s="65">
        <v>-1539.7999999999884</v>
      </c>
    </row>
    <row r="73" spans="1:19" x14ac:dyDescent="0.2">
      <c r="A73" s="56" t="s">
        <v>23</v>
      </c>
      <c r="B73" s="57"/>
      <c r="C73" s="82">
        <v>135731.6</v>
      </c>
      <c r="D73" s="70"/>
      <c r="E73" s="70"/>
      <c r="F73" s="61">
        <v>137271.4</v>
      </c>
      <c r="G73" s="64"/>
      <c r="H73" s="70"/>
      <c r="I73" s="73">
        <v>-1539.7999999999884</v>
      </c>
      <c r="J73" s="96"/>
      <c r="K73" s="70"/>
      <c r="L73" s="70"/>
      <c r="M73" s="64"/>
      <c r="N73" s="64"/>
      <c r="O73" s="70"/>
      <c r="P73" s="64"/>
      <c r="Q73" s="64"/>
      <c r="R73" s="40"/>
      <c r="S73" s="71"/>
    </row>
    <row r="74" spans="1:19" x14ac:dyDescent="0.2">
      <c r="A74" s="72"/>
      <c r="B74" s="70"/>
      <c r="C74" s="70"/>
      <c r="D74" s="97"/>
      <c r="E74" s="70"/>
      <c r="F74" s="70"/>
      <c r="G74" s="64"/>
      <c r="H74" s="70"/>
      <c r="I74" s="73"/>
      <c r="J74" s="96"/>
      <c r="K74" s="70"/>
      <c r="L74" s="70"/>
      <c r="M74" s="64"/>
      <c r="N74" s="64"/>
      <c r="O74" s="70"/>
      <c r="P74" s="64"/>
      <c r="Q74" s="64"/>
      <c r="R74" s="40"/>
      <c r="S74" s="71"/>
    </row>
    <row r="75" spans="1:19" x14ac:dyDescent="0.2">
      <c r="A75" s="56" t="s">
        <v>97</v>
      </c>
      <c r="B75" s="57"/>
      <c r="C75" s="70"/>
      <c r="D75" s="62">
        <v>2648953.9</v>
      </c>
      <c r="E75" s="57"/>
      <c r="F75" s="70"/>
      <c r="G75" s="62">
        <v>2569977.5</v>
      </c>
      <c r="H75" s="61"/>
      <c r="I75" s="62">
        <v>78976.399999999907</v>
      </c>
      <c r="J75" s="96"/>
      <c r="K75" s="57" t="s">
        <v>98</v>
      </c>
      <c r="L75" s="57"/>
      <c r="M75" s="64"/>
      <c r="N75" s="62">
        <v>2648953.9</v>
      </c>
      <c r="O75" s="57"/>
      <c r="P75" s="64"/>
      <c r="Q75" s="62">
        <v>2569977.5</v>
      </c>
      <c r="R75" s="40"/>
      <c r="S75" s="65">
        <v>78976.399999999907</v>
      </c>
    </row>
    <row r="76" spans="1:19" x14ac:dyDescent="0.2">
      <c r="A76" s="72"/>
      <c r="B76" s="70"/>
      <c r="C76" s="70"/>
      <c r="D76" s="64"/>
      <c r="E76" s="70"/>
      <c r="F76" s="70"/>
      <c r="G76" s="64"/>
      <c r="H76" s="70"/>
      <c r="I76" s="73"/>
      <c r="J76" s="96"/>
      <c r="K76" s="70"/>
      <c r="L76" s="70"/>
      <c r="M76" s="64"/>
      <c r="N76" s="64"/>
      <c r="O76" s="70"/>
      <c r="P76" s="64"/>
      <c r="Q76" s="64"/>
      <c r="R76" s="40"/>
      <c r="S76" s="71"/>
    </row>
    <row r="77" spans="1:19" x14ac:dyDescent="0.2">
      <c r="A77" s="56" t="s">
        <v>99</v>
      </c>
      <c r="B77" s="57"/>
      <c r="C77" s="70"/>
      <c r="D77" s="62">
        <v>4868914.7</v>
      </c>
      <c r="E77" s="57"/>
      <c r="F77" s="70"/>
      <c r="G77" s="62">
        <v>4785406.5</v>
      </c>
      <c r="H77" s="61"/>
      <c r="I77" s="62">
        <v>83508.200000000186</v>
      </c>
      <c r="J77" s="96"/>
      <c r="K77" s="57" t="s">
        <v>100</v>
      </c>
      <c r="L77" s="57"/>
      <c r="M77" s="64"/>
      <c r="N77" s="62">
        <v>4868914.7</v>
      </c>
      <c r="O77" s="57"/>
      <c r="P77" s="64"/>
      <c r="Q77" s="62">
        <v>4785406.5</v>
      </c>
      <c r="R77" s="40"/>
      <c r="S77" s="65">
        <v>83508.200000000186</v>
      </c>
    </row>
    <row r="78" spans="1:19" ht="15.75" customHeight="1" x14ac:dyDescent="0.2">
      <c r="A78" s="72"/>
      <c r="B78" s="70"/>
      <c r="C78" s="70"/>
      <c r="D78" s="70"/>
      <c r="E78" s="70"/>
      <c r="F78" s="70"/>
      <c r="G78" s="64"/>
      <c r="H78" s="70"/>
      <c r="I78" s="73"/>
      <c r="J78" s="96"/>
      <c r="K78" s="70"/>
      <c r="L78" s="70"/>
      <c r="M78" s="64"/>
      <c r="N78" s="64"/>
      <c r="O78" s="70"/>
      <c r="P78" s="64"/>
      <c r="Q78" s="64"/>
      <c r="R78" s="40"/>
      <c r="S78" s="71"/>
    </row>
    <row r="79" spans="1:19" x14ac:dyDescent="0.2">
      <c r="A79" s="56" t="s">
        <v>101</v>
      </c>
      <c r="B79" s="70"/>
      <c r="C79" s="70"/>
      <c r="D79" s="62">
        <v>7664485.3000000007</v>
      </c>
      <c r="E79" s="57"/>
      <c r="F79" s="70"/>
      <c r="G79" s="62">
        <v>7503540.5</v>
      </c>
      <c r="H79" s="61"/>
      <c r="I79" s="62">
        <v>160944.80000000075</v>
      </c>
      <c r="J79" s="96"/>
      <c r="K79" s="57" t="s">
        <v>101</v>
      </c>
      <c r="L79" s="57"/>
      <c r="M79" s="64"/>
      <c r="N79" s="62">
        <v>7664485.3000000007</v>
      </c>
      <c r="O79" s="57"/>
      <c r="P79" s="64"/>
      <c r="Q79" s="62">
        <v>7503540.5</v>
      </c>
      <c r="R79" s="40"/>
      <c r="S79" s="65">
        <v>160944.80000000075</v>
      </c>
    </row>
    <row r="80" spans="1:19" ht="15.75" thickBot="1" x14ac:dyDescent="0.25">
      <c r="A80" s="89"/>
      <c r="B80" s="90"/>
      <c r="C80" s="90"/>
      <c r="D80" s="90"/>
      <c r="E80" s="90"/>
      <c r="F80" s="90"/>
      <c r="G80" s="90"/>
      <c r="H80" s="90"/>
      <c r="I80" s="90"/>
      <c r="J80" s="98"/>
      <c r="K80" s="90"/>
      <c r="L80" s="90"/>
      <c r="M80" s="90"/>
      <c r="N80" s="90"/>
      <c r="O80" s="90"/>
      <c r="P80" s="90"/>
      <c r="Q80" s="90"/>
      <c r="R80" s="94"/>
      <c r="S80" s="99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sheetProtection password="CF7A" sheet="1" objects="1" scenarios="1"/>
  <mergeCells count="5">
    <mergeCell ref="G1:J1"/>
    <mergeCell ref="M4:N4"/>
    <mergeCell ref="C10:D10"/>
    <mergeCell ref="M10:N10"/>
    <mergeCell ref="A68:S68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>
    <oddFooter>&amp;LDirección de Contabilidad&amp;RPágina 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37" transitionEvaluation="1">
    <pageSetUpPr fitToPage="1"/>
  </sheetPr>
  <dimension ref="A1:S184"/>
  <sheetViews>
    <sheetView showGridLines="0" topLeftCell="A37" zoomScale="75" workbookViewId="0">
      <selection activeCell="A37" sqref="A1:XFD1048576"/>
    </sheetView>
  </sheetViews>
  <sheetFormatPr baseColWidth="10" defaultColWidth="12.6640625" defaultRowHeight="15" x14ac:dyDescent="0.2"/>
  <cols>
    <col min="1" max="1" width="50.5546875" style="104" customWidth="1"/>
    <col min="2" max="2" width="8.33203125" style="104" customWidth="1"/>
    <col min="3" max="3" width="11.21875" style="165" customWidth="1"/>
    <col min="4" max="4" width="3.33203125" style="165" customWidth="1"/>
    <col min="5" max="5" width="12.77734375" style="165" customWidth="1"/>
    <col min="6" max="6" width="3.109375" style="104" customWidth="1"/>
    <col min="7" max="7" width="7.77734375" style="104" customWidth="1"/>
    <col min="8" max="8" width="10.88671875" style="104" customWidth="1"/>
    <col min="9" max="9" width="3.6640625" style="104" customWidth="1"/>
    <col min="10" max="10" width="12.109375" style="104" customWidth="1"/>
    <col min="11" max="11" width="2.77734375" style="104" customWidth="1"/>
    <col min="12" max="12" width="12.6640625" style="104"/>
    <col min="13" max="13" width="1.5546875" style="104" customWidth="1"/>
    <col min="14" max="14" width="12.6640625" style="104"/>
    <col min="15" max="19" width="12.6640625" style="105"/>
    <col min="20" max="16384" width="12.6640625" style="104"/>
  </cols>
  <sheetData>
    <row r="1" spans="1:19" ht="17.100000000000001" customHeight="1" x14ac:dyDescent="0.2">
      <c r="A1" s="100"/>
      <c r="B1" s="100"/>
      <c r="C1" s="101"/>
      <c r="D1" s="101"/>
      <c r="E1" s="101"/>
      <c r="F1" s="102"/>
      <c r="G1" s="102"/>
      <c r="H1" s="102"/>
      <c r="I1" s="102"/>
      <c r="J1" s="102"/>
      <c r="K1" s="102"/>
      <c r="L1" s="102"/>
      <c r="M1" s="103"/>
    </row>
    <row r="2" spans="1:19" ht="12" customHeight="1" x14ac:dyDescent="0.2">
      <c r="A2" s="102"/>
      <c r="B2" s="102"/>
      <c r="C2" s="101"/>
      <c r="D2" s="101"/>
      <c r="E2" s="101"/>
      <c r="F2" s="102"/>
      <c r="G2" s="102"/>
      <c r="H2" s="102"/>
      <c r="I2" s="102"/>
      <c r="J2" s="102"/>
      <c r="K2" s="102"/>
      <c r="L2" s="102"/>
      <c r="M2" s="102"/>
    </row>
    <row r="3" spans="1:19" ht="20.25" x14ac:dyDescent="0.3">
      <c r="A3" s="106"/>
      <c r="B3" s="106"/>
      <c r="C3" s="107"/>
      <c r="D3" s="107"/>
      <c r="E3" s="107"/>
      <c r="F3" s="108"/>
      <c r="G3" s="108"/>
      <c r="H3" s="108"/>
      <c r="I3" s="108"/>
      <c r="J3" s="108"/>
      <c r="K3" s="108"/>
      <c r="L3" s="108"/>
      <c r="M3" s="108"/>
    </row>
    <row r="4" spans="1:19" s="112" customFormat="1" ht="23.25" x14ac:dyDescent="0.35">
      <c r="A4" s="109" t="s">
        <v>0</v>
      </c>
      <c r="B4" s="109"/>
      <c r="C4" s="110"/>
      <c r="D4" s="110"/>
      <c r="E4" s="110"/>
      <c r="F4" s="111"/>
      <c r="G4" s="111"/>
      <c r="H4" s="111"/>
      <c r="I4" s="111"/>
      <c r="J4" s="111"/>
      <c r="K4" s="111"/>
      <c r="L4" s="111"/>
      <c r="M4" s="111"/>
      <c r="O4" s="113"/>
      <c r="P4" s="113"/>
      <c r="Q4" s="113"/>
      <c r="R4" s="113"/>
      <c r="S4" s="113"/>
    </row>
    <row r="5" spans="1:19" s="112" customFormat="1" ht="23.25" x14ac:dyDescent="0.35">
      <c r="A5" s="109" t="s">
        <v>121</v>
      </c>
      <c r="B5" s="114"/>
      <c r="C5" s="110"/>
      <c r="D5" s="110"/>
      <c r="E5" s="110"/>
      <c r="F5" s="111"/>
      <c r="G5" s="111"/>
      <c r="H5" s="111"/>
      <c r="I5" s="111"/>
      <c r="J5" s="111"/>
      <c r="K5" s="111"/>
      <c r="L5" s="111"/>
      <c r="M5" s="111"/>
      <c r="O5" s="113"/>
      <c r="P5" s="113"/>
      <c r="Q5" s="113"/>
      <c r="R5" s="113"/>
      <c r="S5" s="113"/>
    </row>
    <row r="6" spans="1:19" ht="6.75" customHeight="1" x14ac:dyDescent="0.2">
      <c r="A6" s="115"/>
      <c r="B6" s="115"/>
      <c r="C6" s="116"/>
      <c r="D6" s="116"/>
      <c r="E6" s="116"/>
      <c r="F6" s="117"/>
      <c r="G6" s="117"/>
      <c r="H6" s="117"/>
      <c r="I6" s="117"/>
      <c r="J6" s="117"/>
      <c r="K6" s="118"/>
      <c r="L6" s="2"/>
      <c r="M6" s="105"/>
    </row>
    <row r="7" spans="1:19" ht="9" customHeight="1" x14ac:dyDescent="0.2">
      <c r="A7" s="115"/>
      <c r="B7" s="115"/>
      <c r="C7" s="116"/>
      <c r="D7" s="116"/>
      <c r="E7" s="116"/>
      <c r="F7" s="117"/>
      <c r="G7" s="117"/>
      <c r="H7" s="117"/>
      <c r="I7" s="117"/>
      <c r="J7" s="117"/>
      <c r="K7" s="118"/>
      <c r="L7" s="2"/>
      <c r="M7" s="105"/>
    </row>
    <row r="8" spans="1:19" ht="15.75" thickBot="1" x14ac:dyDescent="0.25">
      <c r="A8" s="119"/>
      <c r="B8" s="119"/>
      <c r="C8" s="120"/>
      <c r="D8" s="120"/>
      <c r="E8" s="120"/>
      <c r="F8" s="119"/>
      <c r="G8" s="119"/>
      <c r="H8" s="119"/>
      <c r="I8" s="119"/>
      <c r="J8" s="121"/>
      <c r="L8" s="121" t="s">
        <v>1</v>
      </c>
    </row>
    <row r="9" spans="1:19" ht="24" customHeight="1" thickTop="1" x14ac:dyDescent="0.2">
      <c r="A9" s="122"/>
      <c r="B9" s="123"/>
      <c r="C9" s="124" t="s">
        <v>2</v>
      </c>
      <c r="D9" s="125"/>
      <c r="E9" s="125"/>
      <c r="F9" s="126"/>
      <c r="G9" s="126"/>
      <c r="H9" s="126"/>
      <c r="I9" s="126"/>
      <c r="J9" s="126"/>
      <c r="K9" s="127"/>
      <c r="L9" s="127"/>
      <c r="M9" s="128"/>
    </row>
    <row r="10" spans="1:19" ht="8.25" customHeight="1" x14ac:dyDescent="0.2">
      <c r="A10" s="129"/>
      <c r="B10" s="130"/>
      <c r="C10" s="131"/>
      <c r="D10" s="131"/>
      <c r="E10" s="131"/>
      <c r="F10" s="130"/>
      <c r="G10" s="130"/>
      <c r="H10" s="130"/>
      <c r="I10" s="130"/>
      <c r="J10" s="130"/>
      <c r="K10" s="130"/>
      <c r="L10" s="130"/>
      <c r="M10" s="132"/>
    </row>
    <row r="11" spans="1:19" x14ac:dyDescent="0.2">
      <c r="A11" s="129"/>
      <c r="B11" s="133" t="s">
        <v>3</v>
      </c>
      <c r="C11" s="134">
        <v>41699</v>
      </c>
      <c r="D11" s="135" t="s">
        <v>4</v>
      </c>
      <c r="E11" s="136">
        <v>41729</v>
      </c>
      <c r="F11" s="130"/>
      <c r="G11" s="133" t="s">
        <v>3</v>
      </c>
      <c r="H11" s="134">
        <v>41671</v>
      </c>
      <c r="I11" s="135" t="s">
        <v>4</v>
      </c>
      <c r="J11" s="136">
        <v>41698</v>
      </c>
      <c r="K11" s="130"/>
      <c r="L11" s="137" t="s">
        <v>110</v>
      </c>
      <c r="M11" s="132"/>
    </row>
    <row r="12" spans="1:19" s="146" customFormat="1" ht="11.25" customHeight="1" x14ac:dyDescent="0.25">
      <c r="A12" s="138"/>
      <c r="B12" s="139"/>
      <c r="C12" s="140" t="s">
        <v>5</v>
      </c>
      <c r="D12" s="141"/>
      <c r="E12" s="142" t="s">
        <v>5</v>
      </c>
      <c r="F12" s="139"/>
      <c r="G12" s="139"/>
      <c r="H12" s="143" t="s">
        <v>5</v>
      </c>
      <c r="I12" s="139"/>
      <c r="J12" s="144" t="s">
        <v>5</v>
      </c>
      <c r="K12" s="139"/>
      <c r="L12" s="139"/>
      <c r="M12" s="145"/>
      <c r="O12" s="147"/>
      <c r="P12" s="147"/>
      <c r="Q12" s="147"/>
      <c r="R12" s="147"/>
      <c r="S12" s="147"/>
    </row>
    <row r="13" spans="1:19" x14ac:dyDescent="0.2">
      <c r="A13" s="129"/>
      <c r="B13" s="130"/>
      <c r="C13" s="131"/>
      <c r="D13" s="131"/>
      <c r="E13" s="131"/>
      <c r="F13" s="130"/>
      <c r="G13" s="130"/>
      <c r="H13" s="130"/>
      <c r="I13" s="130"/>
      <c r="J13" s="130"/>
      <c r="K13" s="130"/>
      <c r="L13" s="130"/>
      <c r="M13" s="132"/>
    </row>
    <row r="14" spans="1:19" x14ac:dyDescent="0.2">
      <c r="A14" s="148" t="s">
        <v>6</v>
      </c>
      <c r="B14" s="149"/>
      <c r="C14" s="1"/>
      <c r="D14" s="1"/>
      <c r="E14" s="150">
        <v>34179.299999999996</v>
      </c>
      <c r="F14" s="1"/>
      <c r="G14" s="1"/>
      <c r="H14" s="1"/>
      <c r="I14" s="1"/>
      <c r="J14" s="150">
        <v>29282.9</v>
      </c>
      <c r="K14" s="130"/>
      <c r="L14" s="150">
        <v>4896.3999999999942</v>
      </c>
      <c r="M14" s="151"/>
      <c r="O14" s="1"/>
      <c r="P14" s="2"/>
      <c r="Q14" s="1"/>
      <c r="R14" s="2"/>
      <c r="S14" s="2"/>
    </row>
    <row r="15" spans="1:19" x14ac:dyDescent="0.2">
      <c r="A15" s="148" t="s">
        <v>7</v>
      </c>
      <c r="B15" s="149"/>
      <c r="C15" s="2">
        <v>32441.200000000001</v>
      </c>
      <c r="D15" s="1"/>
      <c r="E15" s="1"/>
      <c r="F15" s="1"/>
      <c r="G15" s="1"/>
      <c r="H15" s="2">
        <v>27792.100000000002</v>
      </c>
      <c r="I15" s="1"/>
      <c r="J15" s="1"/>
      <c r="K15" s="130"/>
      <c r="L15" s="2">
        <v>4649.0999999999985</v>
      </c>
      <c r="M15" s="151"/>
      <c r="O15" s="2"/>
      <c r="P15" s="1"/>
      <c r="Q15" s="2"/>
      <c r="R15" s="1"/>
      <c r="S15" s="2"/>
    </row>
    <row r="16" spans="1:19" x14ac:dyDescent="0.2">
      <c r="A16" s="148" t="s">
        <v>111</v>
      </c>
      <c r="B16" s="149"/>
      <c r="C16" s="2">
        <v>488</v>
      </c>
      <c r="D16" s="1"/>
      <c r="E16" s="1"/>
      <c r="F16" s="1"/>
      <c r="G16" s="1"/>
      <c r="H16" s="2">
        <v>299</v>
      </c>
      <c r="I16" s="1"/>
      <c r="J16" s="1"/>
      <c r="K16" s="130"/>
      <c r="L16" s="2">
        <v>189</v>
      </c>
      <c r="M16" s="151"/>
      <c r="O16" s="2"/>
      <c r="P16" s="1"/>
      <c r="Q16" s="2"/>
      <c r="R16" s="1"/>
      <c r="S16" s="2"/>
    </row>
    <row r="17" spans="1:19" x14ac:dyDescent="0.2">
      <c r="A17" s="148" t="s">
        <v>10</v>
      </c>
      <c r="B17" s="149"/>
      <c r="C17" s="2">
        <v>1291.0999999999999</v>
      </c>
      <c r="D17" s="1"/>
      <c r="E17" s="1"/>
      <c r="F17" s="1"/>
      <c r="G17" s="1"/>
      <c r="H17" s="2">
        <v>1155.2</v>
      </c>
      <c r="I17" s="1"/>
      <c r="J17" s="1"/>
      <c r="K17" s="130"/>
      <c r="L17" s="2">
        <v>135.89999999999986</v>
      </c>
      <c r="M17" s="151"/>
      <c r="O17" s="2"/>
      <c r="P17" s="1"/>
      <c r="Q17" s="2"/>
      <c r="R17" s="1"/>
      <c r="S17" s="2"/>
    </row>
    <row r="18" spans="1:19" x14ac:dyDescent="0.2">
      <c r="A18" s="148" t="s">
        <v>8</v>
      </c>
      <c r="B18" s="149"/>
      <c r="C18" s="2">
        <v>-41</v>
      </c>
      <c r="D18" s="1"/>
      <c r="E18" s="1"/>
      <c r="F18" s="1"/>
      <c r="G18" s="1"/>
      <c r="H18" s="1">
        <v>36.6</v>
      </c>
      <c r="I18" s="1"/>
      <c r="J18" s="1"/>
      <c r="K18" s="130"/>
      <c r="L18" s="2">
        <v>-77.599999999999994</v>
      </c>
      <c r="M18" s="151"/>
      <c r="O18" s="2"/>
      <c r="P18" s="1"/>
      <c r="Q18" s="2"/>
      <c r="R18" s="1"/>
      <c r="S18" s="2"/>
    </row>
    <row r="19" spans="1:19" x14ac:dyDescent="0.2">
      <c r="A19" s="129"/>
      <c r="B19" s="130"/>
      <c r="C19" s="1"/>
      <c r="D19" s="1"/>
      <c r="E19" s="1"/>
      <c r="F19" s="1"/>
      <c r="G19" s="1"/>
      <c r="I19" s="1"/>
      <c r="J19" s="1"/>
      <c r="K19" s="130"/>
      <c r="L19" s="2"/>
      <c r="M19" s="151"/>
      <c r="O19" s="1"/>
      <c r="P19" s="1"/>
      <c r="Q19" s="1"/>
      <c r="R19" s="1"/>
      <c r="S19" s="2"/>
    </row>
    <row r="20" spans="1:19" x14ac:dyDescent="0.2">
      <c r="A20" s="148" t="s">
        <v>9</v>
      </c>
      <c r="B20" s="149"/>
      <c r="C20" s="1"/>
      <c r="D20" s="1"/>
      <c r="E20" s="150">
        <v>3933.6</v>
      </c>
      <c r="F20" s="1"/>
      <c r="G20" s="1"/>
      <c r="H20" s="1"/>
      <c r="I20" s="1"/>
      <c r="J20" s="150">
        <v>3553.6</v>
      </c>
      <c r="K20" s="130"/>
      <c r="L20" s="150">
        <v>380</v>
      </c>
      <c r="M20" s="151"/>
      <c r="O20" s="1"/>
      <c r="P20" s="2"/>
      <c r="Q20" s="1"/>
      <c r="R20" s="2"/>
      <c r="S20" s="2"/>
    </row>
    <row r="21" spans="1:19" x14ac:dyDescent="0.2">
      <c r="A21" s="148" t="s">
        <v>112</v>
      </c>
      <c r="B21" s="149"/>
      <c r="C21" s="2">
        <v>3918</v>
      </c>
      <c r="D21" s="1"/>
      <c r="E21" s="1"/>
      <c r="F21" s="1"/>
      <c r="G21" s="1"/>
      <c r="H21" s="2">
        <v>3540.2</v>
      </c>
      <c r="I21" s="1"/>
      <c r="J21" s="1"/>
      <c r="K21" s="130"/>
      <c r="L21" s="2">
        <v>377.80000000000018</v>
      </c>
      <c r="M21" s="151"/>
      <c r="O21" s="2"/>
      <c r="P21" s="1"/>
      <c r="Q21" s="2"/>
      <c r="R21" s="1"/>
      <c r="S21" s="2"/>
    </row>
    <row r="22" spans="1:19" x14ac:dyDescent="0.2">
      <c r="A22" s="148" t="s">
        <v>10</v>
      </c>
      <c r="B22" s="149"/>
      <c r="C22" s="2">
        <v>15.6</v>
      </c>
      <c r="D22" s="1"/>
      <c r="E22" s="1"/>
      <c r="F22" s="1"/>
      <c r="G22" s="1"/>
      <c r="H22" s="2">
        <v>13.4</v>
      </c>
      <c r="I22" s="1"/>
      <c r="J22" s="1"/>
      <c r="K22" s="130"/>
      <c r="L22" s="2">
        <v>2.1999999999999993</v>
      </c>
      <c r="M22" s="151"/>
      <c r="O22" s="2"/>
      <c r="P22" s="1"/>
      <c r="Q22" s="2"/>
      <c r="R22" s="1"/>
      <c r="S22" s="2"/>
    </row>
    <row r="23" spans="1:19" x14ac:dyDescent="0.2">
      <c r="A23" s="148" t="s">
        <v>8</v>
      </c>
      <c r="B23" s="149"/>
      <c r="C23" s="2">
        <v>0</v>
      </c>
      <c r="D23" s="1"/>
      <c r="E23" s="1"/>
      <c r="F23" s="1"/>
      <c r="G23" s="1"/>
      <c r="H23" s="1">
        <v>0</v>
      </c>
      <c r="I23" s="1"/>
      <c r="J23" s="1"/>
      <c r="K23" s="130"/>
      <c r="L23" s="2">
        <v>0</v>
      </c>
      <c r="M23" s="151"/>
      <c r="O23" s="2"/>
      <c r="P23" s="1"/>
      <c r="Q23" s="2"/>
      <c r="R23" s="1"/>
      <c r="S23" s="2"/>
    </row>
    <row r="24" spans="1:19" x14ac:dyDescent="0.2">
      <c r="A24" s="129"/>
      <c r="B24" s="130"/>
      <c r="C24" s="1"/>
      <c r="D24" s="1"/>
      <c r="E24" s="1"/>
      <c r="F24" s="1"/>
      <c r="G24" s="1"/>
      <c r="I24" s="1"/>
      <c r="J24" s="1"/>
      <c r="K24" s="130"/>
      <c r="L24" s="2"/>
      <c r="M24" s="151"/>
      <c r="O24" s="1"/>
      <c r="P24" s="1"/>
      <c r="Q24" s="1"/>
      <c r="R24" s="1"/>
      <c r="S24" s="2"/>
    </row>
    <row r="25" spans="1:19" s="155" customFormat="1" ht="15.75" x14ac:dyDescent="0.25">
      <c r="A25" s="152" t="s">
        <v>11</v>
      </c>
      <c r="B25" s="153"/>
      <c r="C25" s="3"/>
      <c r="D25" s="3"/>
      <c r="E25" s="154">
        <v>30245.699999999997</v>
      </c>
      <c r="F25" s="3"/>
      <c r="G25" s="3"/>
      <c r="H25" s="3"/>
      <c r="I25" s="3"/>
      <c r="J25" s="154">
        <v>25729.300000000003</v>
      </c>
      <c r="K25" s="137"/>
      <c r="L25" s="154">
        <v>4516.3999999999942</v>
      </c>
      <c r="M25" s="151"/>
      <c r="O25" s="3"/>
      <c r="P25" s="4"/>
      <c r="Q25" s="3"/>
      <c r="R25" s="4"/>
      <c r="S25" s="4"/>
    </row>
    <row r="26" spans="1:19" x14ac:dyDescent="0.2">
      <c r="A26" s="129"/>
      <c r="B26" s="130"/>
      <c r="C26" s="1"/>
      <c r="D26" s="1"/>
      <c r="E26" s="1"/>
      <c r="F26" s="1"/>
      <c r="G26" s="1"/>
      <c r="H26" s="1"/>
      <c r="I26" s="1"/>
      <c r="J26" s="1"/>
      <c r="K26" s="130"/>
      <c r="L26" s="2"/>
      <c r="M26" s="151"/>
      <c r="O26" s="1"/>
      <c r="P26" s="1"/>
      <c r="Q26" s="1"/>
      <c r="R26" s="1"/>
      <c r="S26" s="2"/>
    </row>
    <row r="27" spans="1:19" x14ac:dyDescent="0.2">
      <c r="A27" s="148" t="s">
        <v>12</v>
      </c>
      <c r="B27" s="149"/>
      <c r="C27" s="1"/>
      <c r="D27" s="1"/>
      <c r="E27" s="150">
        <v>-6285.5</v>
      </c>
      <c r="F27" s="1"/>
      <c r="G27" s="1"/>
      <c r="H27" s="1"/>
      <c r="I27" s="1"/>
      <c r="J27" s="150">
        <v>-4516.5</v>
      </c>
      <c r="K27" s="130"/>
      <c r="L27" s="150">
        <v>-1769</v>
      </c>
      <c r="M27" s="151"/>
      <c r="O27" s="1"/>
      <c r="P27" s="2"/>
      <c r="Q27" s="1"/>
      <c r="R27" s="2"/>
      <c r="S27" s="2"/>
    </row>
    <row r="28" spans="1:19" x14ac:dyDescent="0.2">
      <c r="A28" s="129"/>
      <c r="B28" s="130"/>
      <c r="C28" s="1"/>
      <c r="D28" s="1"/>
      <c r="E28" s="1"/>
      <c r="F28" s="1"/>
      <c r="G28" s="1"/>
      <c r="H28" s="1"/>
      <c r="I28" s="1"/>
      <c r="J28" s="1"/>
      <c r="K28" s="130"/>
      <c r="L28" s="2"/>
      <c r="M28" s="151"/>
      <c r="O28" s="1"/>
      <c r="P28" s="1"/>
      <c r="Q28" s="1"/>
      <c r="R28" s="1"/>
      <c r="S28" s="2"/>
    </row>
    <row r="29" spans="1:19" x14ac:dyDescent="0.2">
      <c r="A29" s="148" t="s">
        <v>13</v>
      </c>
      <c r="B29" s="149"/>
      <c r="C29" s="1"/>
      <c r="D29" s="1"/>
      <c r="E29" s="150">
        <v>116</v>
      </c>
      <c r="F29" s="1"/>
      <c r="G29" s="1"/>
      <c r="H29" s="1"/>
      <c r="I29" s="1"/>
      <c r="J29" s="150">
        <v>7.7</v>
      </c>
      <c r="K29" s="130"/>
      <c r="L29" s="150">
        <v>108.3</v>
      </c>
      <c r="M29" s="151"/>
      <c r="O29" s="1"/>
      <c r="P29" s="2"/>
      <c r="Q29" s="1"/>
      <c r="R29" s="2"/>
      <c r="S29" s="2"/>
    </row>
    <row r="30" spans="1:19" x14ac:dyDescent="0.2">
      <c r="A30" s="172" t="s">
        <v>114</v>
      </c>
      <c r="B30" s="149"/>
      <c r="C30" s="2">
        <v>116</v>
      </c>
      <c r="D30" s="1"/>
      <c r="E30" s="1"/>
      <c r="F30" s="1"/>
      <c r="G30" s="1"/>
      <c r="H30" s="1">
        <v>0</v>
      </c>
      <c r="I30" s="1"/>
      <c r="J30" s="1"/>
      <c r="K30" s="130"/>
      <c r="L30" s="2">
        <v>116</v>
      </c>
      <c r="M30" s="151"/>
      <c r="O30" s="2"/>
      <c r="P30" s="1"/>
      <c r="Q30" s="2"/>
      <c r="R30" s="1"/>
      <c r="S30" s="2"/>
    </row>
    <row r="31" spans="1:19" x14ac:dyDescent="0.2">
      <c r="A31" s="148" t="s">
        <v>14</v>
      </c>
      <c r="B31" s="149"/>
      <c r="C31" s="2">
        <v>0</v>
      </c>
      <c r="D31" s="1"/>
      <c r="E31" s="1"/>
      <c r="F31" s="1"/>
      <c r="G31" s="1"/>
      <c r="H31" s="1">
        <v>7.7</v>
      </c>
      <c r="I31" s="1"/>
      <c r="J31" s="1"/>
      <c r="K31" s="130"/>
      <c r="L31" s="2">
        <v>-7.7</v>
      </c>
      <c r="M31" s="151"/>
      <c r="O31" s="2"/>
      <c r="P31" s="1"/>
      <c r="Q31" s="2"/>
      <c r="R31" s="1"/>
      <c r="S31" s="2"/>
    </row>
    <row r="32" spans="1:19" x14ac:dyDescent="0.2">
      <c r="A32" s="129"/>
      <c r="B32" s="130"/>
      <c r="C32" s="1"/>
      <c r="D32" s="1"/>
      <c r="E32" s="1"/>
      <c r="F32" s="1"/>
      <c r="G32" s="1"/>
      <c r="I32" s="1"/>
      <c r="J32" s="1"/>
      <c r="K32" s="130"/>
      <c r="L32" s="2"/>
      <c r="M32" s="151"/>
      <c r="O32" s="1"/>
      <c r="P32" s="1"/>
      <c r="Q32" s="1"/>
      <c r="R32" s="1"/>
      <c r="S32" s="2"/>
    </row>
    <row r="33" spans="1:19" x14ac:dyDescent="0.2">
      <c r="A33" s="148" t="s">
        <v>15</v>
      </c>
      <c r="B33" s="149"/>
      <c r="C33" s="1"/>
      <c r="D33" s="1"/>
      <c r="E33" s="150">
        <v>6401.5</v>
      </c>
      <c r="F33" s="1"/>
      <c r="G33" s="1"/>
      <c r="H33" s="1"/>
      <c r="I33" s="1"/>
      <c r="J33" s="150">
        <v>4524.2</v>
      </c>
      <c r="K33" s="130"/>
      <c r="L33" s="150">
        <v>1877.3000000000002</v>
      </c>
      <c r="M33" s="151"/>
      <c r="O33" s="1"/>
      <c r="P33" s="2"/>
      <c r="Q33" s="1"/>
      <c r="R33" s="2"/>
      <c r="S33" s="2"/>
    </row>
    <row r="34" spans="1:19" x14ac:dyDescent="0.2">
      <c r="A34" s="148" t="s">
        <v>16</v>
      </c>
      <c r="B34" s="149"/>
      <c r="C34" s="2">
        <v>1241.3</v>
      </c>
      <c r="D34" s="1"/>
      <c r="E34" s="1"/>
      <c r="F34" s="1"/>
      <c r="G34" s="1"/>
      <c r="H34" s="2">
        <v>1237</v>
      </c>
      <c r="I34" s="1"/>
      <c r="J34" s="1"/>
      <c r="K34" s="130"/>
      <c r="L34" s="2">
        <v>4.2999999999999545</v>
      </c>
      <c r="M34" s="151"/>
      <c r="O34" s="2"/>
      <c r="P34" s="1"/>
      <c r="Q34" s="2"/>
      <c r="R34" s="1"/>
      <c r="S34" s="2"/>
    </row>
    <row r="35" spans="1:19" x14ac:dyDescent="0.2">
      <c r="A35" s="148" t="s">
        <v>14</v>
      </c>
      <c r="B35" s="149"/>
      <c r="C35" s="2">
        <v>5160.2</v>
      </c>
      <c r="D35" s="1"/>
      <c r="E35" s="1"/>
      <c r="F35" s="1"/>
      <c r="G35" s="1"/>
      <c r="H35" s="1">
        <v>3287.2</v>
      </c>
      <c r="I35" s="1"/>
      <c r="J35" s="1"/>
      <c r="K35" s="130"/>
      <c r="L35" s="2">
        <v>1873</v>
      </c>
      <c r="M35" s="151"/>
      <c r="O35" s="2"/>
      <c r="P35" s="1"/>
      <c r="Q35" s="2"/>
      <c r="R35" s="1"/>
      <c r="S35" s="2"/>
    </row>
    <row r="36" spans="1:19" ht="14.25" customHeight="1" x14ac:dyDescent="0.2">
      <c r="A36" s="129"/>
      <c r="B36" s="130"/>
      <c r="C36" s="1"/>
      <c r="D36" s="1"/>
      <c r="E36" s="1"/>
      <c r="F36" s="1"/>
      <c r="G36" s="1"/>
      <c r="I36" s="1"/>
      <c r="J36" s="1"/>
      <c r="K36" s="130"/>
      <c r="L36" s="2"/>
      <c r="M36" s="151"/>
      <c r="O36" s="1"/>
      <c r="P36" s="1"/>
      <c r="Q36" s="1"/>
      <c r="R36" s="1"/>
      <c r="S36" s="2"/>
    </row>
    <row r="37" spans="1:19" ht="13.5" customHeight="1" x14ac:dyDescent="0.2">
      <c r="A37" s="148" t="s">
        <v>17</v>
      </c>
      <c r="B37" s="149"/>
      <c r="C37" s="1"/>
      <c r="D37" s="1"/>
      <c r="E37" s="1"/>
      <c r="F37" s="1"/>
      <c r="G37" s="1"/>
      <c r="H37" s="1"/>
      <c r="I37" s="1"/>
      <c r="J37" s="1"/>
      <c r="K37" s="130"/>
      <c r="L37" s="2"/>
      <c r="M37" s="151"/>
      <c r="O37" s="1"/>
      <c r="P37" s="1"/>
      <c r="Q37" s="1"/>
      <c r="R37" s="1"/>
      <c r="S37" s="2"/>
    </row>
    <row r="38" spans="1:19" x14ac:dyDescent="0.2">
      <c r="A38" s="148" t="s">
        <v>18</v>
      </c>
      <c r="B38" s="149"/>
      <c r="C38" s="1"/>
      <c r="D38" s="1"/>
      <c r="E38" s="150">
        <v>23960.199999999997</v>
      </c>
      <c r="F38" s="1"/>
      <c r="G38" s="1"/>
      <c r="H38" s="1"/>
      <c r="I38" s="1"/>
      <c r="J38" s="150">
        <v>21212.800000000003</v>
      </c>
      <c r="K38" s="130"/>
      <c r="L38" s="150">
        <v>2747.3999999999942</v>
      </c>
      <c r="M38" s="151"/>
      <c r="O38" s="1"/>
      <c r="P38" s="2"/>
      <c r="Q38" s="1"/>
      <c r="R38" s="2"/>
      <c r="S38" s="2"/>
    </row>
    <row r="39" spans="1:19" ht="6" customHeight="1" x14ac:dyDescent="0.2">
      <c r="A39" s="129"/>
      <c r="B39" s="130"/>
      <c r="C39" s="1"/>
      <c r="D39" s="1"/>
      <c r="E39" s="1"/>
      <c r="F39" s="1"/>
      <c r="G39" s="1"/>
      <c r="H39" s="1"/>
      <c r="I39" s="1"/>
      <c r="J39" s="1"/>
      <c r="K39" s="130"/>
      <c r="L39" s="2"/>
      <c r="M39" s="151"/>
      <c r="O39" s="1"/>
      <c r="P39" s="1"/>
      <c r="Q39" s="1"/>
      <c r="R39" s="1"/>
      <c r="S39" s="2"/>
    </row>
    <row r="40" spans="1:19" x14ac:dyDescent="0.2">
      <c r="A40" s="148" t="s">
        <v>19</v>
      </c>
      <c r="B40" s="149"/>
      <c r="C40" s="1"/>
      <c r="D40" s="1"/>
      <c r="E40" s="2">
        <v>9609</v>
      </c>
      <c r="F40" s="1"/>
      <c r="G40" s="1"/>
      <c r="H40" s="1"/>
      <c r="I40" s="1"/>
      <c r="J40" s="2">
        <v>14755.4</v>
      </c>
      <c r="K40" s="130"/>
      <c r="L40" s="2">
        <v>-5146.3999999999996</v>
      </c>
      <c r="M40" s="151"/>
      <c r="O40" s="1"/>
      <c r="P40" s="2"/>
      <c r="Q40" s="1"/>
      <c r="R40" s="2"/>
      <c r="S40" s="2"/>
    </row>
    <row r="41" spans="1:19" x14ac:dyDescent="0.2">
      <c r="A41" s="148" t="s">
        <v>20</v>
      </c>
      <c r="B41" s="149"/>
      <c r="C41" s="2">
        <v>9137</v>
      </c>
      <c r="D41" s="1"/>
      <c r="E41" s="1"/>
      <c r="F41" s="1"/>
      <c r="G41" s="1"/>
      <c r="H41" s="2">
        <v>14596.6</v>
      </c>
      <c r="I41" s="1"/>
      <c r="J41" s="1"/>
      <c r="K41" s="130"/>
      <c r="L41" s="2">
        <v>-5459.6</v>
      </c>
      <c r="M41" s="151"/>
      <c r="O41" s="2"/>
      <c r="P41" s="1"/>
      <c r="Q41" s="2"/>
      <c r="R41" s="1"/>
      <c r="S41" s="2"/>
    </row>
    <row r="42" spans="1:19" x14ac:dyDescent="0.2">
      <c r="A42" s="156" t="s">
        <v>21</v>
      </c>
      <c r="B42" s="157"/>
      <c r="C42" s="2">
        <v>191</v>
      </c>
      <c r="D42" s="1"/>
      <c r="E42" s="1"/>
      <c r="F42" s="1"/>
      <c r="G42" s="1"/>
      <c r="H42" s="2">
        <v>125</v>
      </c>
      <c r="I42" s="1"/>
      <c r="J42" s="1"/>
      <c r="K42" s="130"/>
      <c r="L42" s="2">
        <v>66</v>
      </c>
      <c r="M42" s="151"/>
      <c r="O42" s="2"/>
      <c r="P42" s="1"/>
      <c r="Q42" s="2"/>
      <c r="R42" s="1"/>
      <c r="S42" s="2"/>
    </row>
    <row r="43" spans="1:19" x14ac:dyDescent="0.2">
      <c r="A43" s="148" t="s">
        <v>23</v>
      </c>
      <c r="B43" s="149"/>
      <c r="C43" s="2">
        <v>281</v>
      </c>
      <c r="D43" s="1"/>
      <c r="E43" s="1"/>
      <c r="F43" s="1"/>
      <c r="G43" s="1"/>
      <c r="H43" s="1">
        <v>33.799999999999997</v>
      </c>
      <c r="I43" s="1"/>
      <c r="J43" s="1"/>
      <c r="K43" s="130"/>
      <c r="L43" s="2">
        <v>247.2</v>
      </c>
      <c r="M43" s="151"/>
      <c r="O43" s="2"/>
      <c r="P43" s="1"/>
      <c r="Q43" s="2"/>
      <c r="R43" s="1"/>
      <c r="S43" s="2"/>
    </row>
    <row r="44" spans="1:19" ht="15" customHeight="1" x14ac:dyDescent="0.2">
      <c r="A44" s="129"/>
      <c r="B44" s="130"/>
      <c r="C44" s="1"/>
      <c r="D44" s="1"/>
      <c r="E44" s="1"/>
      <c r="F44" s="1"/>
      <c r="G44" s="1"/>
      <c r="I44" s="1"/>
      <c r="J44" s="1"/>
      <c r="K44" s="130"/>
      <c r="L44" s="2"/>
      <c r="M44" s="151"/>
      <c r="O44" s="1"/>
      <c r="P44" s="1"/>
      <c r="Q44" s="1"/>
      <c r="R44" s="1"/>
      <c r="S44" s="2"/>
    </row>
    <row r="45" spans="1:19" x14ac:dyDescent="0.2">
      <c r="A45" s="148" t="s">
        <v>24</v>
      </c>
      <c r="B45" s="149"/>
      <c r="C45" s="1"/>
      <c r="D45" s="1"/>
      <c r="E45" s="150">
        <v>66.599999999999994</v>
      </c>
      <c r="F45" s="1"/>
      <c r="G45" s="1"/>
      <c r="H45" s="1"/>
      <c r="I45" s="1"/>
      <c r="J45" s="150">
        <v>67.099999999999994</v>
      </c>
      <c r="K45" s="130"/>
      <c r="L45" s="150">
        <v>-0.5</v>
      </c>
      <c r="M45" s="151"/>
      <c r="O45" s="1"/>
      <c r="P45" s="2"/>
      <c r="Q45" s="1"/>
      <c r="R45" s="2"/>
      <c r="S45" s="2"/>
    </row>
    <row r="46" spans="1:19" ht="7.5" customHeight="1" x14ac:dyDescent="0.2">
      <c r="A46" s="148" t="s">
        <v>25</v>
      </c>
      <c r="B46" s="149"/>
      <c r="C46" s="1"/>
      <c r="D46" s="1"/>
      <c r="E46" s="1"/>
      <c r="F46" s="1"/>
      <c r="G46" s="1"/>
      <c r="H46" s="1"/>
      <c r="I46" s="1"/>
      <c r="J46" s="1"/>
      <c r="K46" s="130"/>
      <c r="L46" s="2"/>
      <c r="M46" s="151"/>
      <c r="O46" s="1"/>
      <c r="P46" s="1"/>
      <c r="Q46" s="1"/>
      <c r="R46" s="1"/>
      <c r="S46" s="2"/>
    </row>
    <row r="47" spans="1:19" x14ac:dyDescent="0.2">
      <c r="A47" s="148" t="s">
        <v>26</v>
      </c>
      <c r="B47" s="149"/>
      <c r="C47" s="1"/>
      <c r="D47" s="1"/>
      <c r="E47" s="150">
        <v>78.099999999999994</v>
      </c>
      <c r="F47" s="1"/>
      <c r="G47" s="1"/>
      <c r="H47" s="1"/>
      <c r="I47" s="1"/>
      <c r="J47" s="150">
        <v>79.099999999999994</v>
      </c>
      <c r="K47" s="130"/>
      <c r="L47" s="150">
        <v>-1</v>
      </c>
      <c r="M47" s="151"/>
      <c r="O47" s="1"/>
      <c r="P47" s="2"/>
      <c r="Q47" s="1"/>
      <c r="R47" s="2"/>
      <c r="S47" s="2"/>
    </row>
    <row r="48" spans="1:19" ht="6" customHeight="1" x14ac:dyDescent="0.2">
      <c r="A48" s="129"/>
      <c r="B48" s="130"/>
      <c r="C48" s="1"/>
      <c r="D48" s="1"/>
      <c r="E48" s="1"/>
      <c r="F48" s="1"/>
      <c r="G48" s="1"/>
      <c r="H48" s="1"/>
      <c r="I48" s="1"/>
      <c r="J48" s="1"/>
      <c r="K48" s="130"/>
      <c r="L48" s="2"/>
      <c r="M48" s="151"/>
      <c r="O48" s="1"/>
      <c r="P48" s="1"/>
      <c r="Q48" s="1"/>
      <c r="R48" s="1"/>
      <c r="S48" s="2"/>
    </row>
    <row r="49" spans="1:19" s="155" customFormat="1" ht="15.75" x14ac:dyDescent="0.25">
      <c r="A49" s="152" t="s">
        <v>27</v>
      </c>
      <c r="B49" s="153"/>
      <c r="C49" s="3"/>
      <c r="D49" s="3"/>
      <c r="E49" s="154">
        <v>14206.499999999996</v>
      </c>
      <c r="F49" s="3"/>
      <c r="G49" s="3"/>
      <c r="H49" s="3"/>
      <c r="I49" s="3"/>
      <c r="J49" s="154">
        <v>6311.2000000000025</v>
      </c>
      <c r="K49" s="137"/>
      <c r="L49" s="154">
        <v>7895.2999999999938</v>
      </c>
      <c r="M49" s="151"/>
      <c r="O49" s="3"/>
      <c r="P49" s="4"/>
      <c r="Q49" s="3"/>
      <c r="R49" s="4"/>
      <c r="S49" s="4"/>
    </row>
    <row r="50" spans="1:19" ht="9.75" customHeight="1" x14ac:dyDescent="0.2">
      <c r="A50" s="129"/>
      <c r="B50" s="130"/>
      <c r="C50" s="1"/>
      <c r="D50" s="1"/>
      <c r="E50" s="1"/>
      <c r="F50" s="1"/>
      <c r="G50" s="1"/>
      <c r="H50" s="1"/>
      <c r="I50" s="1"/>
      <c r="J50" s="1"/>
      <c r="K50" s="130"/>
      <c r="L50" s="2"/>
      <c r="M50" s="151"/>
      <c r="O50" s="1"/>
      <c r="P50" s="1"/>
      <c r="Q50" s="1"/>
      <c r="R50" s="1"/>
      <c r="S50" s="2"/>
    </row>
    <row r="51" spans="1:19" x14ac:dyDescent="0.2">
      <c r="A51" s="148" t="s">
        <v>28</v>
      </c>
      <c r="B51" s="149"/>
      <c r="C51" s="1"/>
      <c r="D51" s="1"/>
      <c r="E51" s="150">
        <v>1502.5</v>
      </c>
      <c r="F51" s="1"/>
      <c r="G51" s="1"/>
      <c r="H51" s="1"/>
      <c r="I51" s="1"/>
      <c r="J51" s="150">
        <v>1646.6</v>
      </c>
      <c r="K51" s="130"/>
      <c r="L51" s="150">
        <v>-144.09999999999991</v>
      </c>
      <c r="M51" s="151"/>
      <c r="O51" s="1"/>
      <c r="P51" s="2"/>
      <c r="Q51" s="1"/>
      <c r="R51" s="2"/>
      <c r="S51" s="2"/>
    </row>
    <row r="52" spans="1:19" x14ac:dyDescent="0.2">
      <c r="A52" s="148" t="s">
        <v>29</v>
      </c>
      <c r="B52" s="149"/>
      <c r="C52" s="2">
        <v>1502.5</v>
      </c>
      <c r="D52" s="1"/>
      <c r="E52" s="1"/>
      <c r="F52" s="1"/>
      <c r="G52" s="1"/>
      <c r="H52" s="1">
        <v>1646.6</v>
      </c>
      <c r="I52" s="1"/>
      <c r="J52" s="1"/>
      <c r="K52" s="130"/>
      <c r="L52" s="2">
        <v>-144.09999999999991</v>
      </c>
      <c r="M52" s="151"/>
      <c r="O52" s="2"/>
      <c r="P52" s="1"/>
      <c r="Q52" s="2"/>
      <c r="R52" s="1"/>
      <c r="S52" s="2"/>
    </row>
    <row r="53" spans="1:19" ht="9.75" customHeight="1" x14ac:dyDescent="0.2">
      <c r="A53" s="129"/>
      <c r="B53" s="130"/>
      <c r="C53" s="1"/>
      <c r="D53" s="1"/>
      <c r="E53" s="1"/>
      <c r="F53" s="1"/>
      <c r="G53" s="1"/>
      <c r="I53" s="1"/>
      <c r="J53" s="1"/>
      <c r="K53" s="130"/>
      <c r="L53" s="2"/>
      <c r="M53" s="151"/>
      <c r="O53" s="1"/>
      <c r="P53" s="1"/>
      <c r="Q53" s="1"/>
      <c r="R53" s="1"/>
      <c r="S53" s="2"/>
    </row>
    <row r="54" spans="1:19" x14ac:dyDescent="0.2">
      <c r="A54" s="148" t="s">
        <v>30</v>
      </c>
      <c r="B54" s="149"/>
      <c r="C54" s="1"/>
      <c r="D54" s="1"/>
      <c r="E54" s="150">
        <v>1016.3</v>
      </c>
      <c r="F54" s="1"/>
      <c r="G54" s="1"/>
      <c r="H54" s="1"/>
      <c r="I54" s="1"/>
      <c r="J54" s="150">
        <v>626.29999999999995</v>
      </c>
      <c r="K54" s="130"/>
      <c r="L54" s="150">
        <v>390</v>
      </c>
      <c r="M54" s="151"/>
      <c r="O54" s="1"/>
      <c r="P54" s="2"/>
      <c r="Q54" s="1"/>
      <c r="R54" s="2"/>
      <c r="S54" s="2"/>
    </row>
    <row r="55" spans="1:19" x14ac:dyDescent="0.2">
      <c r="A55" s="148" t="s">
        <v>31</v>
      </c>
      <c r="B55" s="149"/>
      <c r="C55" s="2">
        <v>1016.3</v>
      </c>
      <c r="D55" s="1"/>
      <c r="E55" s="1"/>
      <c r="F55" s="1"/>
      <c r="G55" s="1"/>
      <c r="H55" s="1">
        <v>626.29999999999995</v>
      </c>
      <c r="I55" s="1"/>
      <c r="J55" s="1"/>
      <c r="K55" s="130"/>
      <c r="L55" s="2">
        <v>390</v>
      </c>
      <c r="M55" s="151"/>
      <c r="O55" s="2"/>
      <c r="P55" s="1"/>
      <c r="Q55" s="2"/>
      <c r="R55" s="1"/>
      <c r="S55" s="2"/>
    </row>
    <row r="56" spans="1:19" x14ac:dyDescent="0.2">
      <c r="A56" s="129"/>
      <c r="B56" s="130"/>
      <c r="C56" s="1"/>
      <c r="D56" s="1"/>
      <c r="E56" s="1"/>
      <c r="F56" s="1"/>
      <c r="G56" s="1"/>
      <c r="I56" s="1"/>
      <c r="J56" s="1"/>
      <c r="K56" s="130"/>
      <c r="L56" s="2"/>
      <c r="M56" s="151"/>
      <c r="O56" s="1"/>
      <c r="P56" s="1"/>
      <c r="Q56" s="1"/>
      <c r="R56" s="1"/>
      <c r="S56" s="2"/>
    </row>
    <row r="57" spans="1:19" s="155" customFormat="1" ht="15.75" x14ac:dyDescent="0.25">
      <c r="A57" s="152" t="s">
        <v>32</v>
      </c>
      <c r="B57" s="153"/>
      <c r="C57" s="1"/>
      <c r="D57" s="1"/>
      <c r="E57" s="154">
        <v>486.20000000000005</v>
      </c>
      <c r="F57" s="3"/>
      <c r="G57" s="3"/>
      <c r="H57" s="1"/>
      <c r="I57" s="1"/>
      <c r="J57" s="154">
        <v>1020.3</v>
      </c>
      <c r="K57" s="137"/>
      <c r="L57" s="154">
        <v>-534.09999999999991</v>
      </c>
      <c r="M57" s="151"/>
      <c r="O57" s="1"/>
      <c r="P57" s="4"/>
      <c r="Q57" s="3"/>
      <c r="R57" s="4"/>
      <c r="S57" s="4"/>
    </row>
    <row r="58" spans="1:19" hidden="1" x14ac:dyDescent="0.2">
      <c r="A58" s="129"/>
      <c r="B58" s="130"/>
      <c r="C58" s="1"/>
      <c r="D58" s="1"/>
      <c r="E58" s="3"/>
      <c r="F58" s="1"/>
      <c r="G58" s="1"/>
      <c r="H58" s="1"/>
      <c r="I58" s="1"/>
      <c r="J58" s="3"/>
      <c r="K58" s="130"/>
      <c r="L58" s="2"/>
      <c r="M58" s="151"/>
      <c r="O58" s="1"/>
      <c r="P58" s="3"/>
      <c r="Q58" s="1"/>
      <c r="R58" s="1"/>
      <c r="S58" s="2"/>
    </row>
    <row r="59" spans="1:19" hidden="1" x14ac:dyDescent="0.2">
      <c r="A59" s="152" t="s">
        <v>108</v>
      </c>
      <c r="B59" s="149"/>
      <c r="C59" s="1"/>
      <c r="D59" s="1"/>
      <c r="E59" s="154">
        <v>1691.8999999999996</v>
      </c>
      <c r="F59" s="3"/>
      <c r="G59" s="3"/>
      <c r="H59" s="1"/>
      <c r="I59" s="1"/>
      <c r="J59" s="154">
        <v>1691.8999999999996</v>
      </c>
      <c r="K59" s="130"/>
      <c r="L59" s="154">
        <v>0</v>
      </c>
      <c r="M59" s="151"/>
      <c r="O59" s="1"/>
      <c r="P59" s="4"/>
      <c r="Q59" s="3"/>
      <c r="R59" s="4"/>
      <c r="S59" s="4"/>
    </row>
    <row r="60" spans="1:19" x14ac:dyDescent="0.2">
      <c r="A60" s="129"/>
      <c r="B60" s="130"/>
      <c r="C60" s="1"/>
      <c r="D60" s="1"/>
      <c r="E60" s="3"/>
      <c r="F60" s="1"/>
      <c r="G60" s="1"/>
      <c r="H60" s="1"/>
      <c r="I60" s="1"/>
      <c r="J60" s="3"/>
      <c r="K60" s="130"/>
      <c r="L60" s="2"/>
      <c r="M60" s="151"/>
      <c r="O60" s="1"/>
      <c r="P60" s="3"/>
      <c r="Q60" s="1"/>
      <c r="R60" s="1"/>
      <c r="S60" s="2"/>
    </row>
    <row r="61" spans="1:19" x14ac:dyDescent="0.2">
      <c r="A61" s="152" t="s">
        <v>109</v>
      </c>
      <c r="B61" s="149"/>
      <c r="C61" s="1"/>
      <c r="D61" s="1"/>
      <c r="E61" s="154">
        <v>14692.699999999997</v>
      </c>
      <c r="F61" s="3"/>
      <c r="G61" s="3"/>
      <c r="H61" s="1"/>
      <c r="I61" s="1"/>
      <c r="J61" s="154">
        <v>7331.5000000000027</v>
      </c>
      <c r="K61" s="137"/>
      <c r="L61" s="154">
        <v>7361.1999999999944</v>
      </c>
      <c r="M61" s="151"/>
      <c r="O61" s="1"/>
      <c r="P61" s="4"/>
      <c r="Q61" s="3"/>
      <c r="R61" s="4"/>
      <c r="S61" s="4"/>
    </row>
    <row r="62" spans="1:19" ht="15.75" thickBot="1" x14ac:dyDescent="0.25">
      <c r="A62" s="158"/>
      <c r="B62" s="159"/>
      <c r="C62" s="160"/>
      <c r="D62" s="160"/>
      <c r="E62" s="160"/>
      <c r="F62" s="160"/>
      <c r="G62" s="160"/>
      <c r="H62" s="160"/>
      <c r="I62" s="160"/>
      <c r="J62" s="161"/>
      <c r="K62" s="162"/>
      <c r="L62" s="163"/>
      <c r="M62" s="164"/>
      <c r="N62" s="170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4"/>
      <c r="D65" s="104"/>
      <c r="E65" s="104"/>
      <c r="L65" s="2"/>
      <c r="M65" s="2"/>
      <c r="O65" s="104"/>
      <c r="P65" s="104"/>
      <c r="Q65" s="104"/>
      <c r="R65" s="104"/>
      <c r="S65" s="104"/>
    </row>
    <row r="66" spans="3:19" x14ac:dyDescent="0.2">
      <c r="C66" s="104"/>
      <c r="D66" s="104"/>
      <c r="E66" s="104"/>
      <c r="L66" s="2"/>
      <c r="M66" s="2"/>
      <c r="O66" s="104"/>
      <c r="P66" s="104"/>
      <c r="Q66" s="104"/>
      <c r="R66" s="104"/>
      <c r="S66" s="104"/>
    </row>
    <row r="67" spans="3:19" x14ac:dyDescent="0.2">
      <c r="C67" s="104"/>
      <c r="D67" s="104"/>
      <c r="E67" s="104"/>
      <c r="L67" s="2"/>
      <c r="M67" s="2"/>
      <c r="O67" s="104"/>
      <c r="P67" s="104"/>
      <c r="Q67" s="104"/>
      <c r="R67" s="104"/>
      <c r="S67" s="104"/>
    </row>
    <row r="68" spans="3:19" x14ac:dyDescent="0.2">
      <c r="C68" s="104"/>
      <c r="D68" s="104"/>
      <c r="E68" s="104"/>
      <c r="L68" s="2"/>
      <c r="M68" s="2"/>
      <c r="O68" s="104"/>
      <c r="P68" s="104"/>
      <c r="Q68" s="104"/>
      <c r="R68" s="104"/>
      <c r="S68" s="104"/>
    </row>
    <row r="69" spans="3:19" x14ac:dyDescent="0.2">
      <c r="C69" s="104"/>
      <c r="D69" s="104"/>
      <c r="E69" s="104"/>
      <c r="L69" s="2"/>
      <c r="M69" s="2"/>
      <c r="O69" s="104"/>
      <c r="P69" s="104"/>
      <c r="Q69" s="104"/>
      <c r="R69" s="104"/>
      <c r="S69" s="104"/>
    </row>
    <row r="70" spans="3:19" x14ac:dyDescent="0.2">
      <c r="C70" s="104"/>
      <c r="D70" s="104"/>
      <c r="E70" s="104"/>
      <c r="L70" s="2"/>
      <c r="M70" s="2"/>
      <c r="O70" s="104"/>
      <c r="P70" s="104"/>
      <c r="Q70" s="104"/>
      <c r="R70" s="104"/>
      <c r="S70" s="104"/>
    </row>
    <row r="71" spans="3:19" x14ac:dyDescent="0.2">
      <c r="C71" s="104"/>
      <c r="D71" s="104"/>
      <c r="E71" s="104"/>
      <c r="L71" s="2"/>
      <c r="M71" s="2"/>
      <c r="O71" s="104"/>
      <c r="P71" s="104"/>
      <c r="Q71" s="104"/>
      <c r="R71" s="104"/>
      <c r="S71" s="104"/>
    </row>
    <row r="72" spans="3:19" x14ac:dyDescent="0.2">
      <c r="C72" s="104"/>
      <c r="D72" s="104"/>
      <c r="E72" s="104"/>
      <c r="L72" s="2"/>
      <c r="M72" s="2"/>
      <c r="O72" s="104"/>
      <c r="P72" s="104"/>
      <c r="Q72" s="104"/>
      <c r="R72" s="104"/>
      <c r="S72" s="104"/>
    </row>
    <row r="73" spans="3:19" x14ac:dyDescent="0.2">
      <c r="C73" s="104"/>
      <c r="D73" s="104"/>
      <c r="E73" s="104"/>
      <c r="L73" s="2"/>
      <c r="M73" s="2"/>
      <c r="O73" s="104"/>
      <c r="P73" s="104"/>
      <c r="Q73" s="104"/>
      <c r="R73" s="104"/>
      <c r="S73" s="104"/>
    </row>
    <row r="74" spans="3:19" x14ac:dyDescent="0.2">
      <c r="C74" s="104"/>
      <c r="D74" s="104"/>
      <c r="E74" s="104"/>
      <c r="L74" s="2"/>
      <c r="M74" s="2"/>
      <c r="O74" s="104"/>
      <c r="P74" s="104"/>
      <c r="Q74" s="104"/>
      <c r="R74" s="104"/>
      <c r="S74" s="104"/>
    </row>
    <row r="75" spans="3:19" x14ac:dyDescent="0.2">
      <c r="C75" s="104"/>
      <c r="D75" s="104"/>
      <c r="E75" s="104"/>
      <c r="L75" s="2"/>
      <c r="M75" s="2"/>
      <c r="O75" s="104"/>
      <c r="P75" s="104"/>
      <c r="Q75" s="104"/>
      <c r="R75" s="104"/>
      <c r="S75" s="104"/>
    </row>
    <row r="76" spans="3:19" x14ac:dyDescent="0.2">
      <c r="C76" s="104"/>
      <c r="D76" s="104"/>
      <c r="E76" s="104"/>
      <c r="L76" s="2"/>
      <c r="M76" s="2"/>
      <c r="O76" s="104"/>
      <c r="P76" s="104"/>
      <c r="Q76" s="104"/>
      <c r="R76" s="104"/>
      <c r="S76" s="104"/>
    </row>
    <row r="77" spans="3:19" x14ac:dyDescent="0.2">
      <c r="C77" s="104"/>
      <c r="D77" s="104"/>
      <c r="E77" s="104"/>
      <c r="L77" s="2"/>
      <c r="M77" s="2"/>
      <c r="O77" s="104"/>
      <c r="P77" s="104"/>
      <c r="Q77" s="104"/>
      <c r="R77" s="104"/>
      <c r="S77" s="104"/>
    </row>
    <row r="78" spans="3:19" x14ac:dyDescent="0.2">
      <c r="C78" s="104"/>
      <c r="D78" s="104"/>
      <c r="E78" s="104"/>
      <c r="L78" s="2"/>
      <c r="M78" s="2"/>
      <c r="O78" s="104"/>
      <c r="P78" s="104"/>
      <c r="Q78" s="104"/>
      <c r="R78" s="104"/>
      <c r="S78" s="104"/>
    </row>
    <row r="79" spans="3:19" x14ac:dyDescent="0.2">
      <c r="C79" s="104"/>
      <c r="D79" s="104"/>
      <c r="E79" s="104"/>
      <c r="L79" s="2"/>
      <c r="M79" s="2"/>
      <c r="O79" s="104"/>
      <c r="P79" s="104"/>
      <c r="Q79" s="104"/>
      <c r="R79" s="104"/>
      <c r="S79" s="104"/>
    </row>
    <row r="80" spans="3:19" x14ac:dyDescent="0.2">
      <c r="C80" s="104"/>
      <c r="D80" s="104"/>
      <c r="E80" s="104"/>
      <c r="L80" s="2"/>
      <c r="M80" s="2"/>
      <c r="O80" s="104"/>
      <c r="P80" s="104"/>
      <c r="Q80" s="104"/>
      <c r="R80" s="104"/>
      <c r="S80" s="104"/>
    </row>
    <row r="81" spans="3:19" x14ac:dyDescent="0.2">
      <c r="C81" s="104"/>
      <c r="D81" s="104"/>
      <c r="E81" s="104"/>
      <c r="L81" s="2"/>
      <c r="M81" s="2"/>
      <c r="O81" s="104"/>
      <c r="P81" s="104"/>
      <c r="Q81" s="104"/>
      <c r="R81" s="104"/>
      <c r="S81" s="104"/>
    </row>
    <row r="82" spans="3:19" x14ac:dyDescent="0.2">
      <c r="C82" s="104"/>
      <c r="D82" s="104"/>
      <c r="E82" s="104"/>
      <c r="L82" s="2"/>
      <c r="M82" s="2"/>
      <c r="O82" s="104"/>
      <c r="P82" s="104"/>
      <c r="Q82" s="104"/>
      <c r="R82" s="104"/>
      <c r="S82" s="104"/>
    </row>
    <row r="83" spans="3:19" x14ac:dyDescent="0.2">
      <c r="C83" s="104"/>
      <c r="D83" s="104"/>
      <c r="E83" s="104"/>
      <c r="L83" s="2"/>
      <c r="M83" s="2"/>
      <c r="O83" s="104"/>
      <c r="P83" s="104"/>
      <c r="Q83" s="104"/>
      <c r="R83" s="104"/>
      <c r="S83" s="104"/>
    </row>
    <row r="84" spans="3:19" x14ac:dyDescent="0.2">
      <c r="C84" s="104"/>
      <c r="D84" s="104"/>
      <c r="E84" s="104"/>
      <c r="L84" s="2"/>
      <c r="M84" s="2"/>
      <c r="O84" s="104"/>
      <c r="P84" s="104"/>
      <c r="Q84" s="104"/>
      <c r="R84" s="104"/>
      <c r="S84" s="104"/>
    </row>
    <row r="85" spans="3:19" x14ac:dyDescent="0.2">
      <c r="C85" s="104"/>
      <c r="D85" s="104"/>
      <c r="E85" s="104"/>
      <c r="L85" s="2"/>
      <c r="M85" s="2"/>
      <c r="O85" s="104"/>
      <c r="P85" s="104"/>
      <c r="Q85" s="104"/>
      <c r="R85" s="104"/>
      <c r="S85" s="104"/>
    </row>
    <row r="86" spans="3:19" x14ac:dyDescent="0.2">
      <c r="C86" s="104"/>
      <c r="D86" s="104"/>
      <c r="E86" s="104"/>
      <c r="L86" s="2"/>
      <c r="M86" s="2"/>
      <c r="O86" s="104"/>
      <c r="P86" s="104"/>
      <c r="Q86" s="104"/>
      <c r="R86" s="104"/>
      <c r="S86" s="104"/>
    </row>
    <row r="87" spans="3:19" x14ac:dyDescent="0.2">
      <c r="C87" s="104"/>
      <c r="D87" s="104"/>
      <c r="E87" s="104"/>
      <c r="L87" s="2"/>
      <c r="M87" s="2"/>
      <c r="O87" s="104"/>
      <c r="P87" s="104"/>
      <c r="Q87" s="104"/>
      <c r="R87" s="104"/>
      <c r="S87" s="104"/>
    </row>
    <row r="88" spans="3:19" x14ac:dyDescent="0.2">
      <c r="C88" s="104"/>
      <c r="D88" s="104"/>
      <c r="E88" s="104"/>
      <c r="L88" s="2"/>
      <c r="M88" s="2"/>
      <c r="O88" s="104"/>
      <c r="P88" s="104"/>
      <c r="Q88" s="104"/>
      <c r="R88" s="104"/>
      <c r="S88" s="104"/>
    </row>
    <row r="89" spans="3:19" x14ac:dyDescent="0.2">
      <c r="C89" s="104"/>
      <c r="D89" s="104"/>
      <c r="E89" s="104"/>
      <c r="L89" s="2"/>
      <c r="M89" s="2"/>
      <c r="O89" s="104"/>
      <c r="P89" s="104"/>
      <c r="Q89" s="104"/>
      <c r="R89" s="104"/>
      <c r="S89" s="104"/>
    </row>
    <row r="90" spans="3:19" x14ac:dyDescent="0.2">
      <c r="C90" s="104"/>
      <c r="D90" s="104"/>
      <c r="E90" s="104"/>
      <c r="L90" s="2"/>
      <c r="M90" s="2"/>
      <c r="O90" s="104"/>
      <c r="P90" s="104"/>
      <c r="Q90" s="104"/>
      <c r="R90" s="104"/>
      <c r="S90" s="104"/>
    </row>
    <row r="91" spans="3:19" x14ac:dyDescent="0.2">
      <c r="C91" s="104"/>
      <c r="D91" s="104"/>
      <c r="E91" s="104"/>
      <c r="L91" s="2"/>
      <c r="M91" s="2"/>
      <c r="O91" s="104"/>
      <c r="P91" s="104"/>
      <c r="Q91" s="104"/>
      <c r="R91" s="104"/>
      <c r="S91" s="104"/>
    </row>
    <row r="92" spans="3:19" x14ac:dyDescent="0.2">
      <c r="C92" s="104"/>
      <c r="D92" s="104"/>
      <c r="E92" s="104"/>
      <c r="L92" s="2"/>
      <c r="M92" s="2"/>
      <c r="O92" s="104"/>
      <c r="P92" s="104"/>
      <c r="Q92" s="104"/>
      <c r="R92" s="104"/>
      <c r="S92" s="104"/>
    </row>
    <row r="93" spans="3:19" x14ac:dyDescent="0.2">
      <c r="C93" s="104"/>
      <c r="D93" s="104"/>
      <c r="E93" s="104"/>
      <c r="L93" s="2"/>
      <c r="M93" s="2"/>
      <c r="O93" s="104"/>
      <c r="P93" s="104"/>
      <c r="Q93" s="104"/>
      <c r="R93" s="104"/>
      <c r="S93" s="104"/>
    </row>
    <row r="94" spans="3:19" x14ac:dyDescent="0.2">
      <c r="C94" s="104"/>
      <c r="D94" s="104"/>
      <c r="E94" s="104"/>
      <c r="L94" s="2"/>
      <c r="M94" s="2"/>
      <c r="O94" s="104"/>
      <c r="P94" s="104"/>
      <c r="Q94" s="104"/>
      <c r="R94" s="104"/>
      <c r="S94" s="104"/>
    </row>
    <row r="95" spans="3:19" x14ac:dyDescent="0.2">
      <c r="C95" s="104"/>
      <c r="D95" s="104"/>
      <c r="E95" s="104"/>
      <c r="L95" s="2"/>
      <c r="M95" s="2"/>
      <c r="O95" s="104"/>
      <c r="P95" s="104"/>
      <c r="Q95" s="104"/>
      <c r="R95" s="104"/>
      <c r="S95" s="104"/>
    </row>
    <row r="96" spans="3:19" x14ac:dyDescent="0.2">
      <c r="C96" s="104"/>
      <c r="D96" s="104"/>
      <c r="E96" s="104"/>
      <c r="L96" s="2"/>
      <c r="M96" s="2"/>
      <c r="O96" s="104"/>
      <c r="P96" s="104"/>
      <c r="Q96" s="104"/>
      <c r="R96" s="104"/>
      <c r="S96" s="104"/>
    </row>
    <row r="97" spans="3:19" x14ac:dyDescent="0.2">
      <c r="C97" s="104"/>
      <c r="D97" s="104"/>
      <c r="E97" s="104"/>
      <c r="L97" s="2"/>
      <c r="M97" s="2"/>
      <c r="O97" s="104"/>
      <c r="P97" s="104"/>
      <c r="Q97" s="104"/>
      <c r="R97" s="104"/>
      <c r="S97" s="104"/>
    </row>
    <row r="98" spans="3:19" x14ac:dyDescent="0.2">
      <c r="C98" s="104"/>
      <c r="D98" s="104"/>
      <c r="E98" s="104"/>
      <c r="L98" s="2"/>
      <c r="M98" s="2"/>
      <c r="O98" s="104"/>
      <c r="P98" s="104"/>
      <c r="Q98" s="104"/>
      <c r="R98" s="104"/>
      <c r="S98" s="104"/>
    </row>
    <row r="99" spans="3:19" x14ac:dyDescent="0.2">
      <c r="C99" s="104"/>
      <c r="D99" s="104"/>
      <c r="E99" s="104"/>
      <c r="L99" s="2"/>
      <c r="M99" s="2"/>
      <c r="O99" s="104"/>
      <c r="P99" s="104"/>
      <c r="Q99" s="104"/>
      <c r="R99" s="104"/>
      <c r="S99" s="104"/>
    </row>
    <row r="100" spans="3:19" x14ac:dyDescent="0.2">
      <c r="C100" s="104"/>
      <c r="D100" s="104"/>
      <c r="E100" s="104"/>
      <c r="L100" s="2"/>
      <c r="M100" s="2"/>
      <c r="O100" s="104"/>
      <c r="P100" s="104"/>
      <c r="Q100" s="104"/>
      <c r="R100" s="104"/>
      <c r="S100" s="104"/>
    </row>
    <row r="101" spans="3:19" x14ac:dyDescent="0.2">
      <c r="C101" s="104"/>
      <c r="D101" s="104"/>
      <c r="E101" s="104"/>
      <c r="L101" s="2"/>
      <c r="M101" s="2"/>
      <c r="O101" s="104"/>
      <c r="P101" s="104"/>
      <c r="Q101" s="104"/>
      <c r="R101" s="104"/>
      <c r="S101" s="104"/>
    </row>
    <row r="102" spans="3:19" x14ac:dyDescent="0.2">
      <c r="C102" s="104"/>
      <c r="D102" s="104"/>
      <c r="E102" s="104"/>
      <c r="L102" s="2"/>
      <c r="M102" s="2"/>
      <c r="O102" s="104"/>
      <c r="P102" s="104"/>
      <c r="Q102" s="104"/>
      <c r="R102" s="104"/>
      <c r="S102" s="104"/>
    </row>
    <row r="103" spans="3:19" x14ac:dyDescent="0.2">
      <c r="C103" s="104"/>
      <c r="D103" s="104"/>
      <c r="E103" s="104"/>
      <c r="L103" s="2"/>
      <c r="M103" s="2"/>
      <c r="O103" s="104"/>
      <c r="P103" s="104"/>
      <c r="Q103" s="104"/>
      <c r="R103" s="104"/>
      <c r="S103" s="104"/>
    </row>
    <row r="104" spans="3:19" x14ac:dyDescent="0.2">
      <c r="C104" s="104"/>
      <c r="D104" s="104"/>
      <c r="E104" s="104"/>
      <c r="L104" s="2"/>
      <c r="M104" s="2"/>
      <c r="O104" s="104"/>
      <c r="P104" s="104"/>
      <c r="Q104" s="104"/>
      <c r="R104" s="104"/>
      <c r="S104" s="104"/>
    </row>
    <row r="105" spans="3:19" x14ac:dyDescent="0.2">
      <c r="C105" s="104"/>
      <c r="D105" s="104"/>
      <c r="E105" s="104"/>
      <c r="L105" s="2"/>
      <c r="M105" s="2"/>
      <c r="O105" s="104"/>
      <c r="P105" s="104"/>
      <c r="Q105" s="104"/>
      <c r="R105" s="104"/>
      <c r="S105" s="104"/>
    </row>
    <row r="106" spans="3:19" x14ac:dyDescent="0.2">
      <c r="C106" s="104"/>
      <c r="D106" s="104"/>
      <c r="E106" s="104"/>
      <c r="L106" s="2"/>
      <c r="M106" s="2"/>
      <c r="O106" s="104"/>
      <c r="P106" s="104"/>
      <c r="Q106" s="104"/>
      <c r="R106" s="104"/>
      <c r="S106" s="104"/>
    </row>
    <row r="107" spans="3:19" x14ac:dyDescent="0.2">
      <c r="C107" s="104"/>
      <c r="D107" s="104"/>
      <c r="E107" s="104"/>
      <c r="L107" s="2"/>
      <c r="M107" s="2"/>
      <c r="O107" s="104"/>
      <c r="P107" s="104"/>
      <c r="Q107" s="104"/>
      <c r="R107" s="104"/>
      <c r="S107" s="104"/>
    </row>
    <row r="108" spans="3:19" x14ac:dyDescent="0.2">
      <c r="C108" s="104"/>
      <c r="D108" s="104"/>
      <c r="E108" s="104"/>
      <c r="L108" s="2"/>
      <c r="M108" s="2"/>
      <c r="O108" s="104"/>
      <c r="P108" s="104"/>
      <c r="Q108" s="104"/>
      <c r="R108" s="104"/>
      <c r="S108" s="104"/>
    </row>
    <row r="109" spans="3:19" x14ac:dyDescent="0.2">
      <c r="C109" s="104"/>
      <c r="D109" s="104"/>
      <c r="E109" s="104"/>
      <c r="L109" s="2"/>
      <c r="M109" s="2"/>
      <c r="O109" s="104"/>
      <c r="P109" s="104"/>
      <c r="Q109" s="104"/>
      <c r="R109" s="104"/>
      <c r="S109" s="104"/>
    </row>
    <row r="110" spans="3:19" x14ac:dyDescent="0.2">
      <c r="C110" s="104"/>
      <c r="D110" s="104"/>
      <c r="E110" s="104"/>
      <c r="L110" s="2"/>
      <c r="M110" s="2"/>
      <c r="O110" s="104"/>
      <c r="P110" s="104"/>
      <c r="Q110" s="104"/>
      <c r="R110" s="104"/>
      <c r="S110" s="104"/>
    </row>
    <row r="111" spans="3:19" x14ac:dyDescent="0.2">
      <c r="C111" s="104"/>
      <c r="D111" s="104"/>
      <c r="E111" s="104"/>
      <c r="L111" s="2"/>
      <c r="M111" s="2"/>
      <c r="O111" s="104"/>
      <c r="P111" s="104"/>
      <c r="Q111" s="104"/>
      <c r="R111" s="104"/>
      <c r="S111" s="104"/>
    </row>
    <row r="112" spans="3:19" x14ac:dyDescent="0.2">
      <c r="C112" s="104"/>
      <c r="D112" s="104"/>
      <c r="E112" s="104"/>
      <c r="L112" s="2"/>
      <c r="M112" s="2"/>
      <c r="O112" s="104"/>
      <c r="P112" s="104"/>
      <c r="Q112" s="104"/>
      <c r="R112" s="104"/>
      <c r="S112" s="104"/>
    </row>
    <row r="113" spans="3:19" x14ac:dyDescent="0.2">
      <c r="C113" s="104"/>
      <c r="D113" s="104"/>
      <c r="E113" s="104"/>
      <c r="L113" s="2"/>
      <c r="M113" s="2"/>
      <c r="O113" s="104"/>
      <c r="P113" s="104"/>
      <c r="Q113" s="104"/>
      <c r="R113" s="104"/>
      <c r="S113" s="104"/>
    </row>
    <row r="114" spans="3:19" x14ac:dyDescent="0.2">
      <c r="C114" s="104"/>
      <c r="D114" s="104"/>
      <c r="E114" s="104"/>
      <c r="L114" s="2"/>
      <c r="M114" s="2"/>
      <c r="O114" s="104"/>
      <c r="P114" s="104"/>
      <c r="Q114" s="104"/>
      <c r="R114" s="104"/>
      <c r="S114" s="104"/>
    </row>
    <row r="115" spans="3:19" x14ac:dyDescent="0.2">
      <c r="C115" s="104"/>
      <c r="D115" s="104"/>
      <c r="E115" s="104"/>
      <c r="L115" s="2"/>
      <c r="M115" s="2"/>
      <c r="O115" s="104"/>
      <c r="P115" s="104"/>
      <c r="Q115" s="104"/>
      <c r="R115" s="104"/>
      <c r="S115" s="104"/>
    </row>
    <row r="116" spans="3:19" x14ac:dyDescent="0.2">
      <c r="C116" s="104"/>
      <c r="D116" s="104"/>
      <c r="E116" s="104"/>
      <c r="L116" s="2"/>
      <c r="M116" s="2"/>
      <c r="O116" s="104"/>
      <c r="P116" s="104"/>
      <c r="Q116" s="104"/>
      <c r="R116" s="104"/>
      <c r="S116" s="104"/>
    </row>
    <row r="117" spans="3:19" x14ac:dyDescent="0.2">
      <c r="C117" s="104"/>
      <c r="D117" s="104"/>
      <c r="E117" s="104"/>
      <c r="L117" s="2"/>
      <c r="M117" s="2"/>
      <c r="O117" s="104"/>
      <c r="P117" s="104"/>
      <c r="Q117" s="104"/>
      <c r="R117" s="104"/>
      <c r="S117" s="104"/>
    </row>
    <row r="118" spans="3:19" x14ac:dyDescent="0.2">
      <c r="C118" s="104"/>
      <c r="D118" s="104"/>
      <c r="E118" s="104"/>
      <c r="L118" s="2"/>
      <c r="M118" s="2"/>
      <c r="O118" s="104"/>
      <c r="P118" s="104"/>
      <c r="Q118" s="104"/>
      <c r="R118" s="104"/>
      <c r="S118" s="104"/>
    </row>
    <row r="119" spans="3:19" x14ac:dyDescent="0.2">
      <c r="C119" s="104"/>
      <c r="D119" s="104"/>
      <c r="E119" s="104"/>
      <c r="L119" s="2"/>
      <c r="M119" s="2"/>
      <c r="O119" s="104"/>
      <c r="P119" s="104"/>
      <c r="Q119" s="104"/>
      <c r="R119" s="104"/>
      <c r="S119" s="104"/>
    </row>
    <row r="120" spans="3:19" x14ac:dyDescent="0.2">
      <c r="C120" s="104"/>
      <c r="D120" s="104"/>
      <c r="E120" s="104"/>
      <c r="L120" s="2"/>
      <c r="M120" s="2"/>
      <c r="O120" s="104"/>
      <c r="P120" s="104"/>
      <c r="Q120" s="104"/>
      <c r="R120" s="104"/>
      <c r="S120" s="104"/>
    </row>
    <row r="121" spans="3:19" x14ac:dyDescent="0.2">
      <c r="C121" s="104"/>
      <c r="D121" s="104"/>
      <c r="E121" s="104"/>
      <c r="L121" s="2"/>
      <c r="M121" s="2"/>
      <c r="O121" s="104"/>
      <c r="P121" s="104"/>
      <c r="Q121" s="104"/>
      <c r="R121" s="104"/>
      <c r="S121" s="104"/>
    </row>
    <row r="122" spans="3:19" x14ac:dyDescent="0.2">
      <c r="C122" s="104"/>
      <c r="D122" s="104"/>
      <c r="E122" s="104"/>
      <c r="L122" s="2"/>
      <c r="M122" s="2"/>
      <c r="O122" s="104"/>
      <c r="P122" s="104"/>
      <c r="Q122" s="104"/>
      <c r="R122" s="104"/>
      <c r="S122" s="104"/>
    </row>
    <row r="123" spans="3:19" x14ac:dyDescent="0.2">
      <c r="C123" s="104"/>
      <c r="D123" s="104"/>
      <c r="E123" s="104"/>
      <c r="L123" s="2"/>
      <c r="M123" s="2"/>
      <c r="O123" s="104"/>
      <c r="P123" s="104"/>
      <c r="Q123" s="104"/>
      <c r="R123" s="104"/>
      <c r="S123" s="104"/>
    </row>
    <row r="124" spans="3:19" x14ac:dyDescent="0.2">
      <c r="C124" s="104"/>
      <c r="D124" s="104"/>
      <c r="E124" s="104"/>
      <c r="L124" s="2"/>
      <c r="M124" s="2"/>
      <c r="O124" s="104"/>
      <c r="P124" s="104"/>
      <c r="Q124" s="104"/>
      <c r="R124" s="104"/>
      <c r="S124" s="104"/>
    </row>
    <row r="125" spans="3:19" x14ac:dyDescent="0.2">
      <c r="C125" s="104"/>
      <c r="D125" s="104"/>
      <c r="E125" s="104"/>
      <c r="L125" s="2"/>
      <c r="M125" s="2"/>
      <c r="O125" s="104"/>
      <c r="P125" s="104"/>
      <c r="Q125" s="104"/>
      <c r="R125" s="104"/>
      <c r="S125" s="104"/>
    </row>
    <row r="126" spans="3:19" x14ac:dyDescent="0.2">
      <c r="C126" s="104"/>
      <c r="D126" s="104"/>
      <c r="E126" s="104"/>
      <c r="L126" s="2"/>
      <c r="M126" s="2"/>
      <c r="O126" s="104"/>
      <c r="P126" s="104"/>
      <c r="Q126" s="104"/>
      <c r="R126" s="104"/>
      <c r="S126" s="104"/>
    </row>
    <row r="127" spans="3:19" x14ac:dyDescent="0.2">
      <c r="C127" s="104"/>
      <c r="D127" s="104"/>
      <c r="E127" s="104"/>
      <c r="L127" s="2"/>
      <c r="M127" s="2"/>
      <c r="O127" s="104"/>
      <c r="P127" s="104"/>
      <c r="Q127" s="104"/>
      <c r="R127" s="104"/>
      <c r="S127" s="104"/>
    </row>
    <row r="128" spans="3:19" x14ac:dyDescent="0.2">
      <c r="C128" s="104"/>
      <c r="D128" s="104"/>
      <c r="E128" s="104"/>
      <c r="L128" s="2"/>
      <c r="M128" s="2"/>
      <c r="O128" s="104"/>
      <c r="P128" s="104"/>
      <c r="Q128" s="104"/>
      <c r="R128" s="104"/>
      <c r="S128" s="104"/>
    </row>
    <row r="129" spans="3:19" x14ac:dyDescent="0.2">
      <c r="C129" s="104"/>
      <c r="D129" s="104"/>
      <c r="E129" s="104"/>
      <c r="L129" s="2"/>
      <c r="M129" s="2"/>
      <c r="O129" s="104"/>
      <c r="P129" s="104"/>
      <c r="Q129" s="104"/>
      <c r="R129" s="104"/>
      <c r="S129" s="104"/>
    </row>
    <row r="130" spans="3:19" x14ac:dyDescent="0.2">
      <c r="C130" s="104"/>
      <c r="D130" s="104"/>
      <c r="E130" s="104"/>
      <c r="L130" s="2"/>
      <c r="M130" s="2"/>
      <c r="O130" s="104"/>
      <c r="P130" s="104"/>
      <c r="Q130" s="104"/>
      <c r="R130" s="104"/>
      <c r="S130" s="104"/>
    </row>
    <row r="131" spans="3:19" x14ac:dyDescent="0.2">
      <c r="C131" s="104"/>
      <c r="D131" s="104"/>
      <c r="E131" s="104"/>
      <c r="L131" s="2"/>
      <c r="M131" s="2"/>
      <c r="O131" s="104"/>
      <c r="P131" s="104"/>
      <c r="Q131" s="104"/>
      <c r="R131" s="104"/>
      <c r="S131" s="104"/>
    </row>
    <row r="132" spans="3:19" x14ac:dyDescent="0.2">
      <c r="C132" s="104"/>
      <c r="D132" s="104"/>
      <c r="E132" s="104"/>
      <c r="L132" s="2"/>
      <c r="M132" s="2"/>
      <c r="O132" s="104"/>
      <c r="P132" s="104"/>
      <c r="Q132" s="104"/>
      <c r="R132" s="104"/>
      <c r="S132" s="104"/>
    </row>
    <row r="133" spans="3:19" x14ac:dyDescent="0.2">
      <c r="C133" s="104"/>
      <c r="D133" s="104"/>
      <c r="E133" s="104"/>
      <c r="L133" s="2"/>
      <c r="M133" s="2"/>
      <c r="O133" s="104"/>
      <c r="P133" s="104"/>
      <c r="Q133" s="104"/>
      <c r="R133" s="104"/>
      <c r="S133" s="104"/>
    </row>
    <row r="134" spans="3:19" x14ac:dyDescent="0.2">
      <c r="C134" s="104"/>
      <c r="D134" s="104"/>
      <c r="E134" s="104"/>
      <c r="L134" s="2"/>
      <c r="M134" s="2"/>
      <c r="O134" s="104"/>
      <c r="P134" s="104"/>
      <c r="Q134" s="104"/>
      <c r="R134" s="104"/>
      <c r="S134" s="104"/>
    </row>
    <row r="135" spans="3:19" x14ac:dyDescent="0.2">
      <c r="C135" s="104"/>
      <c r="D135" s="104"/>
      <c r="E135" s="104"/>
      <c r="L135" s="2"/>
      <c r="M135" s="2"/>
      <c r="O135" s="104"/>
      <c r="P135" s="104"/>
      <c r="Q135" s="104"/>
      <c r="R135" s="104"/>
      <c r="S135" s="104"/>
    </row>
    <row r="136" spans="3:19" x14ac:dyDescent="0.2">
      <c r="C136" s="104"/>
      <c r="D136" s="104"/>
      <c r="E136" s="104"/>
      <c r="L136" s="2"/>
      <c r="M136" s="2"/>
      <c r="O136" s="104"/>
      <c r="P136" s="104"/>
      <c r="Q136" s="104"/>
      <c r="R136" s="104"/>
      <c r="S136" s="104"/>
    </row>
    <row r="137" spans="3:19" x14ac:dyDescent="0.2">
      <c r="C137" s="104"/>
      <c r="D137" s="104"/>
      <c r="E137" s="104"/>
      <c r="L137" s="2"/>
      <c r="M137" s="2"/>
      <c r="O137" s="104"/>
      <c r="P137" s="104"/>
      <c r="Q137" s="104"/>
      <c r="R137" s="104"/>
      <c r="S137" s="104"/>
    </row>
    <row r="138" spans="3:19" x14ac:dyDescent="0.2">
      <c r="C138" s="104"/>
      <c r="D138" s="104"/>
      <c r="E138" s="104"/>
      <c r="L138" s="2"/>
      <c r="M138" s="2"/>
      <c r="O138" s="104"/>
      <c r="P138" s="104"/>
      <c r="Q138" s="104"/>
      <c r="R138" s="104"/>
      <c r="S138" s="104"/>
    </row>
    <row r="139" spans="3:19" x14ac:dyDescent="0.2">
      <c r="C139" s="104"/>
      <c r="D139" s="104"/>
      <c r="E139" s="104"/>
      <c r="L139" s="2"/>
      <c r="M139" s="2"/>
      <c r="O139" s="104"/>
      <c r="P139" s="104"/>
      <c r="Q139" s="104"/>
      <c r="R139" s="104"/>
      <c r="S139" s="104"/>
    </row>
    <row r="140" spans="3:19" x14ac:dyDescent="0.2">
      <c r="C140" s="104"/>
      <c r="D140" s="104"/>
      <c r="E140" s="104"/>
      <c r="L140" s="2"/>
      <c r="M140" s="2"/>
      <c r="O140" s="104"/>
      <c r="P140" s="104"/>
      <c r="Q140" s="104"/>
      <c r="R140" s="104"/>
      <c r="S140" s="104"/>
    </row>
    <row r="141" spans="3:19" x14ac:dyDescent="0.2">
      <c r="C141" s="104"/>
      <c r="D141" s="104"/>
      <c r="E141" s="104"/>
      <c r="L141" s="2"/>
      <c r="M141" s="2"/>
      <c r="O141" s="104"/>
      <c r="P141" s="104"/>
      <c r="Q141" s="104"/>
      <c r="R141" s="104"/>
      <c r="S141" s="104"/>
    </row>
    <row r="142" spans="3:19" x14ac:dyDescent="0.2">
      <c r="C142" s="104"/>
      <c r="D142" s="104"/>
      <c r="E142" s="104"/>
      <c r="L142" s="2"/>
      <c r="M142" s="2"/>
      <c r="O142" s="104"/>
      <c r="P142" s="104"/>
      <c r="Q142" s="104"/>
      <c r="R142" s="104"/>
      <c r="S142" s="104"/>
    </row>
    <row r="143" spans="3:19" x14ac:dyDescent="0.2">
      <c r="C143" s="104"/>
      <c r="D143" s="104"/>
      <c r="E143" s="104"/>
      <c r="L143" s="2"/>
      <c r="M143" s="2"/>
      <c r="O143" s="104"/>
      <c r="P143" s="104"/>
      <c r="Q143" s="104"/>
      <c r="R143" s="104"/>
      <c r="S143" s="104"/>
    </row>
    <row r="144" spans="3:19" x14ac:dyDescent="0.2">
      <c r="C144" s="104"/>
      <c r="D144" s="104"/>
      <c r="E144" s="104"/>
      <c r="L144" s="2"/>
      <c r="M144" s="2"/>
      <c r="O144" s="104"/>
      <c r="P144" s="104"/>
      <c r="Q144" s="104"/>
      <c r="R144" s="104"/>
      <c r="S144" s="104"/>
    </row>
    <row r="145" spans="3:19" x14ac:dyDescent="0.2">
      <c r="C145" s="104"/>
      <c r="D145" s="104"/>
      <c r="E145" s="104"/>
      <c r="L145" s="2"/>
      <c r="M145" s="2"/>
      <c r="O145" s="104"/>
      <c r="P145" s="104"/>
      <c r="Q145" s="104"/>
      <c r="R145" s="104"/>
      <c r="S145" s="104"/>
    </row>
    <row r="146" spans="3:19" x14ac:dyDescent="0.2">
      <c r="C146" s="104"/>
      <c r="D146" s="104"/>
      <c r="E146" s="104"/>
      <c r="L146" s="2"/>
      <c r="M146" s="2"/>
      <c r="O146" s="104"/>
      <c r="P146" s="104"/>
      <c r="Q146" s="104"/>
      <c r="R146" s="104"/>
      <c r="S146" s="104"/>
    </row>
    <row r="147" spans="3:19" x14ac:dyDescent="0.2">
      <c r="C147" s="104"/>
      <c r="D147" s="104"/>
      <c r="E147" s="104"/>
      <c r="L147" s="2"/>
      <c r="M147" s="2"/>
      <c r="O147" s="104"/>
      <c r="P147" s="104"/>
      <c r="Q147" s="104"/>
      <c r="R147" s="104"/>
      <c r="S147" s="104"/>
    </row>
    <row r="148" spans="3:19" x14ac:dyDescent="0.2">
      <c r="C148" s="104"/>
      <c r="D148" s="104"/>
      <c r="E148" s="104"/>
      <c r="L148" s="2"/>
      <c r="M148" s="2"/>
      <c r="O148" s="104"/>
      <c r="P148" s="104"/>
      <c r="Q148" s="104"/>
      <c r="R148" s="104"/>
      <c r="S148" s="104"/>
    </row>
    <row r="149" spans="3:19" x14ac:dyDescent="0.2">
      <c r="C149" s="104"/>
      <c r="D149" s="104"/>
      <c r="E149" s="104"/>
      <c r="L149" s="2"/>
      <c r="M149" s="2"/>
      <c r="O149" s="104"/>
      <c r="P149" s="104"/>
      <c r="Q149" s="104"/>
      <c r="R149" s="104"/>
      <c r="S149" s="104"/>
    </row>
    <row r="150" spans="3:19" x14ac:dyDescent="0.2">
      <c r="C150" s="104"/>
      <c r="D150" s="104"/>
      <c r="E150" s="104"/>
      <c r="L150" s="2"/>
      <c r="M150" s="2"/>
      <c r="O150" s="104"/>
      <c r="P150" s="104"/>
      <c r="Q150" s="104"/>
      <c r="R150" s="104"/>
      <c r="S150" s="104"/>
    </row>
    <row r="151" spans="3:19" x14ac:dyDescent="0.2">
      <c r="C151" s="104"/>
      <c r="D151" s="104"/>
      <c r="E151" s="104"/>
      <c r="L151" s="2"/>
      <c r="M151" s="2"/>
      <c r="O151" s="104"/>
      <c r="P151" s="104"/>
      <c r="Q151" s="104"/>
      <c r="R151" s="104"/>
      <c r="S151" s="104"/>
    </row>
    <row r="152" spans="3:19" x14ac:dyDescent="0.2">
      <c r="C152" s="104"/>
      <c r="D152" s="104"/>
      <c r="E152" s="104"/>
      <c r="L152" s="2"/>
      <c r="M152" s="2"/>
      <c r="O152" s="104"/>
      <c r="P152" s="104"/>
      <c r="Q152" s="104"/>
      <c r="R152" s="104"/>
      <c r="S152" s="104"/>
    </row>
    <row r="153" spans="3:19" x14ac:dyDescent="0.2">
      <c r="C153" s="104"/>
      <c r="D153" s="104"/>
      <c r="E153" s="104"/>
      <c r="L153" s="2"/>
      <c r="M153" s="2"/>
      <c r="O153" s="104"/>
      <c r="P153" s="104"/>
      <c r="Q153" s="104"/>
      <c r="R153" s="104"/>
      <c r="S153" s="104"/>
    </row>
    <row r="154" spans="3:19" x14ac:dyDescent="0.2">
      <c r="C154" s="104"/>
      <c r="D154" s="104"/>
      <c r="E154" s="104"/>
      <c r="L154" s="2"/>
      <c r="M154" s="2"/>
      <c r="O154" s="104"/>
      <c r="P154" s="104"/>
      <c r="Q154" s="104"/>
      <c r="R154" s="104"/>
      <c r="S154" s="104"/>
    </row>
    <row r="155" spans="3:19" x14ac:dyDescent="0.2">
      <c r="C155" s="104"/>
      <c r="D155" s="104"/>
      <c r="E155" s="104"/>
      <c r="L155" s="2"/>
      <c r="M155" s="2"/>
      <c r="O155" s="104"/>
      <c r="P155" s="104"/>
      <c r="Q155" s="104"/>
      <c r="R155" s="104"/>
      <c r="S155" s="104"/>
    </row>
    <row r="156" spans="3:19" x14ac:dyDescent="0.2">
      <c r="C156" s="104"/>
      <c r="D156" s="104"/>
      <c r="E156" s="104"/>
      <c r="L156" s="2"/>
      <c r="M156" s="2"/>
      <c r="O156" s="104"/>
      <c r="P156" s="104"/>
      <c r="Q156" s="104"/>
      <c r="R156" s="104"/>
      <c r="S156" s="104"/>
    </row>
    <row r="157" spans="3:19" x14ac:dyDescent="0.2">
      <c r="C157" s="104"/>
      <c r="D157" s="104"/>
      <c r="E157" s="104"/>
      <c r="L157" s="2"/>
      <c r="M157" s="2"/>
      <c r="O157" s="104"/>
      <c r="P157" s="104"/>
      <c r="Q157" s="104"/>
      <c r="R157" s="104"/>
      <c r="S157" s="104"/>
    </row>
    <row r="158" spans="3:19" x14ac:dyDescent="0.2">
      <c r="C158" s="104"/>
      <c r="D158" s="104"/>
      <c r="E158" s="104"/>
      <c r="L158" s="2"/>
      <c r="M158" s="2"/>
      <c r="O158" s="104"/>
      <c r="P158" s="104"/>
      <c r="Q158" s="104"/>
      <c r="R158" s="104"/>
      <c r="S158" s="104"/>
    </row>
    <row r="159" spans="3:19" x14ac:dyDescent="0.2">
      <c r="C159" s="104"/>
      <c r="D159" s="104"/>
      <c r="E159" s="104"/>
      <c r="L159" s="2"/>
      <c r="M159" s="2"/>
      <c r="O159" s="104"/>
      <c r="P159" s="104"/>
      <c r="Q159" s="104"/>
      <c r="R159" s="104"/>
      <c r="S159" s="104"/>
    </row>
    <row r="160" spans="3:19" x14ac:dyDescent="0.2">
      <c r="C160" s="104"/>
      <c r="D160" s="104"/>
      <c r="E160" s="104"/>
      <c r="L160" s="2"/>
      <c r="M160" s="2"/>
      <c r="O160" s="104"/>
      <c r="P160" s="104"/>
      <c r="Q160" s="104"/>
      <c r="R160" s="104"/>
      <c r="S160" s="104"/>
    </row>
    <row r="161" spans="3:19" x14ac:dyDescent="0.2">
      <c r="C161" s="104"/>
      <c r="D161" s="104"/>
      <c r="E161" s="104"/>
      <c r="L161" s="2"/>
      <c r="M161" s="2"/>
      <c r="O161" s="104"/>
      <c r="P161" s="104"/>
      <c r="Q161" s="104"/>
      <c r="R161" s="104"/>
      <c r="S161" s="104"/>
    </row>
    <row r="162" spans="3:19" x14ac:dyDescent="0.2">
      <c r="C162" s="104"/>
      <c r="D162" s="104"/>
      <c r="E162" s="104"/>
      <c r="L162" s="2"/>
      <c r="M162" s="2"/>
      <c r="O162" s="104"/>
      <c r="P162" s="104"/>
      <c r="Q162" s="104"/>
      <c r="R162" s="104"/>
      <c r="S162" s="104"/>
    </row>
    <row r="163" spans="3:19" x14ac:dyDescent="0.2">
      <c r="C163" s="104"/>
      <c r="D163" s="104"/>
      <c r="E163" s="104"/>
      <c r="L163" s="2"/>
      <c r="M163" s="2"/>
      <c r="O163" s="104"/>
      <c r="P163" s="104"/>
      <c r="Q163" s="104"/>
      <c r="R163" s="104"/>
      <c r="S163" s="104"/>
    </row>
    <row r="164" spans="3:19" x14ac:dyDescent="0.2">
      <c r="C164" s="104"/>
      <c r="D164" s="104"/>
      <c r="E164" s="104"/>
      <c r="L164" s="2"/>
      <c r="M164" s="2"/>
      <c r="O164" s="104"/>
      <c r="P164" s="104"/>
      <c r="Q164" s="104"/>
      <c r="R164" s="104"/>
      <c r="S164" s="104"/>
    </row>
    <row r="165" spans="3:19" x14ac:dyDescent="0.2">
      <c r="C165" s="104"/>
      <c r="D165" s="104"/>
      <c r="E165" s="104"/>
      <c r="L165" s="2"/>
      <c r="M165" s="2"/>
      <c r="O165" s="104"/>
      <c r="P165" s="104"/>
      <c r="Q165" s="104"/>
      <c r="R165" s="104"/>
      <c r="S165" s="104"/>
    </row>
    <row r="166" spans="3:19" x14ac:dyDescent="0.2">
      <c r="C166" s="104"/>
      <c r="D166" s="104"/>
      <c r="E166" s="104"/>
      <c r="L166" s="2"/>
      <c r="M166" s="2"/>
      <c r="O166" s="104"/>
      <c r="P166" s="104"/>
      <c r="Q166" s="104"/>
      <c r="R166" s="104"/>
      <c r="S166" s="104"/>
    </row>
    <row r="167" spans="3:19" x14ac:dyDescent="0.2">
      <c r="C167" s="104"/>
      <c r="D167" s="104"/>
      <c r="E167" s="104"/>
      <c r="L167" s="2"/>
      <c r="M167" s="2"/>
      <c r="O167" s="104"/>
      <c r="P167" s="104"/>
      <c r="Q167" s="104"/>
      <c r="R167" s="104"/>
      <c r="S167" s="104"/>
    </row>
    <row r="168" spans="3:19" x14ac:dyDescent="0.2">
      <c r="C168" s="104"/>
      <c r="D168" s="104"/>
      <c r="E168" s="104"/>
      <c r="L168" s="2"/>
      <c r="M168" s="2"/>
      <c r="O168" s="104"/>
      <c r="P168" s="104"/>
      <c r="Q168" s="104"/>
      <c r="R168" s="104"/>
      <c r="S168" s="104"/>
    </row>
    <row r="169" spans="3:19" x14ac:dyDescent="0.2">
      <c r="C169" s="104"/>
      <c r="D169" s="104"/>
      <c r="E169" s="104"/>
      <c r="L169" s="2"/>
      <c r="M169" s="2"/>
      <c r="O169" s="104"/>
      <c r="P169" s="104"/>
      <c r="Q169" s="104"/>
      <c r="R169" s="104"/>
      <c r="S169" s="104"/>
    </row>
    <row r="170" spans="3:19" x14ac:dyDescent="0.2">
      <c r="C170" s="104"/>
      <c r="D170" s="104"/>
      <c r="E170" s="104"/>
      <c r="L170" s="2"/>
      <c r="M170" s="2"/>
      <c r="O170" s="104"/>
      <c r="P170" s="104"/>
      <c r="Q170" s="104"/>
      <c r="R170" s="104"/>
      <c r="S170" s="104"/>
    </row>
    <row r="171" spans="3:19" x14ac:dyDescent="0.2">
      <c r="C171" s="104"/>
      <c r="D171" s="104"/>
      <c r="E171" s="104"/>
      <c r="L171" s="2"/>
      <c r="M171" s="2"/>
      <c r="O171" s="104"/>
      <c r="P171" s="104"/>
      <c r="Q171" s="104"/>
      <c r="R171" s="104"/>
      <c r="S171" s="104"/>
    </row>
    <row r="172" spans="3:19" x14ac:dyDescent="0.2">
      <c r="C172" s="104"/>
      <c r="D172" s="104"/>
      <c r="E172" s="104"/>
      <c r="L172" s="2"/>
      <c r="M172" s="2"/>
      <c r="O172" s="104"/>
      <c r="P172" s="104"/>
      <c r="Q172" s="104"/>
      <c r="R172" s="104"/>
      <c r="S172" s="104"/>
    </row>
    <row r="173" spans="3:19" x14ac:dyDescent="0.2">
      <c r="C173" s="104"/>
      <c r="D173" s="104"/>
      <c r="E173" s="104"/>
      <c r="L173" s="2"/>
      <c r="M173" s="2"/>
      <c r="O173" s="104"/>
      <c r="P173" s="104"/>
      <c r="Q173" s="104"/>
      <c r="R173" s="104"/>
      <c r="S173" s="104"/>
    </row>
    <row r="174" spans="3:19" x14ac:dyDescent="0.2">
      <c r="C174" s="104"/>
      <c r="D174" s="104"/>
      <c r="E174" s="104"/>
      <c r="L174" s="2"/>
      <c r="M174" s="2"/>
      <c r="O174" s="104"/>
      <c r="P174" s="104"/>
      <c r="Q174" s="104"/>
      <c r="R174" s="104"/>
      <c r="S174" s="104"/>
    </row>
    <row r="175" spans="3:19" x14ac:dyDescent="0.2">
      <c r="C175" s="104"/>
      <c r="D175" s="104"/>
      <c r="E175" s="104"/>
      <c r="L175" s="2"/>
      <c r="M175" s="2"/>
      <c r="O175" s="104"/>
      <c r="P175" s="104"/>
      <c r="Q175" s="104"/>
      <c r="R175" s="104"/>
      <c r="S175" s="104"/>
    </row>
    <row r="176" spans="3:19" x14ac:dyDescent="0.2">
      <c r="C176" s="104"/>
      <c r="D176" s="104"/>
      <c r="E176" s="104"/>
      <c r="L176" s="2"/>
      <c r="M176" s="2"/>
      <c r="O176" s="104"/>
      <c r="P176" s="104"/>
      <c r="Q176" s="104"/>
      <c r="R176" s="104"/>
      <c r="S176" s="104"/>
    </row>
    <row r="177" spans="3:19" x14ac:dyDescent="0.2">
      <c r="C177" s="104"/>
      <c r="D177" s="104"/>
      <c r="E177" s="104"/>
      <c r="L177" s="2"/>
      <c r="M177" s="2"/>
      <c r="O177" s="104"/>
      <c r="P177" s="104"/>
      <c r="Q177" s="104"/>
      <c r="R177" s="104"/>
      <c r="S177" s="104"/>
    </row>
    <row r="178" spans="3:19" x14ac:dyDescent="0.2">
      <c r="C178" s="104"/>
      <c r="D178" s="104"/>
      <c r="E178" s="104"/>
      <c r="L178" s="2"/>
      <c r="M178" s="2"/>
      <c r="O178" s="104"/>
      <c r="P178" s="104"/>
      <c r="Q178" s="104"/>
      <c r="R178" s="104"/>
      <c r="S178" s="104"/>
    </row>
    <row r="179" spans="3:19" x14ac:dyDescent="0.2">
      <c r="C179" s="104"/>
      <c r="D179" s="104"/>
      <c r="E179" s="104"/>
      <c r="L179" s="2"/>
      <c r="M179" s="2"/>
      <c r="O179" s="104"/>
      <c r="P179" s="104"/>
      <c r="Q179" s="104"/>
      <c r="R179" s="104"/>
      <c r="S179" s="104"/>
    </row>
    <row r="180" spans="3:19" x14ac:dyDescent="0.2">
      <c r="C180" s="104"/>
      <c r="D180" s="104"/>
      <c r="E180" s="104"/>
      <c r="L180" s="2"/>
      <c r="M180" s="2"/>
      <c r="O180" s="104"/>
      <c r="P180" s="104"/>
      <c r="Q180" s="104"/>
      <c r="R180" s="104"/>
      <c r="S180" s="104"/>
    </row>
    <row r="181" spans="3:19" x14ac:dyDescent="0.2">
      <c r="C181" s="104"/>
      <c r="D181" s="104"/>
      <c r="E181" s="104"/>
      <c r="L181" s="2"/>
      <c r="M181" s="2"/>
      <c r="O181" s="104"/>
      <c r="P181" s="104"/>
      <c r="Q181" s="104"/>
      <c r="R181" s="104"/>
      <c r="S181" s="104"/>
    </row>
    <row r="182" spans="3:19" x14ac:dyDescent="0.2">
      <c r="C182" s="104"/>
      <c r="D182" s="104"/>
      <c r="E182" s="104"/>
      <c r="L182" s="2"/>
      <c r="M182" s="2"/>
      <c r="O182" s="104"/>
      <c r="P182" s="104"/>
      <c r="Q182" s="104"/>
      <c r="R182" s="104"/>
      <c r="S182" s="104"/>
    </row>
    <row r="183" spans="3:19" x14ac:dyDescent="0.2">
      <c r="C183" s="104"/>
      <c r="D183" s="104"/>
      <c r="E183" s="104"/>
      <c r="L183" s="2"/>
      <c r="M183" s="2"/>
      <c r="O183" s="104"/>
      <c r="P183" s="104"/>
      <c r="Q183" s="104"/>
      <c r="R183" s="104"/>
      <c r="S183" s="104"/>
    </row>
    <row r="184" spans="3:19" x14ac:dyDescent="0.2">
      <c r="C184" s="104"/>
      <c r="D184" s="104"/>
      <c r="E184" s="104"/>
      <c r="L184" s="2"/>
      <c r="M184" s="2"/>
      <c r="O184" s="104"/>
      <c r="P184" s="104"/>
      <c r="Q184" s="104"/>
      <c r="R184" s="104"/>
      <c r="S184" s="104"/>
    </row>
  </sheetData>
  <sheetProtection password="CF7A" sheet="1" objects="1" scenarios="1"/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>
    <oddFooter>&amp;LDirección de Contabilidad&amp;RPágina 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59"/>
  <sheetViews>
    <sheetView showGridLines="0" zoomScale="75" workbookViewId="0">
      <selection sqref="A1:XFD1048576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" style="27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370"/>
      <c r="H1" s="370"/>
      <c r="I1" s="370"/>
      <c r="J1" s="370"/>
      <c r="K1" s="175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10" t="s">
        <v>102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3.25" x14ac:dyDescent="0.35">
      <c r="A3" s="10" t="s">
        <v>121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371"/>
      <c r="N4" s="371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34</v>
      </c>
    </row>
    <row r="8" spans="1:19" ht="15.75" thickTop="1" x14ac:dyDescent="0.2">
      <c r="A8" s="28" t="s">
        <v>35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36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122</v>
      </c>
      <c r="D9" s="37"/>
      <c r="E9" s="35"/>
      <c r="F9" s="36" t="s">
        <v>120</v>
      </c>
      <c r="G9" s="37"/>
      <c r="H9" s="35"/>
      <c r="I9" s="38" t="s">
        <v>103</v>
      </c>
      <c r="J9" s="39"/>
      <c r="K9" s="35"/>
      <c r="L9" s="35"/>
      <c r="M9" s="36" t="s">
        <v>122</v>
      </c>
      <c r="N9" s="35"/>
      <c r="O9" s="35"/>
      <c r="P9" s="36" t="s">
        <v>120</v>
      </c>
      <c r="Q9" s="35"/>
      <c r="R9" s="40"/>
      <c r="S9" s="41" t="s">
        <v>103</v>
      </c>
    </row>
    <row r="10" spans="1:19" s="51" customFormat="1" ht="15.75" thickBot="1" x14ac:dyDescent="0.3">
      <c r="A10" s="42"/>
      <c r="B10" s="43"/>
      <c r="C10" s="372" t="s">
        <v>5</v>
      </c>
      <c r="D10" s="372"/>
      <c r="E10" s="44"/>
      <c r="F10" s="176" t="s">
        <v>5</v>
      </c>
      <c r="G10" s="46"/>
      <c r="H10" s="46"/>
      <c r="I10" s="46"/>
      <c r="J10" s="47"/>
      <c r="K10" s="43"/>
      <c r="L10" s="43"/>
      <c r="M10" s="372" t="s">
        <v>5</v>
      </c>
      <c r="N10" s="372"/>
      <c r="O10" s="44"/>
      <c r="P10" s="48" t="s">
        <v>5</v>
      </c>
      <c r="Q10" s="44"/>
      <c r="R10" s="49"/>
      <c r="S10" s="50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2"/>
      <c r="J11" s="53"/>
      <c r="K11" s="35"/>
      <c r="L11" s="35"/>
      <c r="M11" s="35"/>
      <c r="N11" s="35"/>
      <c r="O11" s="35"/>
      <c r="P11" s="35"/>
      <c r="Q11" s="54"/>
      <c r="R11" s="40"/>
      <c r="S11" s="55"/>
    </row>
    <row r="12" spans="1:19" x14ac:dyDescent="0.2">
      <c r="A12" s="56" t="s">
        <v>37</v>
      </c>
      <c r="B12" s="57"/>
      <c r="C12" s="58"/>
      <c r="D12" s="59">
        <v>67396.3</v>
      </c>
      <c r="E12" s="60"/>
      <c r="F12" s="58"/>
      <c r="G12" s="59">
        <v>32227.599999999999</v>
      </c>
      <c r="H12" s="61"/>
      <c r="I12" s="62">
        <v>35168.700000000004</v>
      </c>
      <c r="J12" s="63"/>
      <c r="K12" s="57" t="s">
        <v>38</v>
      </c>
      <c r="L12" s="57"/>
      <c r="M12" s="64"/>
      <c r="N12" s="62">
        <v>94476.3</v>
      </c>
      <c r="O12" s="57"/>
      <c r="P12" s="64"/>
      <c r="Q12" s="62">
        <v>87905.2</v>
      </c>
      <c r="R12" s="40"/>
      <c r="S12" s="65">
        <v>6571.1000000000058</v>
      </c>
    </row>
    <row r="13" spans="1:19" x14ac:dyDescent="0.2">
      <c r="A13" s="66" t="s">
        <v>39</v>
      </c>
      <c r="B13" s="67"/>
      <c r="C13" s="58"/>
      <c r="D13" s="169">
        <v>-35.799999999999997</v>
      </c>
      <c r="E13" s="68"/>
      <c r="F13" s="58"/>
      <c r="G13" s="166">
        <v>-27.3</v>
      </c>
      <c r="H13" s="69"/>
      <c r="I13" s="62">
        <v>-8.4999999999999964</v>
      </c>
      <c r="J13" s="63"/>
      <c r="K13" s="57" t="s">
        <v>43</v>
      </c>
      <c r="L13" s="57"/>
      <c r="M13" s="61">
        <v>94476.3</v>
      </c>
      <c r="N13" s="64"/>
      <c r="O13" s="70"/>
      <c r="P13" s="61">
        <v>87905.2</v>
      </c>
      <c r="Q13" s="64"/>
      <c r="R13" s="40"/>
      <c r="S13" s="71">
        <v>6571.1000000000058</v>
      </c>
    </row>
    <row r="14" spans="1:19" x14ac:dyDescent="0.2">
      <c r="A14" s="72"/>
      <c r="B14" s="70"/>
      <c r="C14" s="58"/>
      <c r="D14" s="58"/>
      <c r="E14" s="58"/>
      <c r="F14" s="58"/>
      <c r="G14" s="58"/>
      <c r="H14" s="70"/>
      <c r="I14" s="73"/>
      <c r="J14" s="63"/>
      <c r="K14" s="57"/>
      <c r="L14" s="57"/>
      <c r="M14" s="74"/>
      <c r="N14" s="64"/>
      <c r="O14" s="70"/>
      <c r="P14" s="74"/>
      <c r="Q14" s="64"/>
      <c r="R14" s="40"/>
      <c r="S14" s="71"/>
    </row>
    <row r="15" spans="1:19" x14ac:dyDescent="0.2">
      <c r="A15" s="75" t="s">
        <v>40</v>
      </c>
      <c r="B15" s="76"/>
      <c r="C15" s="77"/>
      <c r="D15" s="78">
        <v>0</v>
      </c>
      <c r="E15" s="60"/>
      <c r="F15" s="77"/>
      <c r="G15" s="78">
        <v>0</v>
      </c>
      <c r="H15" s="79"/>
      <c r="I15" s="79">
        <v>0</v>
      </c>
      <c r="J15" s="80"/>
      <c r="K15" s="57" t="s">
        <v>46</v>
      </c>
      <c r="L15" s="57"/>
      <c r="M15" s="64"/>
      <c r="N15" s="62">
        <v>606841</v>
      </c>
      <c r="O15" s="57"/>
      <c r="P15" s="64"/>
      <c r="Q15" s="62">
        <v>606841</v>
      </c>
      <c r="R15" s="40"/>
      <c r="S15" s="65">
        <v>0</v>
      </c>
    </row>
    <row r="16" spans="1:19" x14ac:dyDescent="0.2">
      <c r="A16" s="72"/>
      <c r="B16" s="70"/>
      <c r="C16" s="58"/>
      <c r="D16" s="58"/>
      <c r="E16" s="58"/>
      <c r="F16" s="58"/>
      <c r="G16" s="58"/>
      <c r="H16" s="70"/>
      <c r="I16" s="73"/>
      <c r="J16" s="63"/>
      <c r="K16" s="57" t="s">
        <v>47</v>
      </c>
      <c r="L16" s="57"/>
      <c r="M16" s="61">
        <v>606841</v>
      </c>
      <c r="N16" s="64"/>
      <c r="O16" s="70"/>
      <c r="P16" s="61">
        <v>606841</v>
      </c>
      <c r="Q16" s="64"/>
      <c r="R16" s="40"/>
      <c r="S16" s="71">
        <v>0</v>
      </c>
    </row>
    <row r="17" spans="1:19" x14ac:dyDescent="0.2">
      <c r="A17" s="56" t="s">
        <v>41</v>
      </c>
      <c r="B17" s="57"/>
      <c r="C17" s="58"/>
      <c r="D17" s="81">
        <v>94201.2</v>
      </c>
      <c r="E17" s="60"/>
      <c r="F17" s="58"/>
      <c r="G17" s="81">
        <v>88764.5</v>
      </c>
      <c r="H17" s="61"/>
      <c r="I17" s="62">
        <v>5436.6999999999971</v>
      </c>
      <c r="J17" s="63"/>
      <c r="K17" s="70"/>
      <c r="L17" s="70"/>
      <c r="M17" s="64"/>
      <c r="N17" s="64"/>
      <c r="O17" s="70"/>
      <c r="P17" s="64"/>
      <c r="Q17" s="64"/>
      <c r="R17" s="40"/>
      <c r="S17" s="71"/>
    </row>
    <row r="18" spans="1:19" x14ac:dyDescent="0.2">
      <c r="A18" s="56" t="s">
        <v>42</v>
      </c>
      <c r="B18" s="57"/>
      <c r="C18" s="82">
        <v>94201.2</v>
      </c>
      <c r="D18" s="58"/>
      <c r="E18" s="58"/>
      <c r="F18" s="82">
        <v>88764.5</v>
      </c>
      <c r="G18" s="58"/>
      <c r="H18" s="70"/>
      <c r="I18" s="73">
        <v>5436.6999999999971</v>
      </c>
      <c r="J18" s="63"/>
      <c r="K18" s="57" t="s">
        <v>50</v>
      </c>
      <c r="L18" s="57"/>
      <c r="M18" s="64"/>
      <c r="N18" s="62">
        <v>35448.300000000003</v>
      </c>
      <c r="O18" s="57"/>
      <c r="P18" s="64"/>
      <c r="Q18" s="62">
        <v>38646.6</v>
      </c>
      <c r="R18" s="40"/>
      <c r="S18" s="65">
        <v>-3198.2999999999956</v>
      </c>
    </row>
    <row r="19" spans="1:19" x14ac:dyDescent="0.2">
      <c r="A19" s="72"/>
      <c r="B19" s="70"/>
      <c r="C19" s="58"/>
      <c r="D19" s="58"/>
      <c r="E19" s="58"/>
      <c r="F19" s="58"/>
      <c r="G19" s="58"/>
      <c r="H19" s="70"/>
      <c r="I19" s="73"/>
      <c r="J19" s="63"/>
      <c r="K19" s="57" t="s">
        <v>52</v>
      </c>
      <c r="L19" s="57"/>
      <c r="M19" s="61">
        <v>21230.9</v>
      </c>
      <c r="N19" s="64"/>
      <c r="O19" s="70"/>
      <c r="P19" s="61">
        <v>17313.3</v>
      </c>
      <c r="Q19" s="64"/>
      <c r="R19" s="40"/>
      <c r="S19" s="71">
        <v>3917.6000000000022</v>
      </c>
    </row>
    <row r="20" spans="1:19" x14ac:dyDescent="0.2">
      <c r="A20" s="56" t="s">
        <v>107</v>
      </c>
      <c r="B20" s="57"/>
      <c r="C20" s="58"/>
      <c r="D20" s="81">
        <v>2656786.2000000007</v>
      </c>
      <c r="E20" s="60"/>
      <c r="F20" s="58"/>
      <c r="G20" s="81">
        <v>2531057.7999999998</v>
      </c>
      <c r="H20" s="61"/>
      <c r="I20" s="62">
        <v>125728.40000000084</v>
      </c>
      <c r="J20" s="63"/>
      <c r="K20" s="57" t="s">
        <v>54</v>
      </c>
      <c r="L20" s="57"/>
      <c r="M20" s="61">
        <v>0.8</v>
      </c>
      <c r="N20" s="64"/>
      <c r="O20" s="70"/>
      <c r="P20" s="61">
        <v>0.4</v>
      </c>
      <c r="Q20" s="64"/>
      <c r="R20" s="40"/>
      <c r="S20" s="71">
        <v>0.4</v>
      </c>
    </row>
    <row r="21" spans="1:19" x14ac:dyDescent="0.2">
      <c r="A21" s="56"/>
      <c r="B21" s="57"/>
      <c r="C21" s="58"/>
      <c r="D21" s="58"/>
      <c r="E21" s="58"/>
      <c r="F21" s="58"/>
      <c r="G21" s="58"/>
      <c r="H21" s="70"/>
      <c r="I21" s="73"/>
      <c r="J21" s="63"/>
      <c r="K21" s="57" t="s">
        <v>56</v>
      </c>
      <c r="L21" s="57"/>
      <c r="M21" s="61">
        <v>14216.600000000002</v>
      </c>
      <c r="N21" s="64"/>
      <c r="O21" s="70"/>
      <c r="P21" s="61">
        <v>21332.899999999998</v>
      </c>
      <c r="Q21" s="64"/>
      <c r="R21" s="40"/>
      <c r="S21" s="71">
        <v>-7116.2999999999956</v>
      </c>
    </row>
    <row r="22" spans="1:19" x14ac:dyDescent="0.2">
      <c r="A22" s="56" t="s">
        <v>106</v>
      </c>
      <c r="B22" s="57"/>
      <c r="C22" s="82">
        <v>2656786.2000000007</v>
      </c>
      <c r="D22" s="58"/>
      <c r="E22" s="58"/>
      <c r="F22" s="82">
        <v>2531057.7999999998</v>
      </c>
      <c r="G22" s="58"/>
      <c r="H22" s="70"/>
      <c r="I22" s="73">
        <v>125728.40000000084</v>
      </c>
      <c r="J22" s="63"/>
      <c r="K22" s="70"/>
      <c r="L22" s="70"/>
      <c r="M22" s="64"/>
      <c r="N22" s="64"/>
      <c r="O22" s="70"/>
      <c r="P22" s="64"/>
      <c r="Q22" s="64"/>
      <c r="R22" s="40"/>
      <c r="S22" s="71"/>
    </row>
    <row r="23" spans="1:19" x14ac:dyDescent="0.2">
      <c r="A23" s="56" t="s">
        <v>48</v>
      </c>
      <c r="B23" s="57"/>
      <c r="C23" s="82">
        <v>2584079.7000000002</v>
      </c>
      <c r="D23" s="58"/>
      <c r="E23" s="58"/>
      <c r="F23" s="82">
        <v>2458055</v>
      </c>
      <c r="G23" s="58"/>
      <c r="H23" s="70"/>
      <c r="I23" s="73">
        <v>126024.70000000019</v>
      </c>
      <c r="J23" s="63"/>
      <c r="K23" s="57" t="s">
        <v>57</v>
      </c>
      <c r="L23" s="57"/>
      <c r="M23" s="64"/>
      <c r="N23" s="62">
        <v>3659.6</v>
      </c>
      <c r="O23" s="57"/>
      <c r="P23" s="64"/>
      <c r="Q23" s="62">
        <v>3708.2</v>
      </c>
      <c r="R23" s="40"/>
      <c r="S23" s="65">
        <v>-48.599999999999909</v>
      </c>
    </row>
    <row r="24" spans="1:19" x14ac:dyDescent="0.2">
      <c r="A24" s="56" t="s">
        <v>49</v>
      </c>
      <c r="B24" s="57"/>
      <c r="C24" s="82">
        <v>106098.8</v>
      </c>
      <c r="D24" s="58"/>
      <c r="E24" s="58"/>
      <c r="F24" s="82">
        <v>100140.4</v>
      </c>
      <c r="G24" s="58"/>
      <c r="H24" s="70"/>
      <c r="I24" s="73">
        <v>5958.4000000000087</v>
      </c>
      <c r="J24" s="63"/>
      <c r="K24" s="70"/>
      <c r="L24" s="70"/>
      <c r="M24" s="64"/>
      <c r="N24" s="64"/>
      <c r="O24" s="70"/>
      <c r="P24" s="64"/>
      <c r="Q24" s="64"/>
      <c r="R24" s="40"/>
      <c r="S24" s="71"/>
    </row>
    <row r="25" spans="1:19" x14ac:dyDescent="0.2">
      <c r="A25" s="56" t="s">
        <v>51</v>
      </c>
      <c r="B25" s="57"/>
      <c r="C25" s="82">
        <v>41624.699999999997</v>
      </c>
      <c r="D25" s="58"/>
      <c r="E25" s="58"/>
      <c r="F25" s="82">
        <v>45276.6</v>
      </c>
      <c r="G25" s="58"/>
      <c r="H25" s="70"/>
      <c r="I25" s="73">
        <v>-3651.9000000000015</v>
      </c>
      <c r="J25" s="63"/>
      <c r="K25" s="57" t="s">
        <v>58</v>
      </c>
      <c r="L25" s="57"/>
      <c r="M25" s="64"/>
      <c r="N25" s="62">
        <v>349456.30000000005</v>
      </c>
      <c r="O25" s="57"/>
      <c r="P25" s="64"/>
      <c r="Q25" s="62">
        <v>226244.30000000002</v>
      </c>
      <c r="R25" s="40"/>
      <c r="S25" s="65">
        <v>123212.00000000003</v>
      </c>
    </row>
    <row r="26" spans="1:19" x14ac:dyDescent="0.2">
      <c r="A26" s="56" t="s">
        <v>53</v>
      </c>
      <c r="B26" s="57"/>
      <c r="C26" s="82">
        <v>94147.199999999997</v>
      </c>
      <c r="D26" s="58"/>
      <c r="E26" s="58"/>
      <c r="F26" s="82">
        <v>90003.1</v>
      </c>
      <c r="G26" s="58"/>
      <c r="H26" s="70"/>
      <c r="I26" s="73">
        <v>4144.0999999999913</v>
      </c>
      <c r="J26" s="63"/>
      <c r="K26" s="57" t="s">
        <v>59</v>
      </c>
      <c r="L26" s="57"/>
      <c r="M26" s="61">
        <v>782.6</v>
      </c>
      <c r="N26" s="64"/>
      <c r="O26" s="70"/>
      <c r="P26" s="61">
        <v>812.8</v>
      </c>
      <c r="Q26" s="64"/>
      <c r="R26" s="40"/>
      <c r="S26" s="71">
        <v>-30.199999999999932</v>
      </c>
    </row>
    <row r="27" spans="1:19" x14ac:dyDescent="0.2">
      <c r="A27" s="56" t="s">
        <v>55</v>
      </c>
      <c r="B27" s="57"/>
      <c r="C27" s="82">
        <v>146723.70000000001</v>
      </c>
      <c r="D27" s="58"/>
      <c r="E27" s="58"/>
      <c r="F27" s="82">
        <v>145668.9</v>
      </c>
      <c r="G27" s="58"/>
      <c r="H27" s="70"/>
      <c r="I27" s="73">
        <v>1054.8000000000175</v>
      </c>
      <c r="J27" s="63"/>
      <c r="K27" s="57" t="s">
        <v>60</v>
      </c>
      <c r="L27" s="57"/>
      <c r="M27" s="61">
        <v>134628.4</v>
      </c>
      <c r="N27" s="64"/>
      <c r="O27" s="70"/>
      <c r="P27" s="61">
        <v>10647.8</v>
      </c>
      <c r="Q27" s="64"/>
      <c r="R27" s="40"/>
      <c r="S27" s="71">
        <v>123980.59999999999</v>
      </c>
    </row>
    <row r="28" spans="1:19" x14ac:dyDescent="0.2">
      <c r="A28" s="56" t="s">
        <v>45</v>
      </c>
      <c r="B28" s="57"/>
      <c r="C28" s="168">
        <v>-315887.90000000002</v>
      </c>
      <c r="D28" s="58"/>
      <c r="E28" s="58"/>
      <c r="F28" s="167">
        <v>-308086.2</v>
      </c>
      <c r="G28" s="58"/>
      <c r="H28" s="70"/>
      <c r="I28" s="73">
        <v>-7801.7000000000116</v>
      </c>
      <c r="J28" s="63"/>
      <c r="K28" s="57" t="s">
        <v>43</v>
      </c>
      <c r="L28" s="57"/>
      <c r="M28" s="61">
        <v>214045.30000000002</v>
      </c>
      <c r="N28" s="64"/>
      <c r="O28" s="70"/>
      <c r="P28" s="61">
        <v>214783.7</v>
      </c>
      <c r="Q28" s="64"/>
      <c r="R28" s="40"/>
      <c r="S28" s="71">
        <v>-738.39999999999418</v>
      </c>
    </row>
    <row r="29" spans="1:19" x14ac:dyDescent="0.2">
      <c r="A29" s="56"/>
      <c r="B29" s="57"/>
      <c r="C29" s="58"/>
      <c r="D29" s="58"/>
      <c r="E29" s="58"/>
      <c r="F29" s="58"/>
      <c r="G29" s="58"/>
      <c r="H29" s="70"/>
      <c r="I29" s="73"/>
      <c r="J29" s="63"/>
      <c r="K29" s="70"/>
      <c r="L29" s="70"/>
      <c r="M29" s="64"/>
      <c r="N29" s="64"/>
      <c r="O29" s="70"/>
      <c r="P29" s="64"/>
      <c r="Q29" s="64"/>
      <c r="R29" s="40"/>
      <c r="S29" s="71"/>
    </row>
    <row r="30" spans="1:19" x14ac:dyDescent="0.2">
      <c r="A30" s="83" t="s">
        <v>105</v>
      </c>
      <c r="B30" s="84"/>
      <c r="C30" s="82">
        <v>0</v>
      </c>
      <c r="D30" s="58"/>
      <c r="E30" s="58"/>
      <c r="F30" s="82">
        <v>0</v>
      </c>
      <c r="G30" s="58"/>
      <c r="H30" s="70"/>
      <c r="I30" s="73">
        <v>0</v>
      </c>
      <c r="J30" s="63"/>
      <c r="K30" s="57" t="s">
        <v>62</v>
      </c>
      <c r="L30" s="57"/>
      <c r="M30" s="64"/>
      <c r="N30" s="62">
        <v>6645.1</v>
      </c>
      <c r="O30" s="57"/>
      <c r="P30" s="64"/>
      <c r="Q30" s="62">
        <v>5787.5</v>
      </c>
      <c r="R30" s="40"/>
      <c r="S30" s="65">
        <v>857.60000000000036</v>
      </c>
    </row>
    <row r="31" spans="1:19" x14ac:dyDescent="0.2">
      <c r="A31" s="83" t="s">
        <v>48</v>
      </c>
      <c r="B31" s="84"/>
      <c r="C31" s="82">
        <v>0</v>
      </c>
      <c r="D31" s="58"/>
      <c r="E31" s="58"/>
      <c r="F31" s="82">
        <v>0</v>
      </c>
      <c r="G31" s="58"/>
      <c r="H31" s="70"/>
      <c r="I31" s="73">
        <v>0</v>
      </c>
      <c r="J31" s="63"/>
      <c r="K31" s="57" t="s">
        <v>64</v>
      </c>
      <c r="L31" s="57"/>
      <c r="M31" s="61">
        <v>635.20000000000005</v>
      </c>
      <c r="N31" s="64"/>
      <c r="O31" s="70"/>
      <c r="P31" s="61">
        <v>447.9</v>
      </c>
      <c r="Q31" s="64"/>
      <c r="R31" s="40"/>
      <c r="S31" s="71">
        <v>187.30000000000007</v>
      </c>
    </row>
    <row r="32" spans="1:19" x14ac:dyDescent="0.2">
      <c r="A32" s="83" t="s">
        <v>45</v>
      </c>
      <c r="B32" s="84"/>
      <c r="C32" s="167">
        <v>0</v>
      </c>
      <c r="D32" s="58"/>
      <c r="E32" s="85"/>
      <c r="F32" s="167">
        <v>0</v>
      </c>
      <c r="G32" s="58"/>
      <c r="H32" s="70"/>
      <c r="I32" s="73">
        <v>0</v>
      </c>
      <c r="J32" s="63"/>
      <c r="K32" s="57" t="s">
        <v>66</v>
      </c>
      <c r="L32" s="57"/>
      <c r="M32" s="61">
        <v>642.6</v>
      </c>
      <c r="N32" s="64"/>
      <c r="O32" s="70"/>
      <c r="P32" s="61">
        <v>936.7</v>
      </c>
      <c r="Q32" s="64"/>
      <c r="R32" s="40"/>
      <c r="S32" s="71">
        <v>-294.10000000000002</v>
      </c>
    </row>
    <row r="33" spans="1:19" x14ac:dyDescent="0.2">
      <c r="A33" s="56"/>
      <c r="B33" s="57"/>
      <c r="C33" s="58"/>
      <c r="D33" s="58"/>
      <c r="E33" s="58"/>
      <c r="F33" s="58"/>
      <c r="G33" s="58"/>
      <c r="H33" s="70"/>
      <c r="I33" s="73"/>
      <c r="J33" s="63"/>
      <c r="K33" s="57" t="s">
        <v>43</v>
      </c>
      <c r="L33" s="57"/>
      <c r="M33" s="61">
        <v>5367.3</v>
      </c>
      <c r="N33" s="64"/>
      <c r="O33" s="70"/>
      <c r="P33" s="61">
        <v>4402.9000000000005</v>
      </c>
      <c r="Q33" s="64"/>
      <c r="R33" s="40"/>
      <c r="S33" s="71">
        <v>964.39999999999964</v>
      </c>
    </row>
    <row r="34" spans="1:19" x14ac:dyDescent="0.2">
      <c r="A34" s="56" t="s">
        <v>61</v>
      </c>
      <c r="B34" s="57"/>
      <c r="C34" s="58"/>
      <c r="D34" s="166">
        <v>-107726.7</v>
      </c>
      <c r="E34" s="68"/>
      <c r="F34" s="58"/>
      <c r="G34" s="166">
        <v>-106391.4</v>
      </c>
      <c r="H34" s="69"/>
      <c r="I34" s="62">
        <v>-1335.3000000000029</v>
      </c>
      <c r="J34" s="63"/>
      <c r="K34" s="86"/>
      <c r="L34" s="57"/>
      <c r="M34" s="64"/>
      <c r="N34" s="64"/>
      <c r="O34" s="57"/>
      <c r="P34" s="64"/>
      <c r="Q34" s="64"/>
      <c r="R34" s="40"/>
      <c r="S34" s="71"/>
    </row>
    <row r="35" spans="1:19" x14ac:dyDescent="0.2">
      <c r="A35" s="56"/>
      <c r="B35" s="57"/>
      <c r="C35" s="58"/>
      <c r="D35" s="58"/>
      <c r="E35" s="58"/>
      <c r="F35" s="58"/>
      <c r="G35" s="58"/>
      <c r="H35" s="70"/>
      <c r="I35" s="73"/>
      <c r="J35" s="63"/>
      <c r="K35" s="57" t="s">
        <v>67</v>
      </c>
      <c r="L35" s="57"/>
      <c r="M35" s="64"/>
      <c r="N35" s="62">
        <v>1096526.6000000001</v>
      </c>
      <c r="O35" s="57"/>
      <c r="P35" s="64"/>
      <c r="Q35" s="62">
        <v>969132.79999999993</v>
      </c>
      <c r="R35" s="40"/>
      <c r="S35" s="65">
        <v>127393.80000000016</v>
      </c>
    </row>
    <row r="36" spans="1:19" ht="13.5" customHeight="1" x14ac:dyDescent="0.2">
      <c r="A36" s="56" t="s">
        <v>63</v>
      </c>
      <c r="B36" s="57"/>
      <c r="C36" s="58"/>
      <c r="D36" s="81">
        <v>19062.899999999998</v>
      </c>
      <c r="E36" s="60"/>
      <c r="F36" s="58"/>
      <c r="G36" s="81">
        <v>48234.5</v>
      </c>
      <c r="H36" s="61"/>
      <c r="I36" s="62">
        <v>-29171.600000000002</v>
      </c>
      <c r="J36" s="63"/>
      <c r="K36" s="70"/>
      <c r="L36" s="70"/>
      <c r="M36" s="64"/>
      <c r="N36" s="64"/>
      <c r="O36" s="70"/>
      <c r="P36" s="64"/>
      <c r="Q36" s="64"/>
      <c r="R36" s="40"/>
      <c r="S36" s="71"/>
    </row>
    <row r="37" spans="1:19" x14ac:dyDescent="0.2">
      <c r="A37" s="56" t="s">
        <v>65</v>
      </c>
      <c r="B37" s="57"/>
      <c r="C37" s="82">
        <v>4521.2</v>
      </c>
      <c r="D37" s="58"/>
      <c r="E37" s="58"/>
      <c r="F37" s="82">
        <v>4513.3</v>
      </c>
      <c r="G37" s="58"/>
      <c r="H37" s="70"/>
      <c r="I37" s="73">
        <v>7.8999999999996362</v>
      </c>
      <c r="J37" s="63"/>
      <c r="K37" s="70"/>
      <c r="L37" s="70"/>
      <c r="M37" s="64"/>
      <c r="N37" s="64"/>
      <c r="O37" s="70"/>
      <c r="P37" s="64"/>
      <c r="Q37" s="64"/>
      <c r="R37" s="40"/>
      <c r="S37" s="71"/>
    </row>
    <row r="38" spans="1:19" x14ac:dyDescent="0.2">
      <c r="A38" s="83" t="s">
        <v>68</v>
      </c>
      <c r="B38" s="84"/>
      <c r="C38" s="82">
        <v>7482.3</v>
      </c>
      <c r="D38" s="58"/>
      <c r="E38" s="58"/>
      <c r="F38" s="82">
        <v>5046.7</v>
      </c>
      <c r="G38" s="58"/>
      <c r="H38" s="70"/>
      <c r="I38" s="73">
        <v>2435.6000000000004</v>
      </c>
      <c r="J38" s="63"/>
      <c r="K38" s="57" t="s">
        <v>69</v>
      </c>
      <c r="L38" s="57"/>
      <c r="M38" s="64"/>
      <c r="N38" s="62">
        <v>1096526.6000000001</v>
      </c>
      <c r="O38" s="57"/>
      <c r="P38" s="64"/>
      <c r="Q38" s="62">
        <v>969132.79999999993</v>
      </c>
      <c r="R38" s="40"/>
      <c r="S38" s="65">
        <v>127393.80000000016</v>
      </c>
    </row>
    <row r="39" spans="1:19" x14ac:dyDescent="0.2">
      <c r="A39" s="171" t="s">
        <v>113</v>
      </c>
      <c r="B39" s="84"/>
      <c r="C39" s="82">
        <v>9</v>
      </c>
      <c r="D39" s="58"/>
      <c r="E39" s="58"/>
      <c r="F39" s="82">
        <v>9</v>
      </c>
      <c r="G39" s="58"/>
      <c r="H39" s="70"/>
      <c r="I39" s="73">
        <v>0</v>
      </c>
      <c r="J39" s="63"/>
      <c r="K39" s="57"/>
      <c r="L39" s="57"/>
      <c r="M39" s="64"/>
      <c r="N39" s="61"/>
      <c r="O39" s="57"/>
      <c r="P39" s="64"/>
      <c r="Q39" s="61"/>
      <c r="R39" s="40"/>
      <c r="S39" s="71"/>
    </row>
    <row r="40" spans="1:19" x14ac:dyDescent="0.2">
      <c r="A40" s="56" t="s">
        <v>23</v>
      </c>
      <c r="B40" s="57"/>
      <c r="C40" s="82">
        <v>16959.599999999999</v>
      </c>
      <c r="D40" s="58"/>
      <c r="E40" s="58"/>
      <c r="F40" s="82">
        <v>48499.7</v>
      </c>
      <c r="G40" s="58"/>
      <c r="H40" s="70"/>
      <c r="I40" s="73">
        <v>-31540.1</v>
      </c>
      <c r="J40" s="63"/>
      <c r="K40" s="70"/>
      <c r="L40" s="70"/>
      <c r="M40" s="64"/>
      <c r="N40" s="64"/>
      <c r="O40" s="70"/>
      <c r="P40" s="64"/>
      <c r="Q40" s="64"/>
      <c r="R40" s="40"/>
      <c r="S40" s="71"/>
    </row>
    <row r="41" spans="1:19" x14ac:dyDescent="0.2">
      <c r="A41" s="56" t="s">
        <v>45</v>
      </c>
      <c r="B41" s="57"/>
      <c r="C41" s="168">
        <v>-9909.2000000000007</v>
      </c>
      <c r="D41" s="58"/>
      <c r="E41" s="87"/>
      <c r="F41" s="167">
        <v>-9834.2000000000007</v>
      </c>
      <c r="G41" s="58"/>
      <c r="H41" s="70"/>
      <c r="I41" s="73">
        <v>-75</v>
      </c>
      <c r="J41" s="63"/>
      <c r="K41" s="70"/>
      <c r="L41" s="70"/>
      <c r="M41" s="64"/>
      <c r="N41" s="64"/>
      <c r="O41" s="70"/>
      <c r="P41" s="64"/>
      <c r="Q41" s="64"/>
      <c r="R41" s="40"/>
      <c r="S41" s="71"/>
    </row>
    <row r="42" spans="1:19" x14ac:dyDescent="0.2">
      <c r="A42" s="72"/>
      <c r="B42" s="70"/>
      <c r="C42" s="58"/>
      <c r="D42" s="58"/>
      <c r="E42" s="58"/>
      <c r="F42" s="58"/>
      <c r="G42" s="58"/>
      <c r="H42" s="70"/>
      <c r="I42" s="73"/>
      <c r="J42" s="63"/>
      <c r="K42" s="57" t="s">
        <v>70</v>
      </c>
      <c r="L42" s="57"/>
      <c r="M42" s="64"/>
      <c r="N42" s="62">
        <v>1679740.4</v>
      </c>
      <c r="O42" s="57"/>
      <c r="P42" s="64"/>
      <c r="Q42" s="62">
        <v>1665047.7</v>
      </c>
      <c r="R42" s="40"/>
      <c r="S42" s="65">
        <v>14692.699999999953</v>
      </c>
    </row>
    <row r="43" spans="1:19" x14ac:dyDescent="0.2">
      <c r="A43" s="56" t="s">
        <v>104</v>
      </c>
      <c r="B43" s="57"/>
      <c r="C43" s="58"/>
      <c r="D43" s="81">
        <v>492.99999999999977</v>
      </c>
      <c r="E43" s="60"/>
      <c r="F43" s="58"/>
      <c r="G43" s="81">
        <v>765.49999999999977</v>
      </c>
      <c r="H43" s="61"/>
      <c r="I43" s="62">
        <v>-272.5</v>
      </c>
      <c r="J43" s="63"/>
      <c r="K43" s="70"/>
      <c r="L43" s="70"/>
      <c r="M43" s="64"/>
      <c r="N43" s="64"/>
      <c r="O43" s="70"/>
      <c r="P43" s="64"/>
      <c r="Q43" s="64"/>
      <c r="R43" s="40"/>
      <c r="S43" s="71"/>
    </row>
    <row r="44" spans="1:19" x14ac:dyDescent="0.2">
      <c r="A44" s="83" t="s">
        <v>72</v>
      </c>
      <c r="B44" s="84"/>
      <c r="C44" s="82">
        <v>2135.1999999999998</v>
      </c>
      <c r="D44" s="58"/>
      <c r="E44" s="58"/>
      <c r="F44" s="82">
        <v>2135.1999999999998</v>
      </c>
      <c r="G44" s="58"/>
      <c r="H44" s="70"/>
      <c r="I44" s="73">
        <v>0</v>
      </c>
      <c r="J44" s="63"/>
      <c r="K44" s="57" t="s">
        <v>71</v>
      </c>
      <c r="L44" s="57"/>
      <c r="M44" s="64"/>
      <c r="N44" s="62">
        <v>643644.19999999995</v>
      </c>
      <c r="O44" s="57"/>
      <c r="P44" s="64"/>
      <c r="Q44" s="62">
        <v>597172.5</v>
      </c>
      <c r="R44" s="40"/>
      <c r="S44" s="65">
        <v>46471.699999999953</v>
      </c>
    </row>
    <row r="45" spans="1:19" x14ac:dyDescent="0.2">
      <c r="A45" s="56" t="s">
        <v>45</v>
      </c>
      <c r="B45" s="88"/>
      <c r="C45" s="168">
        <v>-1642.2</v>
      </c>
      <c r="D45" s="58"/>
      <c r="E45" s="87"/>
      <c r="F45" s="167">
        <v>-1369.7</v>
      </c>
      <c r="G45" s="58"/>
      <c r="H45" s="70"/>
      <c r="I45" s="73">
        <v>-272.5</v>
      </c>
      <c r="J45" s="63"/>
      <c r="K45" s="57" t="s">
        <v>73</v>
      </c>
      <c r="L45" s="57"/>
      <c r="M45" s="61">
        <v>643644.19999999995</v>
      </c>
      <c r="N45" s="64"/>
      <c r="O45" s="70"/>
      <c r="P45" s="61">
        <v>597172.5</v>
      </c>
      <c r="Q45" s="64"/>
      <c r="R45" s="40"/>
      <c r="S45" s="71">
        <v>46471.699999999953</v>
      </c>
    </row>
    <row r="46" spans="1:19" x14ac:dyDescent="0.2">
      <c r="A46" s="72"/>
      <c r="B46" s="70"/>
      <c r="C46" s="58"/>
      <c r="D46" s="58"/>
      <c r="E46" s="58"/>
      <c r="F46" s="58"/>
      <c r="G46" s="58"/>
      <c r="H46" s="70"/>
      <c r="I46" s="73"/>
      <c r="J46" s="63"/>
      <c r="K46" s="70"/>
      <c r="L46" s="70"/>
      <c r="M46" s="64"/>
      <c r="N46" s="64"/>
      <c r="O46" s="70"/>
      <c r="P46" s="64"/>
      <c r="Q46" s="64"/>
      <c r="R46" s="40"/>
      <c r="S46" s="71"/>
    </row>
    <row r="47" spans="1:19" x14ac:dyDescent="0.2">
      <c r="A47" s="56" t="s">
        <v>74</v>
      </c>
      <c r="B47" s="57"/>
      <c r="C47" s="58"/>
      <c r="D47" s="81">
        <v>12510.999999999998</v>
      </c>
      <c r="E47" s="60"/>
      <c r="F47" s="58"/>
      <c r="G47" s="81">
        <v>12574.299999999997</v>
      </c>
      <c r="H47" s="61"/>
      <c r="I47" s="62">
        <v>-63.299999999999272</v>
      </c>
      <c r="J47" s="63"/>
      <c r="K47" s="70"/>
      <c r="L47" s="70"/>
      <c r="M47" s="64"/>
      <c r="N47" s="64"/>
      <c r="O47" s="70"/>
      <c r="P47" s="64"/>
      <c r="Q47" s="64"/>
      <c r="R47" s="40"/>
      <c r="S47" s="71"/>
    </row>
    <row r="48" spans="1:19" x14ac:dyDescent="0.2">
      <c r="A48" s="56" t="s">
        <v>75</v>
      </c>
      <c r="B48" s="57"/>
      <c r="C48" s="82">
        <v>11116</v>
      </c>
      <c r="D48" s="58"/>
      <c r="E48" s="58"/>
      <c r="F48" s="82">
        <v>11116</v>
      </c>
      <c r="G48" s="58"/>
      <c r="H48" s="70"/>
      <c r="I48" s="73">
        <v>0</v>
      </c>
      <c r="J48" s="63"/>
      <c r="K48" s="57" t="s">
        <v>77</v>
      </c>
      <c r="L48" s="57"/>
      <c r="M48" s="64"/>
      <c r="N48" s="62">
        <v>283798.3</v>
      </c>
      <c r="O48" s="57"/>
      <c r="P48" s="64"/>
      <c r="Q48" s="62">
        <v>175364.4</v>
      </c>
      <c r="R48" s="40"/>
      <c r="S48" s="65">
        <v>108433.9</v>
      </c>
    </row>
    <row r="49" spans="1:19" x14ac:dyDescent="0.2">
      <c r="A49" s="56" t="s">
        <v>76</v>
      </c>
      <c r="B49" s="57"/>
      <c r="C49" s="82">
        <v>3262.6</v>
      </c>
      <c r="D49" s="58"/>
      <c r="E49" s="58"/>
      <c r="F49" s="82">
        <v>3263.8</v>
      </c>
      <c r="G49" s="58"/>
      <c r="H49" s="70"/>
      <c r="I49" s="73">
        <v>-1.2000000000002728</v>
      </c>
      <c r="J49" s="63"/>
      <c r="K49" s="57" t="s">
        <v>79</v>
      </c>
      <c r="L49" s="57"/>
      <c r="M49" s="61">
        <v>283798.3</v>
      </c>
      <c r="N49" s="64"/>
      <c r="O49" s="70"/>
      <c r="P49" s="61">
        <v>175364.4</v>
      </c>
      <c r="Q49" s="64"/>
      <c r="R49" s="40"/>
      <c r="S49" s="71">
        <v>108433.9</v>
      </c>
    </row>
    <row r="50" spans="1:19" x14ac:dyDescent="0.2">
      <c r="A50" s="56" t="s">
        <v>78</v>
      </c>
      <c r="B50" s="57"/>
      <c r="C50" s="82">
        <v>4751.7</v>
      </c>
      <c r="D50" s="58"/>
      <c r="E50" s="58"/>
      <c r="F50" s="82">
        <v>4801.3</v>
      </c>
      <c r="G50" s="58"/>
      <c r="H50" s="70"/>
      <c r="I50" s="73">
        <v>-49.600000000000364</v>
      </c>
      <c r="J50" s="63"/>
      <c r="K50" s="70"/>
      <c r="L50" s="70"/>
      <c r="M50" s="64"/>
      <c r="N50" s="64"/>
      <c r="O50" s="70"/>
      <c r="P50" s="64"/>
      <c r="Q50" s="64"/>
      <c r="R50" s="40"/>
      <c r="S50" s="71"/>
    </row>
    <row r="51" spans="1:19" x14ac:dyDescent="0.2">
      <c r="A51" s="56" t="s">
        <v>23</v>
      </c>
      <c r="B51" s="57"/>
      <c r="C51" s="82">
        <v>447.5</v>
      </c>
      <c r="D51" s="58"/>
      <c r="E51" s="58"/>
      <c r="F51" s="82">
        <v>447.5</v>
      </c>
      <c r="G51" s="58"/>
      <c r="H51" s="70"/>
      <c r="I51" s="73">
        <v>0</v>
      </c>
      <c r="J51" s="63"/>
      <c r="K51" s="70"/>
      <c r="L51" s="70"/>
      <c r="M51" s="64"/>
      <c r="N51" s="64"/>
      <c r="O51" s="70"/>
      <c r="P51" s="64"/>
      <c r="Q51" s="64"/>
      <c r="R51" s="40"/>
      <c r="S51" s="71"/>
    </row>
    <row r="52" spans="1:19" x14ac:dyDescent="0.2">
      <c r="A52" s="56" t="s">
        <v>80</v>
      </c>
      <c r="B52" s="57"/>
      <c r="C52" s="168">
        <v>-7033.6</v>
      </c>
      <c r="D52" s="58"/>
      <c r="E52" s="87"/>
      <c r="F52" s="167">
        <v>-7021.1</v>
      </c>
      <c r="G52" s="58"/>
      <c r="H52" s="70"/>
      <c r="I52" s="73">
        <v>-12.5</v>
      </c>
      <c r="J52" s="63"/>
      <c r="K52" s="57" t="s">
        <v>82</v>
      </c>
      <c r="L52" s="57"/>
      <c r="M52" s="64"/>
      <c r="N52" s="62">
        <v>109551</v>
      </c>
      <c r="O52" s="57"/>
      <c r="P52" s="64"/>
      <c r="Q52" s="62">
        <v>109551</v>
      </c>
      <c r="R52" s="40"/>
      <c r="S52" s="65">
        <v>0</v>
      </c>
    </row>
    <row r="53" spans="1:19" x14ac:dyDescent="0.2">
      <c r="A53" s="56" t="s">
        <v>81</v>
      </c>
      <c r="B53" s="57"/>
      <c r="C53" s="168">
        <v>-33.200000000000003</v>
      </c>
      <c r="D53" s="58"/>
      <c r="E53" s="87"/>
      <c r="F53" s="167">
        <v>-33.200000000000003</v>
      </c>
      <c r="G53" s="58"/>
      <c r="H53" s="70"/>
      <c r="I53" s="73">
        <v>0</v>
      </c>
      <c r="J53" s="63"/>
      <c r="K53" s="70"/>
      <c r="L53" s="70"/>
      <c r="M53" s="64"/>
      <c r="N53" s="64"/>
      <c r="O53" s="70"/>
      <c r="P53" s="64"/>
      <c r="Q53" s="64"/>
      <c r="R53" s="40"/>
      <c r="S53" s="71"/>
    </row>
    <row r="54" spans="1:19" x14ac:dyDescent="0.2">
      <c r="A54" s="72" t="s">
        <v>25</v>
      </c>
      <c r="B54" s="70"/>
      <c r="C54" s="58"/>
      <c r="D54" s="58"/>
      <c r="E54" s="58"/>
      <c r="F54" s="58"/>
      <c r="G54" s="58"/>
      <c r="H54" s="70"/>
      <c r="I54" s="73"/>
      <c r="J54" s="63"/>
      <c r="K54" s="57" t="s">
        <v>84</v>
      </c>
      <c r="L54" s="57"/>
      <c r="M54" s="61">
        <v>7805.7</v>
      </c>
      <c r="N54" s="64"/>
      <c r="O54" s="70"/>
      <c r="P54" s="61">
        <v>7805.7</v>
      </c>
      <c r="Q54" s="64"/>
      <c r="R54" s="40"/>
      <c r="S54" s="71">
        <v>0</v>
      </c>
    </row>
    <row r="55" spans="1:19" x14ac:dyDescent="0.2">
      <c r="A55" s="56" t="s">
        <v>83</v>
      </c>
      <c r="B55" s="57"/>
      <c r="C55" s="58"/>
      <c r="D55" s="81">
        <v>25773.200000000001</v>
      </c>
      <c r="E55" s="60"/>
      <c r="F55" s="58"/>
      <c r="G55" s="81">
        <v>19169.3</v>
      </c>
      <c r="H55" s="61"/>
      <c r="I55" s="62">
        <v>6603.9000000000015</v>
      </c>
      <c r="J55" s="63"/>
      <c r="K55" s="57" t="s">
        <v>86</v>
      </c>
      <c r="L55" s="57"/>
      <c r="M55" s="61">
        <v>100635.2</v>
      </c>
      <c r="N55" s="64"/>
      <c r="O55" s="70"/>
      <c r="P55" s="61">
        <v>100635.2</v>
      </c>
      <c r="Q55" s="64"/>
      <c r="R55" s="40"/>
      <c r="S55" s="71">
        <v>0</v>
      </c>
    </row>
    <row r="56" spans="1:19" x14ac:dyDescent="0.2">
      <c r="A56" s="56" t="s">
        <v>85</v>
      </c>
      <c r="B56" s="70"/>
      <c r="C56" s="82">
        <v>1119.2</v>
      </c>
      <c r="D56" s="58"/>
      <c r="E56" s="58"/>
      <c r="F56" s="82">
        <v>748</v>
      </c>
      <c r="G56" s="58"/>
      <c r="H56" s="70"/>
      <c r="I56" s="73">
        <v>371.20000000000005</v>
      </c>
      <c r="J56" s="63"/>
      <c r="K56" s="57" t="s">
        <v>43</v>
      </c>
      <c r="L56" s="57"/>
      <c r="M56" s="61">
        <v>1110.0999999999999</v>
      </c>
      <c r="N56" s="64"/>
      <c r="O56" s="70"/>
      <c r="P56" s="61">
        <v>1110.0999999999999</v>
      </c>
      <c r="Q56" s="64"/>
      <c r="R56" s="40"/>
      <c r="S56" s="71">
        <v>0</v>
      </c>
    </row>
    <row r="57" spans="1:19" x14ac:dyDescent="0.2">
      <c r="A57" s="56" t="s">
        <v>14</v>
      </c>
      <c r="B57" s="57"/>
      <c r="C57" s="82">
        <v>24656.7</v>
      </c>
      <c r="D57" s="58"/>
      <c r="E57" s="58"/>
      <c r="F57" s="82">
        <v>18424</v>
      </c>
      <c r="G57" s="58"/>
      <c r="H57" s="70"/>
      <c r="I57" s="73">
        <v>6232.7000000000007</v>
      </c>
      <c r="J57" s="63"/>
      <c r="K57" s="57"/>
      <c r="L57" s="57"/>
      <c r="M57" s="61"/>
      <c r="N57" s="64"/>
      <c r="O57" s="70"/>
      <c r="P57" s="61"/>
      <c r="Q57" s="64"/>
      <c r="R57" s="40"/>
      <c r="S57" s="71"/>
    </row>
    <row r="58" spans="1:19" x14ac:dyDescent="0.2">
      <c r="A58" s="56" t="s">
        <v>45</v>
      </c>
      <c r="B58" s="57"/>
      <c r="C58" s="168">
        <v>-2.7</v>
      </c>
      <c r="D58" s="58"/>
      <c r="E58" s="87"/>
      <c r="F58" s="168">
        <v>-2.7</v>
      </c>
      <c r="G58" s="58"/>
      <c r="H58" s="70"/>
      <c r="I58" s="73">
        <v>0</v>
      </c>
      <c r="J58" s="63"/>
      <c r="K58" s="57"/>
      <c r="L58" s="57"/>
      <c r="M58" s="61"/>
      <c r="N58" s="64"/>
      <c r="O58" s="70"/>
      <c r="P58" s="61"/>
      <c r="Q58" s="64"/>
      <c r="R58" s="40"/>
      <c r="S58" s="71"/>
    </row>
    <row r="59" spans="1:19" x14ac:dyDescent="0.2">
      <c r="A59" s="72"/>
      <c r="B59" s="70"/>
      <c r="C59" s="58"/>
      <c r="D59" s="58"/>
      <c r="E59" s="58"/>
      <c r="F59" s="58"/>
      <c r="G59" s="58"/>
      <c r="H59" s="70"/>
      <c r="I59" s="73"/>
      <c r="J59" s="63"/>
      <c r="K59" s="70"/>
      <c r="L59" s="70"/>
      <c r="M59" s="64"/>
      <c r="N59" s="64"/>
      <c r="O59" s="70"/>
      <c r="P59" s="64"/>
      <c r="Q59" s="64"/>
      <c r="R59" s="40"/>
      <c r="S59" s="71"/>
    </row>
    <row r="60" spans="1:19" x14ac:dyDescent="0.2">
      <c r="A60" s="56" t="s">
        <v>87</v>
      </c>
      <c r="B60" s="57"/>
      <c r="C60" s="58"/>
      <c r="D60" s="81">
        <v>7805.7</v>
      </c>
      <c r="E60" s="60"/>
      <c r="F60" s="58"/>
      <c r="G60" s="81">
        <v>7805.7</v>
      </c>
      <c r="H60" s="61"/>
      <c r="I60" s="62">
        <v>0</v>
      </c>
      <c r="J60" s="63"/>
      <c r="K60" s="57" t="s">
        <v>88</v>
      </c>
      <c r="L60" s="57"/>
      <c r="M60" s="64"/>
      <c r="N60" s="62">
        <v>610953</v>
      </c>
      <c r="O60" s="57"/>
      <c r="P60" s="64"/>
      <c r="Q60" s="62">
        <v>765858.6</v>
      </c>
      <c r="R60" s="40"/>
      <c r="S60" s="65">
        <v>-154905.59999999998</v>
      </c>
    </row>
    <row r="61" spans="1:19" x14ac:dyDescent="0.2">
      <c r="A61" s="56" t="s">
        <v>44</v>
      </c>
      <c r="B61" s="57"/>
      <c r="C61" s="58"/>
      <c r="D61" s="58"/>
      <c r="E61" s="58"/>
      <c r="F61" s="58"/>
      <c r="G61" s="58"/>
      <c r="H61" s="70"/>
      <c r="I61" s="73"/>
      <c r="J61" s="63"/>
      <c r="K61" s="57"/>
      <c r="L61" s="57"/>
      <c r="M61" s="64"/>
      <c r="N61" s="74"/>
      <c r="O61" s="57"/>
      <c r="P61" s="64"/>
      <c r="Q61" s="74"/>
      <c r="R61" s="40"/>
      <c r="S61" s="71"/>
    </row>
    <row r="62" spans="1:19" x14ac:dyDescent="0.2">
      <c r="A62" s="56" t="s">
        <v>22</v>
      </c>
      <c r="B62" s="57"/>
      <c r="C62" s="82">
        <v>7805.7</v>
      </c>
      <c r="D62" s="58"/>
      <c r="E62" s="58"/>
      <c r="F62" s="82">
        <v>7805.7</v>
      </c>
      <c r="G62" s="58"/>
      <c r="H62" s="70"/>
      <c r="I62" s="73">
        <v>0</v>
      </c>
      <c r="J62" s="63"/>
      <c r="K62" s="57" t="s">
        <v>33</v>
      </c>
      <c r="L62" s="57"/>
      <c r="M62" s="64"/>
      <c r="N62" s="81">
        <v>31793.9</v>
      </c>
      <c r="O62" s="57"/>
      <c r="P62" s="64"/>
      <c r="Q62" s="81">
        <v>17101.2</v>
      </c>
      <c r="R62" s="40"/>
      <c r="S62" s="65">
        <v>14692.7</v>
      </c>
    </row>
    <row r="63" spans="1:19" x14ac:dyDescent="0.2">
      <c r="A63" s="56" t="s">
        <v>25</v>
      </c>
      <c r="B63" s="57"/>
      <c r="C63" s="82"/>
      <c r="D63" s="58"/>
      <c r="E63" s="58"/>
      <c r="F63" s="82"/>
      <c r="G63" s="58"/>
      <c r="H63" s="70"/>
      <c r="I63" s="73"/>
      <c r="J63" s="63"/>
      <c r="K63" s="70"/>
      <c r="L63" s="70"/>
      <c r="M63" s="64"/>
      <c r="N63" s="64"/>
      <c r="O63" s="70"/>
      <c r="P63" s="64"/>
      <c r="Q63" s="64"/>
      <c r="R63" s="40"/>
      <c r="S63" s="71"/>
    </row>
    <row r="64" spans="1:19" x14ac:dyDescent="0.2">
      <c r="A64" s="72"/>
      <c r="B64" s="70"/>
      <c r="C64" s="58"/>
      <c r="D64" s="58"/>
      <c r="E64" s="58"/>
      <c r="F64" s="58"/>
      <c r="G64" s="58"/>
      <c r="H64" s="70"/>
      <c r="I64" s="73"/>
      <c r="J64" s="63"/>
      <c r="K64" s="57"/>
      <c r="L64" s="57"/>
      <c r="M64" s="64"/>
      <c r="N64" s="61"/>
      <c r="O64" s="57"/>
      <c r="P64" s="64"/>
      <c r="Q64" s="61"/>
      <c r="R64" s="40"/>
      <c r="S64" s="71"/>
    </row>
    <row r="65" spans="1:19" x14ac:dyDescent="0.2">
      <c r="A65" s="72"/>
      <c r="B65" s="70"/>
      <c r="C65" s="58"/>
      <c r="D65" s="58"/>
      <c r="E65" s="58"/>
      <c r="F65" s="58"/>
      <c r="G65" s="58"/>
      <c r="H65" s="70"/>
      <c r="I65" s="73"/>
      <c r="J65" s="63"/>
      <c r="K65" s="70"/>
      <c r="L65" s="70"/>
      <c r="M65" s="64"/>
      <c r="N65" s="64"/>
      <c r="O65" s="70"/>
      <c r="P65" s="64"/>
      <c r="Q65" s="64"/>
      <c r="R65" s="40"/>
      <c r="S65" s="71"/>
    </row>
    <row r="66" spans="1:19" x14ac:dyDescent="0.2">
      <c r="A66" s="56" t="s">
        <v>89</v>
      </c>
      <c r="B66" s="57"/>
      <c r="C66" s="58"/>
      <c r="D66" s="81">
        <v>2776267.0000000009</v>
      </c>
      <c r="E66" s="60"/>
      <c r="F66" s="58"/>
      <c r="G66" s="81">
        <v>2634180.4999999995</v>
      </c>
      <c r="H66" s="61"/>
      <c r="I66" s="62">
        <v>142086.5000000014</v>
      </c>
      <c r="J66" s="63"/>
      <c r="K66" s="57" t="s">
        <v>90</v>
      </c>
      <c r="L66" s="57"/>
      <c r="M66" s="64"/>
      <c r="N66" s="62">
        <v>2776267</v>
      </c>
      <c r="O66" s="57"/>
      <c r="P66" s="64"/>
      <c r="Q66" s="62">
        <v>2634180.5</v>
      </c>
      <c r="R66" s="40"/>
      <c r="S66" s="65">
        <v>142086.5</v>
      </c>
    </row>
    <row r="67" spans="1:19" ht="15.75" thickBot="1" x14ac:dyDescent="0.25">
      <c r="A67" s="89"/>
      <c r="B67" s="90"/>
      <c r="C67" s="90"/>
      <c r="D67" s="90"/>
      <c r="E67" s="90"/>
      <c r="F67" s="90"/>
      <c r="G67" s="90"/>
      <c r="H67" s="90"/>
      <c r="I67" s="91"/>
      <c r="J67" s="92"/>
      <c r="K67" s="90"/>
      <c r="L67" s="90"/>
      <c r="M67" s="93"/>
      <c r="N67" s="93"/>
      <c r="O67" s="90"/>
      <c r="P67" s="93"/>
      <c r="Q67" s="93"/>
      <c r="R67" s="94"/>
      <c r="S67" s="95"/>
    </row>
    <row r="68" spans="1:19" ht="16.5" thickTop="1" x14ac:dyDescent="0.25">
      <c r="A68" s="367" t="s">
        <v>91</v>
      </c>
      <c r="B68" s="368"/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9"/>
    </row>
    <row r="69" spans="1:19" x14ac:dyDescent="0.2">
      <c r="A69" s="56" t="s">
        <v>92</v>
      </c>
      <c r="B69" s="57"/>
      <c r="C69" s="70"/>
      <c r="D69" s="62">
        <v>10865.1</v>
      </c>
      <c r="E69" s="57"/>
      <c r="F69" s="70"/>
      <c r="G69" s="62">
        <v>10885.1</v>
      </c>
      <c r="H69" s="61"/>
      <c r="I69" s="62">
        <v>-20</v>
      </c>
      <c r="J69" s="96"/>
      <c r="K69" s="57" t="s">
        <v>93</v>
      </c>
      <c r="L69" s="57"/>
      <c r="M69" s="64"/>
      <c r="N69" s="62">
        <v>10865.1</v>
      </c>
      <c r="O69" s="57"/>
      <c r="P69" s="64"/>
      <c r="Q69" s="62">
        <v>10885.1</v>
      </c>
      <c r="R69" s="40"/>
      <c r="S69" s="65">
        <v>-20</v>
      </c>
    </row>
    <row r="70" spans="1:19" x14ac:dyDescent="0.2">
      <c r="A70" s="72"/>
      <c r="B70" s="70"/>
      <c r="C70" s="70"/>
      <c r="D70" s="70"/>
      <c r="E70" s="70"/>
      <c r="F70" s="70"/>
      <c r="G70" s="64"/>
      <c r="H70" s="70"/>
      <c r="I70" s="73"/>
      <c r="J70" s="96"/>
      <c r="K70" s="57" t="s">
        <v>94</v>
      </c>
      <c r="L70" s="57"/>
      <c r="M70" s="61">
        <v>10865.1</v>
      </c>
      <c r="N70" s="64"/>
      <c r="O70" s="70"/>
      <c r="P70" s="61">
        <v>10885.1</v>
      </c>
      <c r="Q70" s="64"/>
      <c r="R70" s="40"/>
      <c r="S70" s="71">
        <v>-20</v>
      </c>
    </row>
    <row r="71" spans="1:19" x14ac:dyDescent="0.2">
      <c r="A71" s="72"/>
      <c r="B71" s="70"/>
      <c r="C71" s="70"/>
      <c r="D71" s="70"/>
      <c r="E71" s="70"/>
      <c r="F71" s="70"/>
      <c r="G71" s="64"/>
      <c r="H71" s="70"/>
      <c r="I71" s="73"/>
      <c r="J71" s="96"/>
      <c r="K71" s="70"/>
      <c r="L71" s="70"/>
      <c r="M71" s="64"/>
      <c r="N71" s="64"/>
      <c r="O71" s="70"/>
      <c r="P71" s="64"/>
      <c r="Q71" s="64"/>
      <c r="R71" s="40"/>
      <c r="S71" s="71"/>
    </row>
    <row r="72" spans="1:19" x14ac:dyDescent="0.2">
      <c r="A72" s="56" t="s">
        <v>95</v>
      </c>
      <c r="B72" s="57"/>
      <c r="C72" s="70"/>
      <c r="D72" s="62">
        <v>136574.79999999999</v>
      </c>
      <c r="E72" s="57"/>
      <c r="F72" s="70"/>
      <c r="G72" s="62">
        <v>135731.6</v>
      </c>
      <c r="H72" s="61"/>
      <c r="I72" s="62">
        <v>843.19999999998254</v>
      </c>
      <c r="J72" s="96"/>
      <c r="K72" s="57" t="s">
        <v>96</v>
      </c>
      <c r="L72" s="57"/>
      <c r="M72" s="64"/>
      <c r="N72" s="62">
        <v>136574.79999999999</v>
      </c>
      <c r="O72" s="57"/>
      <c r="P72" s="64"/>
      <c r="Q72" s="62">
        <v>135731.6</v>
      </c>
      <c r="R72" s="40"/>
      <c r="S72" s="65">
        <v>843.19999999998254</v>
      </c>
    </row>
    <row r="73" spans="1:19" x14ac:dyDescent="0.2">
      <c r="A73" s="56" t="s">
        <v>23</v>
      </c>
      <c r="B73" s="57"/>
      <c r="C73" s="82">
        <v>136574.79999999999</v>
      </c>
      <c r="D73" s="70"/>
      <c r="E73" s="70"/>
      <c r="F73" s="61">
        <v>135731.6</v>
      </c>
      <c r="G73" s="64"/>
      <c r="H73" s="70"/>
      <c r="I73" s="73">
        <v>843.19999999998254</v>
      </c>
      <c r="J73" s="96"/>
      <c r="K73" s="70"/>
      <c r="L73" s="70"/>
      <c r="M73" s="64"/>
      <c r="N73" s="64"/>
      <c r="O73" s="70"/>
      <c r="P73" s="64"/>
      <c r="Q73" s="64"/>
      <c r="R73" s="40"/>
      <c r="S73" s="71"/>
    </row>
    <row r="74" spans="1:19" x14ac:dyDescent="0.2">
      <c r="A74" s="72"/>
      <c r="B74" s="70"/>
      <c r="C74" s="70"/>
      <c r="D74" s="97"/>
      <c r="E74" s="70"/>
      <c r="F74" s="70"/>
      <c r="G74" s="64"/>
      <c r="H74" s="70"/>
      <c r="I74" s="73"/>
      <c r="J74" s="96"/>
      <c r="K74" s="70"/>
      <c r="L74" s="70"/>
      <c r="M74" s="64"/>
      <c r="N74" s="64"/>
      <c r="O74" s="70"/>
      <c r="P74" s="64"/>
      <c r="Q74" s="64"/>
      <c r="R74" s="40"/>
      <c r="S74" s="71"/>
    </row>
    <row r="75" spans="1:19" x14ac:dyDescent="0.2">
      <c r="A75" s="56" t="s">
        <v>97</v>
      </c>
      <c r="B75" s="57"/>
      <c r="C75" s="70"/>
      <c r="D75" s="62">
        <v>2788987.1</v>
      </c>
      <c r="E75" s="57"/>
      <c r="F75" s="70"/>
      <c r="G75" s="62">
        <v>2648953.9</v>
      </c>
      <c r="H75" s="61"/>
      <c r="I75" s="62">
        <v>140033.20000000019</v>
      </c>
      <c r="J75" s="96"/>
      <c r="K75" s="57" t="s">
        <v>98</v>
      </c>
      <c r="L75" s="57"/>
      <c r="M75" s="64"/>
      <c r="N75" s="62">
        <v>2788987.1</v>
      </c>
      <c r="O75" s="57"/>
      <c r="P75" s="64"/>
      <c r="Q75" s="62">
        <v>2648953.9</v>
      </c>
      <c r="R75" s="40"/>
      <c r="S75" s="65">
        <v>140033.20000000019</v>
      </c>
    </row>
    <row r="76" spans="1:19" x14ac:dyDescent="0.2">
      <c r="A76" s="72"/>
      <c r="B76" s="70"/>
      <c r="C76" s="70"/>
      <c r="D76" s="64"/>
      <c r="E76" s="70"/>
      <c r="F76" s="70"/>
      <c r="G76" s="64"/>
      <c r="H76" s="70"/>
      <c r="I76" s="73"/>
      <c r="J76" s="96"/>
      <c r="K76" s="70"/>
      <c r="L76" s="70"/>
      <c r="M76" s="64"/>
      <c r="N76" s="64"/>
      <c r="O76" s="70"/>
      <c r="P76" s="64"/>
      <c r="Q76" s="64"/>
      <c r="R76" s="40"/>
      <c r="S76" s="71"/>
    </row>
    <row r="77" spans="1:19" x14ac:dyDescent="0.2">
      <c r="A77" s="56" t="s">
        <v>99</v>
      </c>
      <c r="B77" s="57"/>
      <c r="C77" s="70"/>
      <c r="D77" s="62">
        <v>5006284.0999999996</v>
      </c>
      <c r="E77" s="57"/>
      <c r="F77" s="70"/>
      <c r="G77" s="62">
        <v>4868914.7</v>
      </c>
      <c r="H77" s="61"/>
      <c r="I77" s="62">
        <v>137369.39999999944</v>
      </c>
      <c r="J77" s="96"/>
      <c r="K77" s="57" t="s">
        <v>100</v>
      </c>
      <c r="L77" s="57"/>
      <c r="M77" s="64"/>
      <c r="N77" s="62">
        <v>5006284.0999999996</v>
      </c>
      <c r="O77" s="57"/>
      <c r="P77" s="64"/>
      <c r="Q77" s="62">
        <v>4868914.7</v>
      </c>
      <c r="R77" s="40"/>
      <c r="S77" s="65">
        <v>137369.39999999944</v>
      </c>
    </row>
    <row r="78" spans="1:19" ht="15.75" customHeight="1" x14ac:dyDescent="0.2">
      <c r="A78" s="72"/>
      <c r="B78" s="70"/>
      <c r="C78" s="70"/>
      <c r="D78" s="70"/>
      <c r="E78" s="70"/>
      <c r="F78" s="70"/>
      <c r="G78" s="64"/>
      <c r="H78" s="70"/>
      <c r="I78" s="73"/>
      <c r="J78" s="96"/>
      <c r="K78" s="70"/>
      <c r="L78" s="70"/>
      <c r="M78" s="64"/>
      <c r="N78" s="64"/>
      <c r="O78" s="70"/>
      <c r="P78" s="64"/>
      <c r="Q78" s="64"/>
      <c r="R78" s="40"/>
      <c r="S78" s="71"/>
    </row>
    <row r="79" spans="1:19" x14ac:dyDescent="0.2">
      <c r="A79" s="56" t="s">
        <v>101</v>
      </c>
      <c r="B79" s="70"/>
      <c r="C79" s="70"/>
      <c r="D79" s="62">
        <v>7942711.0999999996</v>
      </c>
      <c r="E79" s="57"/>
      <c r="F79" s="70"/>
      <c r="G79" s="62">
        <v>7664485.3000000007</v>
      </c>
      <c r="H79" s="61"/>
      <c r="I79" s="62">
        <v>278225.79999999888</v>
      </c>
      <c r="J79" s="96"/>
      <c r="K79" s="57" t="s">
        <v>101</v>
      </c>
      <c r="L79" s="57"/>
      <c r="M79" s="64"/>
      <c r="N79" s="62">
        <v>7942711.0999999996</v>
      </c>
      <c r="O79" s="57"/>
      <c r="P79" s="64"/>
      <c r="Q79" s="62">
        <v>7664485.3000000007</v>
      </c>
      <c r="R79" s="40"/>
      <c r="S79" s="65">
        <v>278225.79999999888</v>
      </c>
    </row>
    <row r="80" spans="1:19" ht="15.75" thickBot="1" x14ac:dyDescent="0.25">
      <c r="A80" s="89"/>
      <c r="B80" s="90"/>
      <c r="C80" s="90"/>
      <c r="D80" s="90"/>
      <c r="E80" s="90"/>
      <c r="F80" s="90"/>
      <c r="G80" s="90"/>
      <c r="H80" s="90"/>
      <c r="I80" s="90"/>
      <c r="J80" s="98"/>
      <c r="K80" s="90"/>
      <c r="L80" s="90"/>
      <c r="M80" s="90"/>
      <c r="N80" s="90"/>
      <c r="O80" s="90"/>
      <c r="P80" s="90"/>
      <c r="Q80" s="90"/>
      <c r="R80" s="94"/>
      <c r="S80" s="99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sheetProtection password="CF7A" sheet="1" objects="1" scenarios="1"/>
  <mergeCells count="5">
    <mergeCell ref="G1:J1"/>
    <mergeCell ref="M4:N4"/>
    <mergeCell ref="C10:D10"/>
    <mergeCell ref="M10:N10"/>
    <mergeCell ref="A68:S68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>
    <oddFooter>&amp;LDirección de Contabilidad&amp;RPágina 2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37" transitionEvaluation="1">
    <pageSetUpPr fitToPage="1"/>
  </sheetPr>
  <dimension ref="A1:S184"/>
  <sheetViews>
    <sheetView showGridLines="0" topLeftCell="A37" zoomScale="75" workbookViewId="0">
      <selection activeCell="A37" sqref="A1:XFD1048576"/>
    </sheetView>
  </sheetViews>
  <sheetFormatPr baseColWidth="10" defaultColWidth="12.6640625" defaultRowHeight="15" x14ac:dyDescent="0.2"/>
  <cols>
    <col min="1" max="1" width="50.5546875" style="104" customWidth="1"/>
    <col min="2" max="2" width="8.33203125" style="104" customWidth="1"/>
    <col min="3" max="3" width="11.21875" style="165" customWidth="1"/>
    <col min="4" max="4" width="3.33203125" style="165" customWidth="1"/>
    <col min="5" max="5" width="12.77734375" style="165" customWidth="1"/>
    <col min="6" max="6" width="3.109375" style="104" customWidth="1"/>
    <col min="7" max="7" width="7.77734375" style="104" customWidth="1"/>
    <col min="8" max="8" width="10.88671875" style="104" customWidth="1"/>
    <col min="9" max="9" width="3.6640625" style="104" customWidth="1"/>
    <col min="10" max="10" width="12.109375" style="104" customWidth="1"/>
    <col min="11" max="11" width="2.77734375" style="104" customWidth="1"/>
    <col min="12" max="12" width="12.6640625" style="104"/>
    <col min="13" max="13" width="1.5546875" style="104" customWidth="1"/>
    <col min="14" max="14" width="12.6640625" style="104"/>
    <col min="15" max="19" width="12.6640625" style="105"/>
    <col min="20" max="16384" width="12.6640625" style="104"/>
  </cols>
  <sheetData>
    <row r="1" spans="1:19" ht="17.100000000000001" customHeight="1" x14ac:dyDescent="0.2">
      <c r="A1" s="100"/>
      <c r="B1" s="100"/>
      <c r="C1" s="101"/>
      <c r="D1" s="101"/>
      <c r="E1" s="101"/>
      <c r="F1" s="102"/>
      <c r="G1" s="102"/>
      <c r="H1" s="102"/>
      <c r="I1" s="102"/>
      <c r="J1" s="102"/>
      <c r="K1" s="102"/>
      <c r="L1" s="102"/>
      <c r="M1" s="103"/>
    </row>
    <row r="2" spans="1:19" ht="12" customHeight="1" x14ac:dyDescent="0.2">
      <c r="A2" s="102"/>
      <c r="B2" s="102"/>
      <c r="C2" s="101"/>
      <c r="D2" s="101"/>
      <c r="E2" s="101"/>
      <c r="F2" s="102"/>
      <c r="G2" s="102"/>
      <c r="H2" s="102"/>
      <c r="I2" s="102"/>
      <c r="J2" s="102"/>
      <c r="K2" s="102"/>
      <c r="L2" s="102"/>
      <c r="M2" s="102"/>
    </row>
    <row r="3" spans="1:19" ht="20.25" x14ac:dyDescent="0.3">
      <c r="A3" s="106"/>
      <c r="B3" s="106"/>
      <c r="C3" s="107"/>
      <c r="D3" s="107"/>
      <c r="E3" s="107"/>
      <c r="F3" s="108"/>
      <c r="G3" s="108"/>
      <c r="H3" s="108"/>
      <c r="I3" s="108"/>
      <c r="J3" s="108"/>
      <c r="K3" s="108"/>
      <c r="L3" s="108"/>
      <c r="M3" s="108"/>
    </row>
    <row r="4" spans="1:19" s="112" customFormat="1" ht="23.25" x14ac:dyDescent="0.35">
      <c r="A4" s="109" t="s">
        <v>0</v>
      </c>
      <c r="B4" s="109"/>
      <c r="C4" s="110"/>
      <c r="D4" s="110"/>
      <c r="E4" s="110"/>
      <c r="F4" s="111"/>
      <c r="G4" s="111"/>
      <c r="H4" s="111"/>
      <c r="I4" s="111"/>
      <c r="J4" s="111"/>
      <c r="K4" s="111"/>
      <c r="L4" s="111"/>
      <c r="M4" s="111"/>
      <c r="O4" s="113"/>
      <c r="P4" s="113"/>
      <c r="Q4" s="113"/>
      <c r="R4" s="113"/>
      <c r="S4" s="113"/>
    </row>
    <row r="5" spans="1:19" s="112" customFormat="1" ht="23.25" x14ac:dyDescent="0.35">
      <c r="A5" s="109" t="s">
        <v>123</v>
      </c>
      <c r="B5" s="114"/>
      <c r="C5" s="110"/>
      <c r="D5" s="110"/>
      <c r="E5" s="110"/>
      <c r="F5" s="111"/>
      <c r="G5" s="111"/>
      <c r="H5" s="111"/>
      <c r="I5" s="111"/>
      <c r="J5" s="111"/>
      <c r="K5" s="111"/>
      <c r="L5" s="111"/>
      <c r="M5" s="111"/>
      <c r="O5" s="113"/>
      <c r="P5" s="113"/>
      <c r="Q5" s="113"/>
      <c r="R5" s="113"/>
      <c r="S5" s="113"/>
    </row>
    <row r="6" spans="1:19" ht="6.75" customHeight="1" x14ac:dyDescent="0.2">
      <c r="A6" s="115"/>
      <c r="B6" s="115"/>
      <c r="C6" s="116"/>
      <c r="D6" s="116"/>
      <c r="E6" s="116"/>
      <c r="F6" s="117"/>
      <c r="G6" s="117"/>
      <c r="H6" s="117"/>
      <c r="I6" s="117"/>
      <c r="J6" s="117"/>
      <c r="K6" s="118"/>
      <c r="L6" s="2"/>
      <c r="M6" s="105"/>
    </row>
    <row r="7" spans="1:19" ht="9" customHeight="1" x14ac:dyDescent="0.2">
      <c r="A7" s="115"/>
      <c r="B7" s="115"/>
      <c r="C7" s="116"/>
      <c r="D7" s="116"/>
      <c r="E7" s="116"/>
      <c r="F7" s="117"/>
      <c r="G7" s="117"/>
      <c r="H7" s="117"/>
      <c r="I7" s="117"/>
      <c r="J7" s="117"/>
      <c r="K7" s="118"/>
      <c r="L7" s="2"/>
      <c r="M7" s="105"/>
    </row>
    <row r="8" spans="1:19" ht="15.75" thickBot="1" x14ac:dyDescent="0.25">
      <c r="A8" s="119"/>
      <c r="B8" s="119"/>
      <c r="C8" s="120"/>
      <c r="D8" s="120"/>
      <c r="E8" s="120"/>
      <c r="F8" s="119"/>
      <c r="G8" s="119"/>
      <c r="H8" s="119"/>
      <c r="I8" s="119"/>
      <c r="J8" s="121"/>
      <c r="L8" s="121" t="s">
        <v>1</v>
      </c>
    </row>
    <row r="9" spans="1:19" ht="24" customHeight="1" thickTop="1" x14ac:dyDescent="0.2">
      <c r="A9" s="122"/>
      <c r="B9" s="123"/>
      <c r="C9" s="124" t="s">
        <v>2</v>
      </c>
      <c r="D9" s="125"/>
      <c r="E9" s="125"/>
      <c r="F9" s="126"/>
      <c r="G9" s="126"/>
      <c r="H9" s="126"/>
      <c r="I9" s="126"/>
      <c r="J9" s="126"/>
      <c r="K9" s="127"/>
      <c r="L9" s="127"/>
      <c r="M9" s="128"/>
    </row>
    <row r="10" spans="1:19" ht="8.25" customHeight="1" x14ac:dyDescent="0.2">
      <c r="A10" s="129"/>
      <c r="B10" s="130"/>
      <c r="C10" s="131"/>
      <c r="D10" s="131"/>
      <c r="E10" s="131"/>
      <c r="F10" s="130"/>
      <c r="G10" s="130"/>
      <c r="H10" s="130"/>
      <c r="I10" s="130"/>
      <c r="J10" s="130"/>
      <c r="K10" s="130"/>
      <c r="L10" s="130"/>
      <c r="M10" s="132"/>
    </row>
    <row r="11" spans="1:19" x14ac:dyDescent="0.2">
      <c r="A11" s="129"/>
      <c r="B11" s="133" t="s">
        <v>3</v>
      </c>
      <c r="C11" s="134">
        <v>41730</v>
      </c>
      <c r="D11" s="135" t="s">
        <v>4</v>
      </c>
      <c r="E11" s="136">
        <v>41759</v>
      </c>
      <c r="F11" s="130"/>
      <c r="G11" s="133" t="s">
        <v>3</v>
      </c>
      <c r="H11" s="134">
        <v>41699</v>
      </c>
      <c r="I11" s="135" t="s">
        <v>4</v>
      </c>
      <c r="J11" s="136">
        <v>41729</v>
      </c>
      <c r="K11" s="130"/>
      <c r="L11" s="137" t="s">
        <v>110</v>
      </c>
      <c r="M11" s="132"/>
    </row>
    <row r="12" spans="1:19" s="146" customFormat="1" ht="11.25" customHeight="1" x14ac:dyDescent="0.25">
      <c r="A12" s="138"/>
      <c r="B12" s="139"/>
      <c r="C12" s="140" t="s">
        <v>5</v>
      </c>
      <c r="D12" s="141"/>
      <c r="E12" s="142" t="s">
        <v>5</v>
      </c>
      <c r="F12" s="139"/>
      <c r="G12" s="139"/>
      <c r="H12" s="143" t="s">
        <v>5</v>
      </c>
      <c r="I12" s="139"/>
      <c r="J12" s="144" t="s">
        <v>5</v>
      </c>
      <c r="K12" s="139"/>
      <c r="L12" s="139"/>
      <c r="M12" s="145"/>
      <c r="O12" s="147"/>
      <c r="P12" s="147"/>
      <c r="Q12" s="147"/>
      <c r="R12" s="147"/>
      <c r="S12" s="147"/>
    </row>
    <row r="13" spans="1:19" x14ac:dyDescent="0.2">
      <c r="A13" s="129"/>
      <c r="B13" s="130"/>
      <c r="C13" s="131"/>
      <c r="D13" s="131"/>
      <c r="E13" s="131"/>
      <c r="F13" s="130"/>
      <c r="G13" s="130"/>
      <c r="H13" s="130"/>
      <c r="I13" s="130"/>
      <c r="J13" s="130"/>
      <c r="K13" s="130"/>
      <c r="L13" s="130"/>
      <c r="M13" s="132"/>
    </row>
    <row r="14" spans="1:19" x14ac:dyDescent="0.2">
      <c r="A14" s="148" t="s">
        <v>6</v>
      </c>
      <c r="B14" s="149"/>
      <c r="C14" s="1"/>
      <c r="D14" s="1"/>
      <c r="E14" s="150">
        <v>32297.600000000002</v>
      </c>
      <c r="F14" s="1"/>
      <c r="G14" s="1"/>
      <c r="H14" s="1"/>
      <c r="I14" s="1"/>
      <c r="J14" s="150">
        <v>34179.299999999996</v>
      </c>
      <c r="K14" s="130"/>
      <c r="L14" s="150">
        <v>-1881.6999999999935</v>
      </c>
      <c r="M14" s="151"/>
      <c r="O14" s="1"/>
      <c r="P14" s="2"/>
      <c r="Q14" s="1"/>
      <c r="R14" s="2"/>
      <c r="S14" s="2"/>
    </row>
    <row r="15" spans="1:19" x14ac:dyDescent="0.2">
      <c r="A15" s="148" t="s">
        <v>7</v>
      </c>
      <c r="B15" s="149"/>
      <c r="C15" s="2">
        <v>30791.399999999998</v>
      </c>
      <c r="D15" s="1"/>
      <c r="E15" s="1"/>
      <c r="F15" s="1"/>
      <c r="G15" s="1"/>
      <c r="H15" s="2">
        <v>32441.200000000001</v>
      </c>
      <c r="I15" s="1"/>
      <c r="J15" s="1"/>
      <c r="K15" s="130"/>
      <c r="L15" s="2">
        <v>-1649.8000000000029</v>
      </c>
      <c r="M15" s="151"/>
      <c r="O15" s="2"/>
      <c r="P15" s="1"/>
      <c r="Q15" s="2"/>
      <c r="R15" s="1"/>
      <c r="S15" s="2"/>
    </row>
    <row r="16" spans="1:19" x14ac:dyDescent="0.2">
      <c r="A16" s="148" t="s">
        <v>111</v>
      </c>
      <c r="B16" s="149"/>
      <c r="C16" s="2">
        <v>331.9</v>
      </c>
      <c r="D16" s="1"/>
      <c r="E16" s="1"/>
      <c r="F16" s="1"/>
      <c r="G16" s="1"/>
      <c r="H16" s="2">
        <v>488</v>
      </c>
      <c r="I16" s="1"/>
      <c r="J16" s="1"/>
      <c r="K16" s="130"/>
      <c r="L16" s="2">
        <v>-156.10000000000002</v>
      </c>
      <c r="M16" s="151"/>
      <c r="O16" s="2"/>
      <c r="P16" s="1"/>
      <c r="Q16" s="2"/>
      <c r="R16" s="1"/>
      <c r="S16" s="2"/>
    </row>
    <row r="17" spans="1:19" x14ac:dyDescent="0.2">
      <c r="A17" s="148" t="s">
        <v>10</v>
      </c>
      <c r="B17" s="149"/>
      <c r="C17" s="2">
        <v>1175.4000000000001</v>
      </c>
      <c r="D17" s="1"/>
      <c r="E17" s="1"/>
      <c r="F17" s="1"/>
      <c r="G17" s="1"/>
      <c r="H17" s="2">
        <v>1291.0999999999999</v>
      </c>
      <c r="I17" s="1"/>
      <c r="J17" s="1"/>
      <c r="K17" s="130"/>
      <c r="L17" s="2">
        <v>-115.69999999999982</v>
      </c>
      <c r="M17" s="151"/>
      <c r="O17" s="2"/>
      <c r="P17" s="1"/>
      <c r="Q17" s="2"/>
      <c r="R17" s="1"/>
      <c r="S17" s="2"/>
    </row>
    <row r="18" spans="1:19" x14ac:dyDescent="0.2">
      <c r="A18" s="148" t="s">
        <v>8</v>
      </c>
      <c r="B18" s="149"/>
      <c r="C18" s="2">
        <v>-1.1000000000000001</v>
      </c>
      <c r="D18" s="1"/>
      <c r="E18" s="1"/>
      <c r="F18" s="1"/>
      <c r="G18" s="1"/>
      <c r="H18" s="1">
        <v>-41</v>
      </c>
      <c r="I18" s="1"/>
      <c r="J18" s="1"/>
      <c r="K18" s="130"/>
      <c r="L18" s="2">
        <v>39.9</v>
      </c>
      <c r="M18" s="151"/>
      <c r="O18" s="2"/>
      <c r="P18" s="1"/>
      <c r="Q18" s="2"/>
      <c r="R18" s="1"/>
      <c r="S18" s="2"/>
    </row>
    <row r="19" spans="1:19" x14ac:dyDescent="0.2">
      <c r="A19" s="129"/>
      <c r="B19" s="130"/>
      <c r="C19" s="1"/>
      <c r="D19" s="1"/>
      <c r="E19" s="1"/>
      <c r="F19" s="1"/>
      <c r="G19" s="1"/>
      <c r="I19" s="1"/>
      <c r="J19" s="1"/>
      <c r="K19" s="130"/>
      <c r="L19" s="2"/>
      <c r="M19" s="151"/>
      <c r="O19" s="1"/>
      <c r="P19" s="1"/>
      <c r="Q19" s="1"/>
      <c r="R19" s="1"/>
      <c r="S19" s="2"/>
    </row>
    <row r="20" spans="1:19" x14ac:dyDescent="0.2">
      <c r="A20" s="148" t="s">
        <v>9</v>
      </c>
      <c r="B20" s="149"/>
      <c r="C20" s="1"/>
      <c r="D20" s="1"/>
      <c r="E20" s="150">
        <v>3824.1</v>
      </c>
      <c r="F20" s="1"/>
      <c r="G20" s="1"/>
      <c r="H20" s="1"/>
      <c r="I20" s="1"/>
      <c r="J20" s="150">
        <v>3933.6</v>
      </c>
      <c r="K20" s="130"/>
      <c r="L20" s="150">
        <v>-109.5</v>
      </c>
      <c r="M20" s="151"/>
      <c r="O20" s="1"/>
      <c r="P20" s="2"/>
      <c r="Q20" s="1"/>
      <c r="R20" s="2"/>
      <c r="S20" s="2"/>
    </row>
    <row r="21" spans="1:19" x14ac:dyDescent="0.2">
      <c r="A21" s="148" t="s">
        <v>112</v>
      </c>
      <c r="B21" s="149"/>
      <c r="C21" s="2">
        <v>3793</v>
      </c>
      <c r="D21" s="1"/>
      <c r="E21" s="1"/>
      <c r="F21" s="1"/>
      <c r="G21" s="1"/>
      <c r="H21" s="2">
        <v>3918</v>
      </c>
      <c r="I21" s="1"/>
      <c r="J21" s="1"/>
      <c r="K21" s="130"/>
      <c r="L21" s="2">
        <v>-125</v>
      </c>
      <c r="M21" s="151"/>
      <c r="O21" s="2"/>
      <c r="P21" s="1"/>
      <c r="Q21" s="2"/>
      <c r="R21" s="1"/>
      <c r="S21" s="2"/>
    </row>
    <row r="22" spans="1:19" x14ac:dyDescent="0.2">
      <c r="A22" s="148" t="s">
        <v>10</v>
      </c>
      <c r="B22" s="149"/>
      <c r="C22" s="2">
        <v>31.1</v>
      </c>
      <c r="D22" s="1"/>
      <c r="E22" s="1"/>
      <c r="F22" s="1"/>
      <c r="G22" s="1"/>
      <c r="H22" s="2">
        <v>15.6</v>
      </c>
      <c r="I22" s="1"/>
      <c r="J22" s="1"/>
      <c r="K22" s="130"/>
      <c r="L22" s="2">
        <v>15.500000000000002</v>
      </c>
      <c r="M22" s="151"/>
      <c r="O22" s="2"/>
      <c r="P22" s="1"/>
      <c r="Q22" s="2"/>
      <c r="R22" s="1"/>
      <c r="S22" s="2"/>
    </row>
    <row r="23" spans="1:19" x14ac:dyDescent="0.2">
      <c r="A23" s="148" t="s">
        <v>8</v>
      </c>
      <c r="B23" s="149"/>
      <c r="C23" s="2">
        <v>0</v>
      </c>
      <c r="D23" s="1"/>
      <c r="E23" s="1"/>
      <c r="F23" s="1"/>
      <c r="G23" s="1"/>
      <c r="H23" s="1">
        <v>0</v>
      </c>
      <c r="I23" s="1"/>
      <c r="J23" s="1"/>
      <c r="K23" s="130"/>
      <c r="L23" s="2">
        <v>0</v>
      </c>
      <c r="M23" s="151"/>
      <c r="O23" s="2"/>
      <c r="P23" s="1"/>
      <c r="Q23" s="2"/>
      <c r="R23" s="1"/>
      <c r="S23" s="2"/>
    </row>
    <row r="24" spans="1:19" x14ac:dyDescent="0.2">
      <c r="A24" s="129"/>
      <c r="B24" s="130"/>
      <c r="C24" s="1"/>
      <c r="D24" s="1"/>
      <c r="E24" s="1"/>
      <c r="F24" s="1"/>
      <c r="G24" s="1"/>
      <c r="I24" s="1"/>
      <c r="J24" s="1"/>
      <c r="K24" s="130"/>
      <c r="L24" s="2"/>
      <c r="M24" s="151"/>
      <c r="O24" s="1"/>
      <c r="P24" s="1"/>
      <c r="Q24" s="1"/>
      <c r="R24" s="1"/>
      <c r="S24" s="2"/>
    </row>
    <row r="25" spans="1:19" s="155" customFormat="1" ht="15.75" x14ac:dyDescent="0.25">
      <c r="A25" s="152" t="s">
        <v>11</v>
      </c>
      <c r="B25" s="153"/>
      <c r="C25" s="3"/>
      <c r="D25" s="3"/>
      <c r="E25" s="154">
        <v>28473.500000000004</v>
      </c>
      <c r="F25" s="3"/>
      <c r="G25" s="3"/>
      <c r="H25" s="3"/>
      <c r="I25" s="3"/>
      <c r="J25" s="154">
        <v>30245.699999999997</v>
      </c>
      <c r="K25" s="137"/>
      <c r="L25" s="154">
        <v>-1772.1999999999935</v>
      </c>
      <c r="M25" s="151"/>
      <c r="O25" s="3"/>
      <c r="P25" s="4"/>
      <c r="Q25" s="3"/>
      <c r="R25" s="4"/>
      <c r="S25" s="4"/>
    </row>
    <row r="26" spans="1:19" x14ac:dyDescent="0.2">
      <c r="A26" s="129"/>
      <c r="B26" s="130"/>
      <c r="C26" s="1"/>
      <c r="D26" s="1"/>
      <c r="E26" s="1"/>
      <c r="F26" s="1"/>
      <c r="G26" s="1"/>
      <c r="H26" s="1"/>
      <c r="I26" s="1"/>
      <c r="J26" s="1"/>
      <c r="K26" s="130"/>
      <c r="L26" s="2"/>
      <c r="M26" s="151"/>
      <c r="O26" s="1"/>
      <c r="P26" s="1"/>
      <c r="Q26" s="1"/>
      <c r="R26" s="1"/>
      <c r="S26" s="2"/>
    </row>
    <row r="27" spans="1:19" x14ac:dyDescent="0.2">
      <c r="A27" s="148" t="s">
        <v>12</v>
      </c>
      <c r="B27" s="149"/>
      <c r="C27" s="1"/>
      <c r="D27" s="1"/>
      <c r="E27" s="150">
        <v>-4201.7</v>
      </c>
      <c r="F27" s="1"/>
      <c r="G27" s="1"/>
      <c r="H27" s="1"/>
      <c r="I27" s="1"/>
      <c r="J27" s="150">
        <v>-6285.5</v>
      </c>
      <c r="K27" s="130"/>
      <c r="L27" s="150">
        <v>2083.8000000000002</v>
      </c>
      <c r="M27" s="151"/>
      <c r="O27" s="1"/>
      <c r="P27" s="2"/>
      <c r="Q27" s="1"/>
      <c r="R27" s="2"/>
      <c r="S27" s="2"/>
    </row>
    <row r="28" spans="1:19" x14ac:dyDescent="0.2">
      <c r="A28" s="129"/>
      <c r="B28" s="130"/>
      <c r="C28" s="1"/>
      <c r="D28" s="1"/>
      <c r="E28" s="1"/>
      <c r="F28" s="1"/>
      <c r="G28" s="1"/>
      <c r="H28" s="1"/>
      <c r="I28" s="1"/>
      <c r="J28" s="1"/>
      <c r="K28" s="130"/>
      <c r="L28" s="2"/>
      <c r="M28" s="151"/>
      <c r="O28" s="1"/>
      <c r="P28" s="1"/>
      <c r="Q28" s="1"/>
      <c r="R28" s="1"/>
      <c r="S28" s="2"/>
    </row>
    <row r="29" spans="1:19" x14ac:dyDescent="0.2">
      <c r="A29" s="148" t="s">
        <v>13</v>
      </c>
      <c r="B29" s="149"/>
      <c r="C29" s="1"/>
      <c r="D29" s="1"/>
      <c r="E29" s="150">
        <v>0</v>
      </c>
      <c r="F29" s="1"/>
      <c r="G29" s="1"/>
      <c r="H29" s="1"/>
      <c r="I29" s="1"/>
      <c r="J29" s="150">
        <v>116</v>
      </c>
      <c r="K29" s="130"/>
      <c r="L29" s="150">
        <v>-116</v>
      </c>
      <c r="M29" s="151"/>
      <c r="O29" s="1"/>
      <c r="P29" s="2"/>
      <c r="Q29" s="1"/>
      <c r="R29" s="2"/>
      <c r="S29" s="2"/>
    </row>
    <row r="30" spans="1:19" x14ac:dyDescent="0.2">
      <c r="A30" s="172" t="s">
        <v>114</v>
      </c>
      <c r="B30" s="149"/>
      <c r="C30" s="2">
        <v>0</v>
      </c>
      <c r="D30" s="1"/>
      <c r="E30" s="1"/>
      <c r="F30" s="1"/>
      <c r="G30" s="1"/>
      <c r="H30" s="1">
        <v>116</v>
      </c>
      <c r="I30" s="1"/>
      <c r="J30" s="1"/>
      <c r="K30" s="130"/>
      <c r="L30" s="2">
        <v>-116</v>
      </c>
      <c r="M30" s="151"/>
      <c r="O30" s="2"/>
      <c r="P30" s="1"/>
      <c r="Q30" s="2"/>
      <c r="R30" s="1"/>
      <c r="S30" s="2"/>
    </row>
    <row r="31" spans="1:19" x14ac:dyDescent="0.2">
      <c r="A31" s="148" t="s">
        <v>14</v>
      </c>
      <c r="B31" s="149"/>
      <c r="C31" s="2">
        <v>0</v>
      </c>
      <c r="D31" s="1"/>
      <c r="E31" s="1"/>
      <c r="F31" s="1"/>
      <c r="G31" s="1"/>
      <c r="H31" s="1">
        <v>0</v>
      </c>
      <c r="I31" s="1"/>
      <c r="J31" s="1"/>
      <c r="K31" s="130"/>
      <c r="L31" s="2">
        <v>0</v>
      </c>
      <c r="M31" s="151"/>
      <c r="O31" s="2"/>
      <c r="P31" s="1"/>
      <c r="Q31" s="2"/>
      <c r="R31" s="1"/>
      <c r="S31" s="2"/>
    </row>
    <row r="32" spans="1:19" x14ac:dyDescent="0.2">
      <c r="A32" s="129"/>
      <c r="B32" s="130"/>
      <c r="C32" s="1"/>
      <c r="D32" s="1"/>
      <c r="E32" s="1"/>
      <c r="F32" s="1"/>
      <c r="G32" s="1"/>
      <c r="I32" s="1"/>
      <c r="J32" s="1"/>
      <c r="K32" s="130"/>
      <c r="L32" s="2"/>
      <c r="M32" s="151"/>
      <c r="O32" s="1"/>
      <c r="P32" s="1"/>
      <c r="Q32" s="1"/>
      <c r="R32" s="1"/>
      <c r="S32" s="2"/>
    </row>
    <row r="33" spans="1:19" x14ac:dyDescent="0.2">
      <c r="A33" s="148" t="s">
        <v>15</v>
      </c>
      <c r="B33" s="149"/>
      <c r="C33" s="1"/>
      <c r="D33" s="1"/>
      <c r="E33" s="150">
        <v>4201.7</v>
      </c>
      <c r="F33" s="1"/>
      <c r="G33" s="1"/>
      <c r="H33" s="1"/>
      <c r="I33" s="1"/>
      <c r="J33" s="150">
        <v>6401.5</v>
      </c>
      <c r="K33" s="130"/>
      <c r="L33" s="150">
        <v>-2199.8000000000002</v>
      </c>
      <c r="M33" s="151"/>
      <c r="O33" s="1"/>
      <c r="P33" s="2"/>
      <c r="Q33" s="1"/>
      <c r="R33" s="2"/>
      <c r="S33" s="2"/>
    </row>
    <row r="34" spans="1:19" x14ac:dyDescent="0.2">
      <c r="A34" s="148" t="s">
        <v>16</v>
      </c>
      <c r="B34" s="149"/>
      <c r="C34" s="2">
        <v>1158.8</v>
      </c>
      <c r="D34" s="1"/>
      <c r="E34" s="1"/>
      <c r="F34" s="1"/>
      <c r="G34" s="1"/>
      <c r="H34" s="2">
        <v>1241.3</v>
      </c>
      <c r="I34" s="1"/>
      <c r="J34" s="1"/>
      <c r="K34" s="130"/>
      <c r="L34" s="2">
        <v>-82.5</v>
      </c>
      <c r="M34" s="151"/>
      <c r="O34" s="2"/>
      <c r="P34" s="1"/>
      <c r="Q34" s="2"/>
      <c r="R34" s="1"/>
      <c r="S34" s="2"/>
    </row>
    <row r="35" spans="1:19" x14ac:dyDescent="0.2">
      <c r="A35" s="148" t="s">
        <v>14</v>
      </c>
      <c r="B35" s="149"/>
      <c r="C35" s="2">
        <v>3042.8999999999996</v>
      </c>
      <c r="D35" s="1"/>
      <c r="E35" s="1"/>
      <c r="F35" s="1"/>
      <c r="G35" s="1"/>
      <c r="H35" s="1">
        <v>5160.2</v>
      </c>
      <c r="I35" s="1"/>
      <c r="J35" s="1"/>
      <c r="K35" s="130"/>
      <c r="L35" s="2">
        <v>-2117.3000000000002</v>
      </c>
      <c r="M35" s="151"/>
      <c r="O35" s="2"/>
      <c r="P35" s="1"/>
      <c r="Q35" s="2"/>
      <c r="R35" s="1"/>
      <c r="S35" s="2"/>
    </row>
    <row r="36" spans="1:19" ht="14.25" customHeight="1" x14ac:dyDescent="0.2">
      <c r="A36" s="129"/>
      <c r="B36" s="130"/>
      <c r="C36" s="1"/>
      <c r="D36" s="1"/>
      <c r="E36" s="1"/>
      <c r="F36" s="1"/>
      <c r="G36" s="1"/>
      <c r="I36" s="1"/>
      <c r="J36" s="1"/>
      <c r="K36" s="130"/>
      <c r="L36" s="2"/>
      <c r="M36" s="151"/>
      <c r="O36" s="1"/>
      <c r="P36" s="1"/>
      <c r="Q36" s="1"/>
      <c r="R36" s="1"/>
      <c r="S36" s="2"/>
    </row>
    <row r="37" spans="1:19" ht="13.5" customHeight="1" x14ac:dyDescent="0.2">
      <c r="A37" s="148" t="s">
        <v>17</v>
      </c>
      <c r="B37" s="149"/>
      <c r="C37" s="1"/>
      <c r="D37" s="1"/>
      <c r="E37" s="1"/>
      <c r="F37" s="1"/>
      <c r="G37" s="1"/>
      <c r="H37" s="1"/>
      <c r="I37" s="1"/>
      <c r="J37" s="1"/>
      <c r="K37" s="130"/>
      <c r="L37" s="2"/>
      <c r="M37" s="151"/>
      <c r="O37" s="1"/>
      <c r="P37" s="1"/>
      <c r="Q37" s="1"/>
      <c r="R37" s="1"/>
      <c r="S37" s="2"/>
    </row>
    <row r="38" spans="1:19" x14ac:dyDescent="0.2">
      <c r="A38" s="148" t="s">
        <v>18</v>
      </c>
      <c r="B38" s="149"/>
      <c r="C38" s="1"/>
      <c r="D38" s="1"/>
      <c r="E38" s="150">
        <v>24271.800000000003</v>
      </c>
      <c r="F38" s="1"/>
      <c r="G38" s="1"/>
      <c r="H38" s="1"/>
      <c r="I38" s="1"/>
      <c r="J38" s="150">
        <v>23960.199999999997</v>
      </c>
      <c r="K38" s="130"/>
      <c r="L38" s="150">
        <v>311.60000000000582</v>
      </c>
      <c r="M38" s="151"/>
      <c r="O38" s="1"/>
      <c r="P38" s="2"/>
      <c r="Q38" s="1"/>
      <c r="R38" s="2"/>
      <c r="S38" s="2"/>
    </row>
    <row r="39" spans="1:19" ht="6" customHeight="1" x14ac:dyDescent="0.2">
      <c r="A39" s="129"/>
      <c r="B39" s="130"/>
      <c r="C39" s="1"/>
      <c r="D39" s="1"/>
      <c r="E39" s="1"/>
      <c r="F39" s="1"/>
      <c r="G39" s="1"/>
      <c r="H39" s="1"/>
      <c r="I39" s="1"/>
      <c r="J39" s="1"/>
      <c r="K39" s="130"/>
      <c r="L39" s="2"/>
      <c r="M39" s="151"/>
      <c r="O39" s="1"/>
      <c r="P39" s="1"/>
      <c r="Q39" s="1"/>
      <c r="R39" s="1"/>
      <c r="S39" s="2"/>
    </row>
    <row r="40" spans="1:19" x14ac:dyDescent="0.2">
      <c r="A40" s="148" t="s">
        <v>19</v>
      </c>
      <c r="B40" s="149"/>
      <c r="C40" s="1"/>
      <c r="D40" s="1"/>
      <c r="E40" s="2">
        <v>9259.3000000000011</v>
      </c>
      <c r="F40" s="1"/>
      <c r="G40" s="1"/>
      <c r="H40" s="1"/>
      <c r="I40" s="1"/>
      <c r="J40" s="2">
        <v>9609</v>
      </c>
      <c r="K40" s="130"/>
      <c r="L40" s="2">
        <v>-349.69999999999891</v>
      </c>
      <c r="M40" s="151"/>
      <c r="O40" s="1"/>
      <c r="P40" s="2"/>
      <c r="Q40" s="1"/>
      <c r="R40" s="2"/>
      <c r="S40" s="2"/>
    </row>
    <row r="41" spans="1:19" x14ac:dyDescent="0.2">
      <c r="A41" s="148" t="s">
        <v>20</v>
      </c>
      <c r="B41" s="149"/>
      <c r="C41" s="2">
        <v>9161.2000000000007</v>
      </c>
      <c r="D41" s="1"/>
      <c r="E41" s="1"/>
      <c r="F41" s="1"/>
      <c r="G41" s="1"/>
      <c r="H41" s="2">
        <v>9137</v>
      </c>
      <c r="I41" s="1"/>
      <c r="J41" s="1"/>
      <c r="K41" s="130"/>
      <c r="L41" s="2">
        <v>24.200000000000728</v>
      </c>
      <c r="M41" s="151"/>
      <c r="O41" s="2"/>
      <c r="P41" s="1"/>
      <c r="Q41" s="2"/>
      <c r="R41" s="1"/>
      <c r="S41" s="2"/>
    </row>
    <row r="42" spans="1:19" x14ac:dyDescent="0.2">
      <c r="A42" s="156" t="s">
        <v>21</v>
      </c>
      <c r="B42" s="157"/>
      <c r="C42" s="2">
        <v>46.2</v>
      </c>
      <c r="D42" s="1"/>
      <c r="E42" s="1"/>
      <c r="F42" s="1"/>
      <c r="G42" s="1"/>
      <c r="H42" s="2">
        <v>191</v>
      </c>
      <c r="I42" s="1"/>
      <c r="J42" s="1"/>
      <c r="K42" s="130"/>
      <c r="L42" s="2">
        <v>-144.80000000000001</v>
      </c>
      <c r="M42" s="151"/>
      <c r="O42" s="2"/>
      <c r="P42" s="1"/>
      <c r="Q42" s="2"/>
      <c r="R42" s="1"/>
      <c r="S42" s="2"/>
    </row>
    <row r="43" spans="1:19" x14ac:dyDescent="0.2">
      <c r="A43" s="148" t="s">
        <v>23</v>
      </c>
      <c r="B43" s="149"/>
      <c r="C43" s="2">
        <v>51.9</v>
      </c>
      <c r="D43" s="1"/>
      <c r="E43" s="1"/>
      <c r="F43" s="1"/>
      <c r="G43" s="1"/>
      <c r="H43" s="1">
        <v>281</v>
      </c>
      <c r="I43" s="1"/>
      <c r="J43" s="1"/>
      <c r="K43" s="130"/>
      <c r="L43" s="2">
        <v>-229.1</v>
      </c>
      <c r="M43" s="151"/>
      <c r="O43" s="2"/>
      <c r="P43" s="1"/>
      <c r="Q43" s="2"/>
      <c r="R43" s="1"/>
      <c r="S43" s="2"/>
    </row>
    <row r="44" spans="1:19" ht="15" customHeight="1" x14ac:dyDescent="0.2">
      <c r="A44" s="129"/>
      <c r="B44" s="130"/>
      <c r="C44" s="1"/>
      <c r="D44" s="1"/>
      <c r="E44" s="1"/>
      <c r="F44" s="1"/>
      <c r="G44" s="1"/>
      <c r="I44" s="1"/>
      <c r="J44" s="1"/>
      <c r="K44" s="130"/>
      <c r="L44" s="2"/>
      <c r="M44" s="151"/>
      <c r="O44" s="1"/>
      <c r="P44" s="1"/>
      <c r="Q44" s="1"/>
      <c r="R44" s="1"/>
      <c r="S44" s="2"/>
    </row>
    <row r="45" spans="1:19" x14ac:dyDescent="0.2">
      <c r="A45" s="148" t="s">
        <v>24</v>
      </c>
      <c r="B45" s="149"/>
      <c r="C45" s="1"/>
      <c r="D45" s="1"/>
      <c r="E45" s="150">
        <v>71.099999999999994</v>
      </c>
      <c r="F45" s="1"/>
      <c r="G45" s="1"/>
      <c r="H45" s="1"/>
      <c r="I45" s="1"/>
      <c r="J45" s="150">
        <v>66.599999999999994</v>
      </c>
      <c r="K45" s="130"/>
      <c r="L45" s="150">
        <v>4.5</v>
      </c>
      <c r="M45" s="151"/>
      <c r="O45" s="1"/>
      <c r="P45" s="2"/>
      <c r="Q45" s="1"/>
      <c r="R45" s="2"/>
      <c r="S45" s="2"/>
    </row>
    <row r="46" spans="1:19" ht="7.5" customHeight="1" x14ac:dyDescent="0.2">
      <c r="A46" s="148" t="s">
        <v>25</v>
      </c>
      <c r="B46" s="149"/>
      <c r="C46" s="1"/>
      <c r="D46" s="1"/>
      <c r="E46" s="1"/>
      <c r="F46" s="1"/>
      <c r="G46" s="1"/>
      <c r="H46" s="1"/>
      <c r="I46" s="1"/>
      <c r="J46" s="1"/>
      <c r="K46" s="130"/>
      <c r="L46" s="2"/>
      <c r="M46" s="151"/>
      <c r="O46" s="1"/>
      <c r="P46" s="1"/>
      <c r="Q46" s="1"/>
      <c r="R46" s="1"/>
      <c r="S46" s="2"/>
    </row>
    <row r="47" spans="1:19" x14ac:dyDescent="0.2">
      <c r="A47" s="148" t="s">
        <v>26</v>
      </c>
      <c r="B47" s="149"/>
      <c r="C47" s="1"/>
      <c r="D47" s="1"/>
      <c r="E47" s="150">
        <v>78.099999999999994</v>
      </c>
      <c r="F47" s="1"/>
      <c r="G47" s="1"/>
      <c r="H47" s="1"/>
      <c r="I47" s="1"/>
      <c r="J47" s="150">
        <v>78.099999999999994</v>
      </c>
      <c r="K47" s="130"/>
      <c r="L47" s="150">
        <v>0</v>
      </c>
      <c r="M47" s="151"/>
      <c r="O47" s="1"/>
      <c r="P47" s="2"/>
      <c r="Q47" s="1"/>
      <c r="R47" s="2"/>
      <c r="S47" s="2"/>
    </row>
    <row r="48" spans="1:19" ht="6" customHeight="1" x14ac:dyDescent="0.2">
      <c r="A48" s="129"/>
      <c r="B48" s="130"/>
      <c r="C48" s="1"/>
      <c r="D48" s="1"/>
      <c r="E48" s="1"/>
      <c r="F48" s="1"/>
      <c r="G48" s="1"/>
      <c r="H48" s="1"/>
      <c r="I48" s="1"/>
      <c r="J48" s="1"/>
      <c r="K48" s="130"/>
      <c r="L48" s="2"/>
      <c r="M48" s="151"/>
      <c r="O48" s="1"/>
      <c r="P48" s="1"/>
      <c r="Q48" s="1"/>
      <c r="R48" s="1"/>
      <c r="S48" s="2"/>
    </row>
    <row r="49" spans="1:19" s="155" customFormat="1" ht="15.75" x14ac:dyDescent="0.25">
      <c r="A49" s="152" t="s">
        <v>27</v>
      </c>
      <c r="B49" s="153"/>
      <c r="C49" s="3"/>
      <c r="D49" s="3"/>
      <c r="E49" s="154">
        <v>14863.300000000001</v>
      </c>
      <c r="F49" s="3"/>
      <c r="G49" s="3"/>
      <c r="H49" s="3"/>
      <c r="I49" s="3"/>
      <c r="J49" s="154">
        <v>14206.499999999996</v>
      </c>
      <c r="K49" s="137"/>
      <c r="L49" s="154">
        <v>656.80000000000473</v>
      </c>
      <c r="M49" s="151"/>
      <c r="O49" s="3"/>
      <c r="P49" s="4"/>
      <c r="Q49" s="3"/>
      <c r="R49" s="4"/>
      <c r="S49" s="4"/>
    </row>
    <row r="50" spans="1:19" ht="9.75" customHeight="1" x14ac:dyDescent="0.2">
      <c r="A50" s="129"/>
      <c r="B50" s="130"/>
      <c r="C50" s="1"/>
      <c r="D50" s="1"/>
      <c r="E50" s="1"/>
      <c r="F50" s="1"/>
      <c r="G50" s="1"/>
      <c r="H50" s="1"/>
      <c r="I50" s="1"/>
      <c r="J50" s="1"/>
      <c r="K50" s="130"/>
      <c r="L50" s="2"/>
      <c r="M50" s="151"/>
      <c r="O50" s="1"/>
      <c r="P50" s="1"/>
      <c r="Q50" s="1"/>
      <c r="R50" s="1"/>
      <c r="S50" s="2"/>
    </row>
    <row r="51" spans="1:19" x14ac:dyDescent="0.2">
      <c r="A51" s="148" t="s">
        <v>28</v>
      </c>
      <c r="B51" s="149"/>
      <c r="C51" s="1"/>
      <c r="D51" s="1"/>
      <c r="E51" s="150">
        <v>887.4</v>
      </c>
      <c r="F51" s="1"/>
      <c r="G51" s="1"/>
      <c r="H51" s="1"/>
      <c r="I51" s="1"/>
      <c r="J51" s="150">
        <v>1502.5</v>
      </c>
      <c r="K51" s="130"/>
      <c r="L51" s="150">
        <v>-615.1</v>
      </c>
      <c r="M51" s="151"/>
      <c r="O51" s="1"/>
      <c r="P51" s="2"/>
      <c r="Q51" s="1"/>
      <c r="R51" s="2"/>
      <c r="S51" s="2"/>
    </row>
    <row r="52" spans="1:19" x14ac:dyDescent="0.2">
      <c r="A52" s="148" t="s">
        <v>29</v>
      </c>
      <c r="B52" s="149"/>
      <c r="C52" s="2">
        <v>887.4</v>
      </c>
      <c r="D52" s="1"/>
      <c r="E52" s="1"/>
      <c r="F52" s="1"/>
      <c r="G52" s="1"/>
      <c r="H52" s="1">
        <v>1502.5</v>
      </c>
      <c r="I52" s="1"/>
      <c r="J52" s="1"/>
      <c r="K52" s="130"/>
      <c r="L52" s="2">
        <v>-615.1</v>
      </c>
      <c r="M52" s="151"/>
      <c r="O52" s="2"/>
      <c r="P52" s="1"/>
      <c r="Q52" s="2"/>
      <c r="R52" s="1"/>
      <c r="S52" s="2"/>
    </row>
    <row r="53" spans="1:19" ht="9.75" customHeight="1" x14ac:dyDescent="0.2">
      <c r="A53" s="129"/>
      <c r="B53" s="130"/>
      <c r="C53" s="1"/>
      <c r="D53" s="1"/>
      <c r="E53" s="1"/>
      <c r="F53" s="1"/>
      <c r="G53" s="1"/>
      <c r="I53" s="1"/>
      <c r="J53" s="1"/>
      <c r="K53" s="130"/>
      <c r="L53" s="2"/>
      <c r="M53" s="151"/>
      <c r="O53" s="1"/>
      <c r="P53" s="1"/>
      <c r="Q53" s="1"/>
      <c r="R53" s="1"/>
      <c r="S53" s="2"/>
    </row>
    <row r="54" spans="1:19" x14ac:dyDescent="0.2">
      <c r="A54" s="148" t="s">
        <v>30</v>
      </c>
      <c r="B54" s="149"/>
      <c r="C54" s="1"/>
      <c r="D54" s="1"/>
      <c r="E54" s="150">
        <v>800.8</v>
      </c>
      <c r="F54" s="1"/>
      <c r="G54" s="1"/>
      <c r="H54" s="1"/>
      <c r="I54" s="1"/>
      <c r="J54" s="150">
        <v>1016.3</v>
      </c>
      <c r="K54" s="130"/>
      <c r="L54" s="150">
        <v>-215.5</v>
      </c>
      <c r="M54" s="151"/>
      <c r="O54" s="1"/>
      <c r="P54" s="2"/>
      <c r="Q54" s="1"/>
      <c r="R54" s="2"/>
      <c r="S54" s="2"/>
    </row>
    <row r="55" spans="1:19" x14ac:dyDescent="0.2">
      <c r="A55" s="148" t="s">
        <v>31</v>
      </c>
      <c r="B55" s="149"/>
      <c r="C55" s="2">
        <v>800.8</v>
      </c>
      <c r="D55" s="1"/>
      <c r="E55" s="1"/>
      <c r="F55" s="1"/>
      <c r="G55" s="1"/>
      <c r="H55" s="1">
        <v>1016.3</v>
      </c>
      <c r="I55" s="1"/>
      <c r="J55" s="1"/>
      <c r="K55" s="130"/>
      <c r="L55" s="2">
        <v>-215.5</v>
      </c>
      <c r="M55" s="151"/>
      <c r="O55" s="2"/>
      <c r="P55" s="1"/>
      <c r="Q55" s="2"/>
      <c r="R55" s="1"/>
      <c r="S55" s="2"/>
    </row>
    <row r="56" spans="1:19" x14ac:dyDescent="0.2">
      <c r="A56" s="129"/>
      <c r="B56" s="130"/>
      <c r="C56" s="1"/>
      <c r="D56" s="1"/>
      <c r="E56" s="1"/>
      <c r="F56" s="1"/>
      <c r="G56" s="1"/>
      <c r="I56" s="1"/>
      <c r="J56" s="1"/>
      <c r="K56" s="130"/>
      <c r="L56" s="2"/>
      <c r="M56" s="151"/>
      <c r="O56" s="1"/>
      <c r="P56" s="1"/>
      <c r="Q56" s="1"/>
      <c r="R56" s="1"/>
      <c r="S56" s="2"/>
    </row>
    <row r="57" spans="1:19" s="155" customFormat="1" ht="15.75" x14ac:dyDescent="0.25">
      <c r="A57" s="152" t="s">
        <v>32</v>
      </c>
      <c r="B57" s="153"/>
      <c r="C57" s="1"/>
      <c r="D57" s="1"/>
      <c r="E57" s="154">
        <v>86.600000000000023</v>
      </c>
      <c r="F57" s="3"/>
      <c r="G57" s="3"/>
      <c r="H57" s="1"/>
      <c r="I57" s="1"/>
      <c r="J57" s="154">
        <v>486.20000000000005</v>
      </c>
      <c r="K57" s="137"/>
      <c r="L57" s="154">
        <v>-399.6</v>
      </c>
      <c r="M57" s="151"/>
      <c r="O57" s="1"/>
      <c r="P57" s="4"/>
      <c r="Q57" s="3"/>
      <c r="R57" s="4"/>
      <c r="S57" s="4"/>
    </row>
    <row r="58" spans="1:19" hidden="1" x14ac:dyDescent="0.2">
      <c r="A58" s="129"/>
      <c r="B58" s="130"/>
      <c r="C58" s="1"/>
      <c r="D58" s="1"/>
      <c r="E58" s="3"/>
      <c r="F58" s="1"/>
      <c r="G58" s="1"/>
      <c r="H58" s="1"/>
      <c r="I58" s="1"/>
      <c r="J58" s="3"/>
      <c r="K58" s="130"/>
      <c r="L58" s="2"/>
      <c r="M58" s="151"/>
      <c r="O58" s="1"/>
      <c r="P58" s="3"/>
      <c r="Q58" s="1"/>
      <c r="R58" s="1"/>
      <c r="S58" s="2"/>
    </row>
    <row r="59" spans="1:19" hidden="1" x14ac:dyDescent="0.2">
      <c r="A59" s="152" t="s">
        <v>108</v>
      </c>
      <c r="B59" s="149"/>
      <c r="C59" s="1"/>
      <c r="D59" s="1"/>
      <c r="E59" s="154">
        <v>1691.8999999999996</v>
      </c>
      <c r="F59" s="3"/>
      <c r="G59" s="3"/>
      <c r="H59" s="1"/>
      <c r="I59" s="1"/>
      <c r="J59" s="154">
        <v>1691.8999999999996</v>
      </c>
      <c r="K59" s="130"/>
      <c r="L59" s="154">
        <v>0</v>
      </c>
      <c r="M59" s="151"/>
      <c r="O59" s="1"/>
      <c r="P59" s="4"/>
      <c r="Q59" s="3"/>
      <c r="R59" s="4"/>
      <c r="S59" s="4"/>
    </row>
    <row r="60" spans="1:19" x14ac:dyDescent="0.2">
      <c r="A60" s="129"/>
      <c r="B60" s="130"/>
      <c r="C60" s="1"/>
      <c r="D60" s="1"/>
      <c r="E60" s="3"/>
      <c r="F60" s="1"/>
      <c r="G60" s="1"/>
      <c r="H60" s="1"/>
      <c r="I60" s="1"/>
      <c r="J60" s="3"/>
      <c r="K60" s="130"/>
      <c r="L60" s="2"/>
      <c r="M60" s="151"/>
      <c r="O60" s="1"/>
      <c r="P60" s="3"/>
      <c r="Q60" s="1"/>
      <c r="R60" s="1"/>
      <c r="S60" s="2"/>
    </row>
    <row r="61" spans="1:19" x14ac:dyDescent="0.2">
      <c r="A61" s="152" t="s">
        <v>109</v>
      </c>
      <c r="B61" s="149"/>
      <c r="C61" s="1"/>
      <c r="D61" s="1"/>
      <c r="E61" s="154">
        <v>14949.900000000001</v>
      </c>
      <c r="F61" s="3"/>
      <c r="G61" s="3"/>
      <c r="H61" s="1"/>
      <c r="I61" s="1"/>
      <c r="J61" s="154">
        <v>14692.699999999997</v>
      </c>
      <c r="K61" s="137"/>
      <c r="L61" s="154">
        <v>257.20000000000437</v>
      </c>
      <c r="M61" s="151"/>
      <c r="O61" s="1"/>
      <c r="P61" s="4"/>
      <c r="Q61" s="3"/>
      <c r="R61" s="4"/>
      <c r="S61" s="4"/>
    </row>
    <row r="62" spans="1:19" ht="15.75" thickBot="1" x14ac:dyDescent="0.25">
      <c r="A62" s="158"/>
      <c r="B62" s="159"/>
      <c r="C62" s="160"/>
      <c r="D62" s="160"/>
      <c r="E62" s="160"/>
      <c r="F62" s="160"/>
      <c r="G62" s="160"/>
      <c r="H62" s="160"/>
      <c r="I62" s="160"/>
      <c r="J62" s="161"/>
      <c r="K62" s="162"/>
      <c r="L62" s="163"/>
      <c r="M62" s="164"/>
      <c r="N62" s="170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4"/>
      <c r="D65" s="104"/>
      <c r="E65" s="104"/>
      <c r="L65" s="2"/>
      <c r="M65" s="2"/>
      <c r="O65" s="104"/>
      <c r="P65" s="104"/>
      <c r="Q65" s="104"/>
      <c r="R65" s="104"/>
      <c r="S65" s="104"/>
    </row>
    <row r="66" spans="3:19" x14ac:dyDescent="0.2">
      <c r="C66" s="104"/>
      <c r="D66" s="104"/>
      <c r="E66" s="104"/>
      <c r="L66" s="2"/>
      <c r="M66" s="2"/>
      <c r="O66" s="104"/>
      <c r="P66" s="104"/>
      <c r="Q66" s="104"/>
      <c r="R66" s="104"/>
      <c r="S66" s="104"/>
    </row>
    <row r="67" spans="3:19" x14ac:dyDescent="0.2">
      <c r="C67" s="104"/>
      <c r="D67" s="104"/>
      <c r="E67" s="104"/>
      <c r="L67" s="2"/>
      <c r="M67" s="2"/>
      <c r="O67" s="104"/>
      <c r="P67" s="104"/>
      <c r="Q67" s="104"/>
      <c r="R67" s="104"/>
      <c r="S67" s="104"/>
    </row>
    <row r="68" spans="3:19" x14ac:dyDescent="0.2">
      <c r="C68" s="104"/>
      <c r="D68" s="104"/>
      <c r="E68" s="104"/>
      <c r="L68" s="2"/>
      <c r="M68" s="2"/>
      <c r="O68" s="104"/>
      <c r="P68" s="104"/>
      <c r="Q68" s="104"/>
      <c r="R68" s="104"/>
      <c r="S68" s="104"/>
    </row>
    <row r="69" spans="3:19" x14ac:dyDescent="0.2">
      <c r="C69" s="104"/>
      <c r="D69" s="104"/>
      <c r="E69" s="104"/>
      <c r="L69" s="2"/>
      <c r="M69" s="2"/>
      <c r="O69" s="104"/>
      <c r="P69" s="104"/>
      <c r="Q69" s="104"/>
      <c r="R69" s="104"/>
      <c r="S69" s="104"/>
    </row>
    <row r="70" spans="3:19" x14ac:dyDescent="0.2">
      <c r="C70" s="104"/>
      <c r="D70" s="104"/>
      <c r="E70" s="104"/>
      <c r="L70" s="2"/>
      <c r="M70" s="2"/>
      <c r="O70" s="104"/>
      <c r="P70" s="104"/>
      <c r="Q70" s="104"/>
      <c r="R70" s="104"/>
      <c r="S70" s="104"/>
    </row>
    <row r="71" spans="3:19" x14ac:dyDescent="0.2">
      <c r="C71" s="104"/>
      <c r="D71" s="104"/>
      <c r="E71" s="104"/>
      <c r="L71" s="2"/>
      <c r="M71" s="2"/>
      <c r="O71" s="104"/>
      <c r="P71" s="104"/>
      <c r="Q71" s="104"/>
      <c r="R71" s="104"/>
      <c r="S71" s="104"/>
    </row>
    <row r="72" spans="3:19" x14ac:dyDescent="0.2">
      <c r="C72" s="104"/>
      <c r="D72" s="104"/>
      <c r="E72" s="104"/>
      <c r="L72" s="2"/>
      <c r="M72" s="2"/>
      <c r="O72" s="104"/>
      <c r="P72" s="104"/>
      <c r="Q72" s="104"/>
      <c r="R72" s="104"/>
      <c r="S72" s="104"/>
    </row>
    <row r="73" spans="3:19" x14ac:dyDescent="0.2">
      <c r="C73" s="104"/>
      <c r="D73" s="104"/>
      <c r="E73" s="104"/>
      <c r="L73" s="2"/>
      <c r="M73" s="2"/>
      <c r="O73" s="104"/>
      <c r="P73" s="104"/>
      <c r="Q73" s="104"/>
      <c r="R73" s="104"/>
      <c r="S73" s="104"/>
    </row>
    <row r="74" spans="3:19" x14ac:dyDescent="0.2">
      <c r="C74" s="104"/>
      <c r="D74" s="104"/>
      <c r="E74" s="104"/>
      <c r="L74" s="2"/>
      <c r="M74" s="2"/>
      <c r="O74" s="104"/>
      <c r="P74" s="104"/>
      <c r="Q74" s="104"/>
      <c r="R74" s="104"/>
      <c r="S74" s="104"/>
    </row>
    <row r="75" spans="3:19" x14ac:dyDescent="0.2">
      <c r="C75" s="104"/>
      <c r="D75" s="104"/>
      <c r="E75" s="104"/>
      <c r="L75" s="2"/>
      <c r="M75" s="2"/>
      <c r="O75" s="104"/>
      <c r="P75" s="104"/>
      <c r="Q75" s="104"/>
      <c r="R75" s="104"/>
      <c r="S75" s="104"/>
    </row>
    <row r="76" spans="3:19" x14ac:dyDescent="0.2">
      <c r="C76" s="104"/>
      <c r="D76" s="104"/>
      <c r="E76" s="104"/>
      <c r="L76" s="2"/>
      <c r="M76" s="2"/>
      <c r="O76" s="104"/>
      <c r="P76" s="104"/>
      <c r="Q76" s="104"/>
      <c r="R76" s="104"/>
      <c r="S76" s="104"/>
    </row>
    <row r="77" spans="3:19" x14ac:dyDescent="0.2">
      <c r="C77" s="104"/>
      <c r="D77" s="104"/>
      <c r="E77" s="104"/>
      <c r="L77" s="2"/>
      <c r="M77" s="2"/>
      <c r="O77" s="104"/>
      <c r="P77" s="104"/>
      <c r="Q77" s="104"/>
      <c r="R77" s="104"/>
      <c r="S77" s="104"/>
    </row>
    <row r="78" spans="3:19" x14ac:dyDescent="0.2">
      <c r="C78" s="104"/>
      <c r="D78" s="104"/>
      <c r="E78" s="104"/>
      <c r="L78" s="2"/>
      <c r="M78" s="2"/>
      <c r="O78" s="104"/>
      <c r="P78" s="104"/>
      <c r="Q78" s="104"/>
      <c r="R78" s="104"/>
      <c r="S78" s="104"/>
    </row>
    <row r="79" spans="3:19" x14ac:dyDescent="0.2">
      <c r="C79" s="104"/>
      <c r="D79" s="104"/>
      <c r="E79" s="104"/>
      <c r="L79" s="2"/>
      <c r="M79" s="2"/>
      <c r="O79" s="104"/>
      <c r="P79" s="104"/>
      <c r="Q79" s="104"/>
      <c r="R79" s="104"/>
      <c r="S79" s="104"/>
    </row>
    <row r="80" spans="3:19" x14ac:dyDescent="0.2">
      <c r="C80" s="104"/>
      <c r="D80" s="104"/>
      <c r="E80" s="104"/>
      <c r="L80" s="2"/>
      <c r="M80" s="2"/>
      <c r="O80" s="104"/>
      <c r="P80" s="104"/>
      <c r="Q80" s="104"/>
      <c r="R80" s="104"/>
      <c r="S80" s="104"/>
    </row>
    <row r="81" spans="3:19" x14ac:dyDescent="0.2">
      <c r="C81" s="104"/>
      <c r="D81" s="104"/>
      <c r="E81" s="104"/>
      <c r="L81" s="2"/>
      <c r="M81" s="2"/>
      <c r="O81" s="104"/>
      <c r="P81" s="104"/>
      <c r="Q81" s="104"/>
      <c r="R81" s="104"/>
      <c r="S81" s="104"/>
    </row>
    <row r="82" spans="3:19" x14ac:dyDescent="0.2">
      <c r="C82" s="104"/>
      <c r="D82" s="104"/>
      <c r="E82" s="104"/>
      <c r="L82" s="2"/>
      <c r="M82" s="2"/>
      <c r="O82" s="104"/>
      <c r="P82" s="104"/>
      <c r="Q82" s="104"/>
      <c r="R82" s="104"/>
      <c r="S82" s="104"/>
    </row>
    <row r="83" spans="3:19" x14ac:dyDescent="0.2">
      <c r="C83" s="104"/>
      <c r="D83" s="104"/>
      <c r="E83" s="104"/>
      <c r="L83" s="2"/>
      <c r="M83" s="2"/>
      <c r="O83" s="104"/>
      <c r="P83" s="104"/>
      <c r="Q83" s="104"/>
      <c r="R83" s="104"/>
      <c r="S83" s="104"/>
    </row>
    <row r="84" spans="3:19" x14ac:dyDescent="0.2">
      <c r="C84" s="104"/>
      <c r="D84" s="104"/>
      <c r="E84" s="104"/>
      <c r="L84" s="2"/>
      <c r="M84" s="2"/>
      <c r="O84" s="104"/>
      <c r="P84" s="104"/>
      <c r="Q84" s="104"/>
      <c r="R84" s="104"/>
      <c r="S84" s="104"/>
    </row>
    <row r="85" spans="3:19" x14ac:dyDescent="0.2">
      <c r="C85" s="104"/>
      <c r="D85" s="104"/>
      <c r="E85" s="104"/>
      <c r="L85" s="2"/>
      <c r="M85" s="2"/>
      <c r="O85" s="104"/>
      <c r="P85" s="104"/>
      <c r="Q85" s="104"/>
      <c r="R85" s="104"/>
      <c r="S85" s="104"/>
    </row>
    <row r="86" spans="3:19" x14ac:dyDescent="0.2">
      <c r="C86" s="104"/>
      <c r="D86" s="104"/>
      <c r="E86" s="104"/>
      <c r="L86" s="2"/>
      <c r="M86" s="2"/>
      <c r="O86" s="104"/>
      <c r="P86" s="104"/>
      <c r="Q86" s="104"/>
      <c r="R86" s="104"/>
      <c r="S86" s="104"/>
    </row>
    <row r="87" spans="3:19" x14ac:dyDescent="0.2">
      <c r="C87" s="104"/>
      <c r="D87" s="104"/>
      <c r="E87" s="104"/>
      <c r="L87" s="2"/>
      <c r="M87" s="2"/>
      <c r="O87" s="104"/>
      <c r="P87" s="104"/>
      <c r="Q87" s="104"/>
      <c r="R87" s="104"/>
      <c r="S87" s="104"/>
    </row>
    <row r="88" spans="3:19" x14ac:dyDescent="0.2">
      <c r="C88" s="104"/>
      <c r="D88" s="104"/>
      <c r="E88" s="104"/>
      <c r="L88" s="2"/>
      <c r="M88" s="2"/>
      <c r="O88" s="104"/>
      <c r="P88" s="104"/>
      <c r="Q88" s="104"/>
      <c r="R88" s="104"/>
      <c r="S88" s="104"/>
    </row>
    <row r="89" spans="3:19" x14ac:dyDescent="0.2">
      <c r="C89" s="104"/>
      <c r="D89" s="104"/>
      <c r="E89" s="104"/>
      <c r="L89" s="2"/>
      <c r="M89" s="2"/>
      <c r="O89" s="104"/>
      <c r="P89" s="104"/>
      <c r="Q89" s="104"/>
      <c r="R89" s="104"/>
      <c r="S89" s="104"/>
    </row>
    <row r="90" spans="3:19" x14ac:dyDescent="0.2">
      <c r="C90" s="104"/>
      <c r="D90" s="104"/>
      <c r="E90" s="104"/>
      <c r="L90" s="2"/>
      <c r="M90" s="2"/>
      <c r="O90" s="104"/>
      <c r="P90" s="104"/>
      <c r="Q90" s="104"/>
      <c r="R90" s="104"/>
      <c r="S90" s="104"/>
    </row>
    <row r="91" spans="3:19" x14ac:dyDescent="0.2">
      <c r="C91" s="104"/>
      <c r="D91" s="104"/>
      <c r="E91" s="104"/>
      <c r="L91" s="2"/>
      <c r="M91" s="2"/>
      <c r="O91" s="104"/>
      <c r="P91" s="104"/>
      <c r="Q91" s="104"/>
      <c r="R91" s="104"/>
      <c r="S91" s="104"/>
    </row>
    <row r="92" spans="3:19" x14ac:dyDescent="0.2">
      <c r="C92" s="104"/>
      <c r="D92" s="104"/>
      <c r="E92" s="104"/>
      <c r="L92" s="2"/>
      <c r="M92" s="2"/>
      <c r="O92" s="104"/>
      <c r="P92" s="104"/>
      <c r="Q92" s="104"/>
      <c r="R92" s="104"/>
      <c r="S92" s="104"/>
    </row>
    <row r="93" spans="3:19" x14ac:dyDescent="0.2">
      <c r="C93" s="104"/>
      <c r="D93" s="104"/>
      <c r="E93" s="104"/>
      <c r="L93" s="2"/>
      <c r="M93" s="2"/>
      <c r="O93" s="104"/>
      <c r="P93" s="104"/>
      <c r="Q93" s="104"/>
      <c r="R93" s="104"/>
      <c r="S93" s="104"/>
    </row>
    <row r="94" spans="3:19" x14ac:dyDescent="0.2">
      <c r="C94" s="104"/>
      <c r="D94" s="104"/>
      <c r="E94" s="104"/>
      <c r="L94" s="2"/>
      <c r="M94" s="2"/>
      <c r="O94" s="104"/>
      <c r="P94" s="104"/>
      <c r="Q94" s="104"/>
      <c r="R94" s="104"/>
      <c r="S94" s="104"/>
    </row>
    <row r="95" spans="3:19" x14ac:dyDescent="0.2">
      <c r="C95" s="104"/>
      <c r="D95" s="104"/>
      <c r="E95" s="104"/>
      <c r="L95" s="2"/>
      <c r="M95" s="2"/>
      <c r="O95" s="104"/>
      <c r="P95" s="104"/>
      <c r="Q95" s="104"/>
      <c r="R95" s="104"/>
      <c r="S95" s="104"/>
    </row>
    <row r="96" spans="3:19" x14ac:dyDescent="0.2">
      <c r="C96" s="104"/>
      <c r="D96" s="104"/>
      <c r="E96" s="104"/>
      <c r="L96" s="2"/>
      <c r="M96" s="2"/>
      <c r="O96" s="104"/>
      <c r="P96" s="104"/>
      <c r="Q96" s="104"/>
      <c r="R96" s="104"/>
      <c r="S96" s="104"/>
    </row>
    <row r="97" spans="3:19" x14ac:dyDescent="0.2">
      <c r="C97" s="104"/>
      <c r="D97" s="104"/>
      <c r="E97" s="104"/>
      <c r="L97" s="2"/>
      <c r="M97" s="2"/>
      <c r="O97" s="104"/>
      <c r="P97" s="104"/>
      <c r="Q97" s="104"/>
      <c r="R97" s="104"/>
      <c r="S97" s="104"/>
    </row>
    <row r="98" spans="3:19" x14ac:dyDescent="0.2">
      <c r="C98" s="104"/>
      <c r="D98" s="104"/>
      <c r="E98" s="104"/>
      <c r="L98" s="2"/>
      <c r="M98" s="2"/>
      <c r="O98" s="104"/>
      <c r="P98" s="104"/>
      <c r="Q98" s="104"/>
      <c r="R98" s="104"/>
      <c r="S98" s="104"/>
    </row>
    <row r="99" spans="3:19" x14ac:dyDescent="0.2">
      <c r="C99" s="104"/>
      <c r="D99" s="104"/>
      <c r="E99" s="104"/>
      <c r="L99" s="2"/>
      <c r="M99" s="2"/>
      <c r="O99" s="104"/>
      <c r="P99" s="104"/>
      <c r="Q99" s="104"/>
      <c r="R99" s="104"/>
      <c r="S99" s="104"/>
    </row>
    <row r="100" spans="3:19" x14ac:dyDescent="0.2">
      <c r="C100" s="104"/>
      <c r="D100" s="104"/>
      <c r="E100" s="104"/>
      <c r="L100" s="2"/>
      <c r="M100" s="2"/>
      <c r="O100" s="104"/>
      <c r="P100" s="104"/>
      <c r="Q100" s="104"/>
      <c r="R100" s="104"/>
      <c r="S100" s="104"/>
    </row>
    <row r="101" spans="3:19" x14ac:dyDescent="0.2">
      <c r="C101" s="104"/>
      <c r="D101" s="104"/>
      <c r="E101" s="104"/>
      <c r="L101" s="2"/>
      <c r="M101" s="2"/>
      <c r="O101" s="104"/>
      <c r="P101" s="104"/>
      <c r="Q101" s="104"/>
      <c r="R101" s="104"/>
      <c r="S101" s="104"/>
    </row>
    <row r="102" spans="3:19" x14ac:dyDescent="0.2">
      <c r="C102" s="104"/>
      <c r="D102" s="104"/>
      <c r="E102" s="104"/>
      <c r="L102" s="2"/>
      <c r="M102" s="2"/>
      <c r="O102" s="104"/>
      <c r="P102" s="104"/>
      <c r="Q102" s="104"/>
      <c r="R102" s="104"/>
      <c r="S102" s="104"/>
    </row>
    <row r="103" spans="3:19" x14ac:dyDescent="0.2">
      <c r="C103" s="104"/>
      <c r="D103" s="104"/>
      <c r="E103" s="104"/>
      <c r="L103" s="2"/>
      <c r="M103" s="2"/>
      <c r="O103" s="104"/>
      <c r="P103" s="104"/>
      <c r="Q103" s="104"/>
      <c r="R103" s="104"/>
      <c r="S103" s="104"/>
    </row>
    <row r="104" spans="3:19" x14ac:dyDescent="0.2">
      <c r="C104" s="104"/>
      <c r="D104" s="104"/>
      <c r="E104" s="104"/>
      <c r="L104" s="2"/>
      <c r="M104" s="2"/>
      <c r="O104" s="104"/>
      <c r="P104" s="104"/>
      <c r="Q104" s="104"/>
      <c r="R104" s="104"/>
      <c r="S104" s="104"/>
    </row>
    <row r="105" spans="3:19" x14ac:dyDescent="0.2">
      <c r="C105" s="104"/>
      <c r="D105" s="104"/>
      <c r="E105" s="104"/>
      <c r="L105" s="2"/>
      <c r="M105" s="2"/>
      <c r="O105" s="104"/>
      <c r="P105" s="104"/>
      <c r="Q105" s="104"/>
      <c r="R105" s="104"/>
      <c r="S105" s="104"/>
    </row>
    <row r="106" spans="3:19" x14ac:dyDescent="0.2">
      <c r="C106" s="104"/>
      <c r="D106" s="104"/>
      <c r="E106" s="104"/>
      <c r="L106" s="2"/>
      <c r="M106" s="2"/>
      <c r="O106" s="104"/>
      <c r="P106" s="104"/>
      <c r="Q106" s="104"/>
      <c r="R106" s="104"/>
      <c r="S106" s="104"/>
    </row>
    <row r="107" spans="3:19" x14ac:dyDescent="0.2">
      <c r="C107" s="104"/>
      <c r="D107" s="104"/>
      <c r="E107" s="104"/>
      <c r="L107" s="2"/>
      <c r="M107" s="2"/>
      <c r="O107" s="104"/>
      <c r="P107" s="104"/>
      <c r="Q107" s="104"/>
      <c r="R107" s="104"/>
      <c r="S107" s="104"/>
    </row>
    <row r="108" spans="3:19" x14ac:dyDescent="0.2">
      <c r="C108" s="104"/>
      <c r="D108" s="104"/>
      <c r="E108" s="104"/>
      <c r="L108" s="2"/>
      <c r="M108" s="2"/>
      <c r="O108" s="104"/>
      <c r="P108" s="104"/>
      <c r="Q108" s="104"/>
      <c r="R108" s="104"/>
      <c r="S108" s="104"/>
    </row>
    <row r="109" spans="3:19" x14ac:dyDescent="0.2">
      <c r="C109" s="104"/>
      <c r="D109" s="104"/>
      <c r="E109" s="104"/>
      <c r="L109" s="2"/>
      <c r="M109" s="2"/>
      <c r="O109" s="104"/>
      <c r="P109" s="104"/>
      <c r="Q109" s="104"/>
      <c r="R109" s="104"/>
      <c r="S109" s="104"/>
    </row>
    <row r="110" spans="3:19" x14ac:dyDescent="0.2">
      <c r="C110" s="104"/>
      <c r="D110" s="104"/>
      <c r="E110" s="104"/>
      <c r="L110" s="2"/>
      <c r="M110" s="2"/>
      <c r="O110" s="104"/>
      <c r="P110" s="104"/>
      <c r="Q110" s="104"/>
      <c r="R110" s="104"/>
      <c r="S110" s="104"/>
    </row>
    <row r="111" spans="3:19" x14ac:dyDescent="0.2">
      <c r="C111" s="104"/>
      <c r="D111" s="104"/>
      <c r="E111" s="104"/>
      <c r="L111" s="2"/>
      <c r="M111" s="2"/>
      <c r="O111" s="104"/>
      <c r="P111" s="104"/>
      <c r="Q111" s="104"/>
      <c r="R111" s="104"/>
      <c r="S111" s="104"/>
    </row>
    <row r="112" spans="3:19" x14ac:dyDescent="0.2">
      <c r="C112" s="104"/>
      <c r="D112" s="104"/>
      <c r="E112" s="104"/>
      <c r="L112" s="2"/>
      <c r="M112" s="2"/>
      <c r="O112" s="104"/>
      <c r="P112" s="104"/>
      <c r="Q112" s="104"/>
      <c r="R112" s="104"/>
      <c r="S112" s="104"/>
    </row>
    <row r="113" spans="3:19" x14ac:dyDescent="0.2">
      <c r="C113" s="104"/>
      <c r="D113" s="104"/>
      <c r="E113" s="104"/>
      <c r="L113" s="2"/>
      <c r="M113" s="2"/>
      <c r="O113" s="104"/>
      <c r="P113" s="104"/>
      <c r="Q113" s="104"/>
      <c r="R113" s="104"/>
      <c r="S113" s="104"/>
    </row>
    <row r="114" spans="3:19" x14ac:dyDescent="0.2">
      <c r="C114" s="104"/>
      <c r="D114" s="104"/>
      <c r="E114" s="104"/>
      <c r="L114" s="2"/>
      <c r="M114" s="2"/>
      <c r="O114" s="104"/>
      <c r="P114" s="104"/>
      <c r="Q114" s="104"/>
      <c r="R114" s="104"/>
      <c r="S114" s="104"/>
    </row>
    <row r="115" spans="3:19" x14ac:dyDescent="0.2">
      <c r="C115" s="104"/>
      <c r="D115" s="104"/>
      <c r="E115" s="104"/>
      <c r="L115" s="2"/>
      <c r="M115" s="2"/>
      <c r="O115" s="104"/>
      <c r="P115" s="104"/>
      <c r="Q115" s="104"/>
      <c r="R115" s="104"/>
      <c r="S115" s="104"/>
    </row>
    <row r="116" spans="3:19" x14ac:dyDescent="0.2">
      <c r="C116" s="104"/>
      <c r="D116" s="104"/>
      <c r="E116" s="104"/>
      <c r="L116" s="2"/>
      <c r="M116" s="2"/>
      <c r="O116" s="104"/>
      <c r="P116" s="104"/>
      <c r="Q116" s="104"/>
      <c r="R116" s="104"/>
      <c r="S116" s="104"/>
    </row>
    <row r="117" spans="3:19" x14ac:dyDescent="0.2">
      <c r="C117" s="104"/>
      <c r="D117" s="104"/>
      <c r="E117" s="104"/>
      <c r="L117" s="2"/>
      <c r="M117" s="2"/>
      <c r="O117" s="104"/>
      <c r="P117" s="104"/>
      <c r="Q117" s="104"/>
      <c r="R117" s="104"/>
      <c r="S117" s="104"/>
    </row>
    <row r="118" spans="3:19" x14ac:dyDescent="0.2">
      <c r="C118" s="104"/>
      <c r="D118" s="104"/>
      <c r="E118" s="104"/>
      <c r="L118" s="2"/>
      <c r="M118" s="2"/>
      <c r="O118" s="104"/>
      <c r="P118" s="104"/>
      <c r="Q118" s="104"/>
      <c r="R118" s="104"/>
      <c r="S118" s="104"/>
    </row>
    <row r="119" spans="3:19" x14ac:dyDescent="0.2">
      <c r="C119" s="104"/>
      <c r="D119" s="104"/>
      <c r="E119" s="104"/>
      <c r="L119" s="2"/>
      <c r="M119" s="2"/>
      <c r="O119" s="104"/>
      <c r="P119" s="104"/>
      <c r="Q119" s="104"/>
      <c r="R119" s="104"/>
      <c r="S119" s="104"/>
    </row>
    <row r="120" spans="3:19" x14ac:dyDescent="0.2">
      <c r="C120" s="104"/>
      <c r="D120" s="104"/>
      <c r="E120" s="104"/>
      <c r="L120" s="2"/>
      <c r="M120" s="2"/>
      <c r="O120" s="104"/>
      <c r="P120" s="104"/>
      <c r="Q120" s="104"/>
      <c r="R120" s="104"/>
      <c r="S120" s="104"/>
    </row>
    <row r="121" spans="3:19" x14ac:dyDescent="0.2">
      <c r="C121" s="104"/>
      <c r="D121" s="104"/>
      <c r="E121" s="104"/>
      <c r="L121" s="2"/>
      <c r="M121" s="2"/>
      <c r="O121" s="104"/>
      <c r="P121" s="104"/>
      <c r="Q121" s="104"/>
      <c r="R121" s="104"/>
      <c r="S121" s="104"/>
    </row>
    <row r="122" spans="3:19" x14ac:dyDescent="0.2">
      <c r="C122" s="104"/>
      <c r="D122" s="104"/>
      <c r="E122" s="104"/>
      <c r="L122" s="2"/>
      <c r="M122" s="2"/>
      <c r="O122" s="104"/>
      <c r="P122" s="104"/>
      <c r="Q122" s="104"/>
      <c r="R122" s="104"/>
      <c r="S122" s="104"/>
    </row>
    <row r="123" spans="3:19" x14ac:dyDescent="0.2">
      <c r="C123" s="104"/>
      <c r="D123" s="104"/>
      <c r="E123" s="104"/>
      <c r="L123" s="2"/>
      <c r="M123" s="2"/>
      <c r="O123" s="104"/>
      <c r="P123" s="104"/>
      <c r="Q123" s="104"/>
      <c r="R123" s="104"/>
      <c r="S123" s="104"/>
    </row>
    <row r="124" spans="3:19" x14ac:dyDescent="0.2">
      <c r="C124" s="104"/>
      <c r="D124" s="104"/>
      <c r="E124" s="104"/>
      <c r="L124" s="2"/>
      <c r="M124" s="2"/>
      <c r="O124" s="104"/>
      <c r="P124" s="104"/>
      <c r="Q124" s="104"/>
      <c r="R124" s="104"/>
      <c r="S124" s="104"/>
    </row>
    <row r="125" spans="3:19" x14ac:dyDescent="0.2">
      <c r="C125" s="104"/>
      <c r="D125" s="104"/>
      <c r="E125" s="104"/>
      <c r="L125" s="2"/>
      <c r="M125" s="2"/>
      <c r="O125" s="104"/>
      <c r="P125" s="104"/>
      <c r="Q125" s="104"/>
      <c r="R125" s="104"/>
      <c r="S125" s="104"/>
    </row>
    <row r="126" spans="3:19" x14ac:dyDescent="0.2">
      <c r="C126" s="104"/>
      <c r="D126" s="104"/>
      <c r="E126" s="104"/>
      <c r="L126" s="2"/>
      <c r="M126" s="2"/>
      <c r="O126" s="104"/>
      <c r="P126" s="104"/>
      <c r="Q126" s="104"/>
      <c r="R126" s="104"/>
      <c r="S126" s="104"/>
    </row>
    <row r="127" spans="3:19" x14ac:dyDescent="0.2">
      <c r="C127" s="104"/>
      <c r="D127" s="104"/>
      <c r="E127" s="104"/>
      <c r="L127" s="2"/>
      <c r="M127" s="2"/>
      <c r="O127" s="104"/>
      <c r="P127" s="104"/>
      <c r="Q127" s="104"/>
      <c r="R127" s="104"/>
      <c r="S127" s="104"/>
    </row>
    <row r="128" spans="3:19" x14ac:dyDescent="0.2">
      <c r="C128" s="104"/>
      <c r="D128" s="104"/>
      <c r="E128" s="104"/>
      <c r="L128" s="2"/>
      <c r="M128" s="2"/>
      <c r="O128" s="104"/>
      <c r="P128" s="104"/>
      <c r="Q128" s="104"/>
      <c r="R128" s="104"/>
      <c r="S128" s="104"/>
    </row>
    <row r="129" spans="3:19" x14ac:dyDescent="0.2">
      <c r="C129" s="104"/>
      <c r="D129" s="104"/>
      <c r="E129" s="104"/>
      <c r="L129" s="2"/>
      <c r="M129" s="2"/>
      <c r="O129" s="104"/>
      <c r="P129" s="104"/>
      <c r="Q129" s="104"/>
      <c r="R129" s="104"/>
      <c r="S129" s="104"/>
    </row>
    <row r="130" spans="3:19" x14ac:dyDescent="0.2">
      <c r="C130" s="104"/>
      <c r="D130" s="104"/>
      <c r="E130" s="104"/>
      <c r="L130" s="2"/>
      <c r="M130" s="2"/>
      <c r="O130" s="104"/>
      <c r="P130" s="104"/>
      <c r="Q130" s="104"/>
      <c r="R130" s="104"/>
      <c r="S130" s="104"/>
    </row>
    <row r="131" spans="3:19" x14ac:dyDescent="0.2">
      <c r="C131" s="104"/>
      <c r="D131" s="104"/>
      <c r="E131" s="104"/>
      <c r="L131" s="2"/>
      <c r="M131" s="2"/>
      <c r="O131" s="104"/>
      <c r="P131" s="104"/>
      <c r="Q131" s="104"/>
      <c r="R131" s="104"/>
      <c r="S131" s="104"/>
    </row>
    <row r="132" spans="3:19" x14ac:dyDescent="0.2">
      <c r="C132" s="104"/>
      <c r="D132" s="104"/>
      <c r="E132" s="104"/>
      <c r="L132" s="2"/>
      <c r="M132" s="2"/>
      <c r="O132" s="104"/>
      <c r="P132" s="104"/>
      <c r="Q132" s="104"/>
      <c r="R132" s="104"/>
      <c r="S132" s="104"/>
    </row>
    <row r="133" spans="3:19" x14ac:dyDescent="0.2">
      <c r="C133" s="104"/>
      <c r="D133" s="104"/>
      <c r="E133" s="104"/>
      <c r="L133" s="2"/>
      <c r="M133" s="2"/>
      <c r="O133" s="104"/>
      <c r="P133" s="104"/>
      <c r="Q133" s="104"/>
      <c r="R133" s="104"/>
      <c r="S133" s="104"/>
    </row>
    <row r="134" spans="3:19" x14ac:dyDescent="0.2">
      <c r="C134" s="104"/>
      <c r="D134" s="104"/>
      <c r="E134" s="104"/>
      <c r="L134" s="2"/>
      <c r="M134" s="2"/>
      <c r="O134" s="104"/>
      <c r="P134" s="104"/>
      <c r="Q134" s="104"/>
      <c r="R134" s="104"/>
      <c r="S134" s="104"/>
    </row>
    <row r="135" spans="3:19" x14ac:dyDescent="0.2">
      <c r="C135" s="104"/>
      <c r="D135" s="104"/>
      <c r="E135" s="104"/>
      <c r="L135" s="2"/>
      <c r="M135" s="2"/>
      <c r="O135" s="104"/>
      <c r="P135" s="104"/>
      <c r="Q135" s="104"/>
      <c r="R135" s="104"/>
      <c r="S135" s="104"/>
    </row>
    <row r="136" spans="3:19" x14ac:dyDescent="0.2">
      <c r="C136" s="104"/>
      <c r="D136" s="104"/>
      <c r="E136" s="104"/>
      <c r="L136" s="2"/>
      <c r="M136" s="2"/>
      <c r="O136" s="104"/>
      <c r="P136" s="104"/>
      <c r="Q136" s="104"/>
      <c r="R136" s="104"/>
      <c r="S136" s="104"/>
    </row>
    <row r="137" spans="3:19" x14ac:dyDescent="0.2">
      <c r="C137" s="104"/>
      <c r="D137" s="104"/>
      <c r="E137" s="104"/>
      <c r="L137" s="2"/>
      <c r="M137" s="2"/>
      <c r="O137" s="104"/>
      <c r="P137" s="104"/>
      <c r="Q137" s="104"/>
      <c r="R137" s="104"/>
      <c r="S137" s="104"/>
    </row>
    <row r="138" spans="3:19" x14ac:dyDescent="0.2">
      <c r="C138" s="104"/>
      <c r="D138" s="104"/>
      <c r="E138" s="104"/>
      <c r="L138" s="2"/>
      <c r="M138" s="2"/>
      <c r="O138" s="104"/>
      <c r="P138" s="104"/>
      <c r="Q138" s="104"/>
      <c r="R138" s="104"/>
      <c r="S138" s="104"/>
    </row>
    <row r="139" spans="3:19" x14ac:dyDescent="0.2">
      <c r="C139" s="104"/>
      <c r="D139" s="104"/>
      <c r="E139" s="104"/>
      <c r="L139" s="2"/>
      <c r="M139" s="2"/>
      <c r="O139" s="104"/>
      <c r="P139" s="104"/>
      <c r="Q139" s="104"/>
      <c r="R139" s="104"/>
      <c r="S139" s="104"/>
    </row>
    <row r="140" spans="3:19" x14ac:dyDescent="0.2">
      <c r="C140" s="104"/>
      <c r="D140" s="104"/>
      <c r="E140" s="104"/>
      <c r="L140" s="2"/>
      <c r="M140" s="2"/>
      <c r="O140" s="104"/>
      <c r="P140" s="104"/>
      <c r="Q140" s="104"/>
      <c r="R140" s="104"/>
      <c r="S140" s="104"/>
    </row>
    <row r="141" spans="3:19" x14ac:dyDescent="0.2">
      <c r="C141" s="104"/>
      <c r="D141" s="104"/>
      <c r="E141" s="104"/>
      <c r="L141" s="2"/>
      <c r="M141" s="2"/>
      <c r="O141" s="104"/>
      <c r="P141" s="104"/>
      <c r="Q141" s="104"/>
      <c r="R141" s="104"/>
      <c r="S141" s="104"/>
    </row>
    <row r="142" spans="3:19" x14ac:dyDescent="0.2">
      <c r="C142" s="104"/>
      <c r="D142" s="104"/>
      <c r="E142" s="104"/>
      <c r="L142" s="2"/>
      <c r="M142" s="2"/>
      <c r="O142" s="104"/>
      <c r="P142" s="104"/>
      <c r="Q142" s="104"/>
      <c r="R142" s="104"/>
      <c r="S142" s="104"/>
    </row>
    <row r="143" spans="3:19" x14ac:dyDescent="0.2">
      <c r="C143" s="104"/>
      <c r="D143" s="104"/>
      <c r="E143" s="104"/>
      <c r="L143" s="2"/>
      <c r="M143" s="2"/>
      <c r="O143" s="104"/>
      <c r="P143" s="104"/>
      <c r="Q143" s="104"/>
      <c r="R143" s="104"/>
      <c r="S143" s="104"/>
    </row>
    <row r="144" spans="3:19" x14ac:dyDescent="0.2">
      <c r="C144" s="104"/>
      <c r="D144" s="104"/>
      <c r="E144" s="104"/>
      <c r="L144" s="2"/>
      <c r="M144" s="2"/>
      <c r="O144" s="104"/>
      <c r="P144" s="104"/>
      <c r="Q144" s="104"/>
      <c r="R144" s="104"/>
      <c r="S144" s="104"/>
    </row>
    <row r="145" spans="3:19" x14ac:dyDescent="0.2">
      <c r="C145" s="104"/>
      <c r="D145" s="104"/>
      <c r="E145" s="104"/>
      <c r="L145" s="2"/>
      <c r="M145" s="2"/>
      <c r="O145" s="104"/>
      <c r="P145" s="104"/>
      <c r="Q145" s="104"/>
      <c r="R145" s="104"/>
      <c r="S145" s="104"/>
    </row>
    <row r="146" spans="3:19" x14ac:dyDescent="0.2">
      <c r="C146" s="104"/>
      <c r="D146" s="104"/>
      <c r="E146" s="104"/>
      <c r="L146" s="2"/>
      <c r="M146" s="2"/>
      <c r="O146" s="104"/>
      <c r="P146" s="104"/>
      <c r="Q146" s="104"/>
      <c r="R146" s="104"/>
      <c r="S146" s="104"/>
    </row>
    <row r="147" spans="3:19" x14ac:dyDescent="0.2">
      <c r="C147" s="104"/>
      <c r="D147" s="104"/>
      <c r="E147" s="104"/>
      <c r="L147" s="2"/>
      <c r="M147" s="2"/>
      <c r="O147" s="104"/>
      <c r="P147" s="104"/>
      <c r="Q147" s="104"/>
      <c r="R147" s="104"/>
      <c r="S147" s="104"/>
    </row>
    <row r="148" spans="3:19" x14ac:dyDescent="0.2">
      <c r="C148" s="104"/>
      <c r="D148" s="104"/>
      <c r="E148" s="104"/>
      <c r="L148" s="2"/>
      <c r="M148" s="2"/>
      <c r="O148" s="104"/>
      <c r="P148" s="104"/>
      <c r="Q148" s="104"/>
      <c r="R148" s="104"/>
      <c r="S148" s="104"/>
    </row>
    <row r="149" spans="3:19" x14ac:dyDescent="0.2">
      <c r="C149" s="104"/>
      <c r="D149" s="104"/>
      <c r="E149" s="104"/>
      <c r="L149" s="2"/>
      <c r="M149" s="2"/>
      <c r="O149" s="104"/>
      <c r="P149" s="104"/>
      <c r="Q149" s="104"/>
      <c r="R149" s="104"/>
      <c r="S149" s="104"/>
    </row>
    <row r="150" spans="3:19" x14ac:dyDescent="0.2">
      <c r="C150" s="104"/>
      <c r="D150" s="104"/>
      <c r="E150" s="104"/>
      <c r="L150" s="2"/>
      <c r="M150" s="2"/>
      <c r="O150" s="104"/>
      <c r="P150" s="104"/>
      <c r="Q150" s="104"/>
      <c r="R150" s="104"/>
      <c r="S150" s="104"/>
    </row>
    <row r="151" spans="3:19" x14ac:dyDescent="0.2">
      <c r="C151" s="104"/>
      <c r="D151" s="104"/>
      <c r="E151" s="104"/>
      <c r="L151" s="2"/>
      <c r="M151" s="2"/>
      <c r="O151" s="104"/>
      <c r="P151" s="104"/>
      <c r="Q151" s="104"/>
      <c r="R151" s="104"/>
      <c r="S151" s="104"/>
    </row>
    <row r="152" spans="3:19" x14ac:dyDescent="0.2">
      <c r="C152" s="104"/>
      <c r="D152" s="104"/>
      <c r="E152" s="104"/>
      <c r="L152" s="2"/>
      <c r="M152" s="2"/>
      <c r="O152" s="104"/>
      <c r="P152" s="104"/>
      <c r="Q152" s="104"/>
      <c r="R152" s="104"/>
      <c r="S152" s="104"/>
    </row>
    <row r="153" spans="3:19" x14ac:dyDescent="0.2">
      <c r="C153" s="104"/>
      <c r="D153" s="104"/>
      <c r="E153" s="104"/>
      <c r="L153" s="2"/>
      <c r="M153" s="2"/>
      <c r="O153" s="104"/>
      <c r="P153" s="104"/>
      <c r="Q153" s="104"/>
      <c r="R153" s="104"/>
      <c r="S153" s="104"/>
    </row>
    <row r="154" spans="3:19" x14ac:dyDescent="0.2">
      <c r="C154" s="104"/>
      <c r="D154" s="104"/>
      <c r="E154" s="104"/>
      <c r="L154" s="2"/>
      <c r="M154" s="2"/>
      <c r="O154" s="104"/>
      <c r="P154" s="104"/>
      <c r="Q154" s="104"/>
      <c r="R154" s="104"/>
      <c r="S154" s="104"/>
    </row>
    <row r="155" spans="3:19" x14ac:dyDescent="0.2">
      <c r="C155" s="104"/>
      <c r="D155" s="104"/>
      <c r="E155" s="104"/>
      <c r="L155" s="2"/>
      <c r="M155" s="2"/>
      <c r="O155" s="104"/>
      <c r="P155" s="104"/>
      <c r="Q155" s="104"/>
      <c r="R155" s="104"/>
      <c r="S155" s="104"/>
    </row>
    <row r="156" spans="3:19" x14ac:dyDescent="0.2">
      <c r="C156" s="104"/>
      <c r="D156" s="104"/>
      <c r="E156" s="104"/>
      <c r="L156" s="2"/>
      <c r="M156" s="2"/>
      <c r="O156" s="104"/>
      <c r="P156" s="104"/>
      <c r="Q156" s="104"/>
      <c r="R156" s="104"/>
      <c r="S156" s="104"/>
    </row>
    <row r="157" spans="3:19" x14ac:dyDescent="0.2">
      <c r="C157" s="104"/>
      <c r="D157" s="104"/>
      <c r="E157" s="104"/>
      <c r="L157" s="2"/>
      <c r="M157" s="2"/>
      <c r="O157" s="104"/>
      <c r="P157" s="104"/>
      <c r="Q157" s="104"/>
      <c r="R157" s="104"/>
      <c r="S157" s="104"/>
    </row>
    <row r="158" spans="3:19" x14ac:dyDescent="0.2">
      <c r="C158" s="104"/>
      <c r="D158" s="104"/>
      <c r="E158" s="104"/>
      <c r="L158" s="2"/>
      <c r="M158" s="2"/>
      <c r="O158" s="104"/>
      <c r="P158" s="104"/>
      <c r="Q158" s="104"/>
      <c r="R158" s="104"/>
      <c r="S158" s="104"/>
    </row>
    <row r="159" spans="3:19" x14ac:dyDescent="0.2">
      <c r="C159" s="104"/>
      <c r="D159" s="104"/>
      <c r="E159" s="104"/>
      <c r="L159" s="2"/>
      <c r="M159" s="2"/>
      <c r="O159" s="104"/>
      <c r="P159" s="104"/>
      <c r="Q159" s="104"/>
      <c r="R159" s="104"/>
      <c r="S159" s="104"/>
    </row>
    <row r="160" spans="3:19" x14ac:dyDescent="0.2">
      <c r="C160" s="104"/>
      <c r="D160" s="104"/>
      <c r="E160" s="104"/>
      <c r="L160" s="2"/>
      <c r="M160" s="2"/>
      <c r="O160" s="104"/>
      <c r="P160" s="104"/>
      <c r="Q160" s="104"/>
      <c r="R160" s="104"/>
      <c r="S160" s="104"/>
    </row>
    <row r="161" spans="3:19" x14ac:dyDescent="0.2">
      <c r="C161" s="104"/>
      <c r="D161" s="104"/>
      <c r="E161" s="104"/>
      <c r="L161" s="2"/>
      <c r="M161" s="2"/>
      <c r="O161" s="104"/>
      <c r="P161" s="104"/>
      <c r="Q161" s="104"/>
      <c r="R161" s="104"/>
      <c r="S161" s="104"/>
    </row>
    <row r="162" spans="3:19" x14ac:dyDescent="0.2">
      <c r="C162" s="104"/>
      <c r="D162" s="104"/>
      <c r="E162" s="104"/>
      <c r="L162" s="2"/>
      <c r="M162" s="2"/>
      <c r="O162" s="104"/>
      <c r="P162" s="104"/>
      <c r="Q162" s="104"/>
      <c r="R162" s="104"/>
      <c r="S162" s="104"/>
    </row>
    <row r="163" spans="3:19" x14ac:dyDescent="0.2">
      <c r="C163" s="104"/>
      <c r="D163" s="104"/>
      <c r="E163" s="104"/>
      <c r="L163" s="2"/>
      <c r="M163" s="2"/>
      <c r="O163" s="104"/>
      <c r="P163" s="104"/>
      <c r="Q163" s="104"/>
      <c r="R163" s="104"/>
      <c r="S163" s="104"/>
    </row>
    <row r="164" spans="3:19" x14ac:dyDescent="0.2">
      <c r="C164" s="104"/>
      <c r="D164" s="104"/>
      <c r="E164" s="104"/>
      <c r="L164" s="2"/>
      <c r="M164" s="2"/>
      <c r="O164" s="104"/>
      <c r="P164" s="104"/>
      <c r="Q164" s="104"/>
      <c r="R164" s="104"/>
      <c r="S164" s="104"/>
    </row>
    <row r="165" spans="3:19" x14ac:dyDescent="0.2">
      <c r="C165" s="104"/>
      <c r="D165" s="104"/>
      <c r="E165" s="104"/>
      <c r="L165" s="2"/>
      <c r="M165" s="2"/>
      <c r="O165" s="104"/>
      <c r="P165" s="104"/>
      <c r="Q165" s="104"/>
      <c r="R165" s="104"/>
      <c r="S165" s="104"/>
    </row>
    <row r="166" spans="3:19" x14ac:dyDescent="0.2">
      <c r="C166" s="104"/>
      <c r="D166" s="104"/>
      <c r="E166" s="104"/>
      <c r="L166" s="2"/>
      <c r="M166" s="2"/>
      <c r="O166" s="104"/>
      <c r="P166" s="104"/>
      <c r="Q166" s="104"/>
      <c r="R166" s="104"/>
      <c r="S166" s="104"/>
    </row>
    <row r="167" spans="3:19" x14ac:dyDescent="0.2">
      <c r="C167" s="104"/>
      <c r="D167" s="104"/>
      <c r="E167" s="104"/>
      <c r="L167" s="2"/>
      <c r="M167" s="2"/>
      <c r="O167" s="104"/>
      <c r="P167" s="104"/>
      <c r="Q167" s="104"/>
      <c r="R167" s="104"/>
      <c r="S167" s="104"/>
    </row>
    <row r="168" spans="3:19" x14ac:dyDescent="0.2">
      <c r="C168" s="104"/>
      <c r="D168" s="104"/>
      <c r="E168" s="104"/>
      <c r="L168" s="2"/>
      <c r="M168" s="2"/>
      <c r="O168" s="104"/>
      <c r="P168" s="104"/>
      <c r="Q168" s="104"/>
      <c r="R168" s="104"/>
      <c r="S168" s="104"/>
    </row>
    <row r="169" spans="3:19" x14ac:dyDescent="0.2">
      <c r="C169" s="104"/>
      <c r="D169" s="104"/>
      <c r="E169" s="104"/>
      <c r="L169" s="2"/>
      <c r="M169" s="2"/>
      <c r="O169" s="104"/>
      <c r="P169" s="104"/>
      <c r="Q169" s="104"/>
      <c r="R169" s="104"/>
      <c r="S169" s="104"/>
    </row>
    <row r="170" spans="3:19" x14ac:dyDescent="0.2">
      <c r="C170" s="104"/>
      <c r="D170" s="104"/>
      <c r="E170" s="104"/>
      <c r="L170" s="2"/>
      <c r="M170" s="2"/>
      <c r="O170" s="104"/>
      <c r="P170" s="104"/>
      <c r="Q170" s="104"/>
      <c r="R170" s="104"/>
      <c r="S170" s="104"/>
    </row>
    <row r="171" spans="3:19" x14ac:dyDescent="0.2">
      <c r="C171" s="104"/>
      <c r="D171" s="104"/>
      <c r="E171" s="104"/>
      <c r="L171" s="2"/>
      <c r="M171" s="2"/>
      <c r="O171" s="104"/>
      <c r="P171" s="104"/>
      <c r="Q171" s="104"/>
      <c r="R171" s="104"/>
      <c r="S171" s="104"/>
    </row>
    <row r="172" spans="3:19" x14ac:dyDescent="0.2">
      <c r="C172" s="104"/>
      <c r="D172" s="104"/>
      <c r="E172" s="104"/>
      <c r="L172" s="2"/>
      <c r="M172" s="2"/>
      <c r="O172" s="104"/>
      <c r="P172" s="104"/>
      <c r="Q172" s="104"/>
      <c r="R172" s="104"/>
      <c r="S172" s="104"/>
    </row>
    <row r="173" spans="3:19" x14ac:dyDescent="0.2">
      <c r="C173" s="104"/>
      <c r="D173" s="104"/>
      <c r="E173" s="104"/>
      <c r="L173" s="2"/>
      <c r="M173" s="2"/>
      <c r="O173" s="104"/>
      <c r="P173" s="104"/>
      <c r="Q173" s="104"/>
      <c r="R173" s="104"/>
      <c r="S173" s="104"/>
    </row>
    <row r="174" spans="3:19" x14ac:dyDescent="0.2">
      <c r="C174" s="104"/>
      <c r="D174" s="104"/>
      <c r="E174" s="104"/>
      <c r="L174" s="2"/>
      <c r="M174" s="2"/>
      <c r="O174" s="104"/>
      <c r="P174" s="104"/>
      <c r="Q174" s="104"/>
      <c r="R174" s="104"/>
      <c r="S174" s="104"/>
    </row>
    <row r="175" spans="3:19" x14ac:dyDescent="0.2">
      <c r="C175" s="104"/>
      <c r="D175" s="104"/>
      <c r="E175" s="104"/>
      <c r="L175" s="2"/>
      <c r="M175" s="2"/>
      <c r="O175" s="104"/>
      <c r="P175" s="104"/>
      <c r="Q175" s="104"/>
      <c r="R175" s="104"/>
      <c r="S175" s="104"/>
    </row>
    <row r="176" spans="3:19" x14ac:dyDescent="0.2">
      <c r="C176" s="104"/>
      <c r="D176" s="104"/>
      <c r="E176" s="104"/>
      <c r="L176" s="2"/>
      <c r="M176" s="2"/>
      <c r="O176" s="104"/>
      <c r="P176" s="104"/>
      <c r="Q176" s="104"/>
      <c r="R176" s="104"/>
      <c r="S176" s="104"/>
    </row>
    <row r="177" spans="3:19" x14ac:dyDescent="0.2">
      <c r="C177" s="104"/>
      <c r="D177" s="104"/>
      <c r="E177" s="104"/>
      <c r="L177" s="2"/>
      <c r="M177" s="2"/>
      <c r="O177" s="104"/>
      <c r="P177" s="104"/>
      <c r="Q177" s="104"/>
      <c r="R177" s="104"/>
      <c r="S177" s="104"/>
    </row>
    <row r="178" spans="3:19" x14ac:dyDescent="0.2">
      <c r="C178" s="104"/>
      <c r="D178" s="104"/>
      <c r="E178" s="104"/>
      <c r="L178" s="2"/>
      <c r="M178" s="2"/>
      <c r="O178" s="104"/>
      <c r="P178" s="104"/>
      <c r="Q178" s="104"/>
      <c r="R178" s="104"/>
      <c r="S178" s="104"/>
    </row>
    <row r="179" spans="3:19" x14ac:dyDescent="0.2">
      <c r="C179" s="104"/>
      <c r="D179" s="104"/>
      <c r="E179" s="104"/>
      <c r="L179" s="2"/>
      <c r="M179" s="2"/>
      <c r="O179" s="104"/>
      <c r="P179" s="104"/>
      <c r="Q179" s="104"/>
      <c r="R179" s="104"/>
      <c r="S179" s="104"/>
    </row>
    <row r="180" spans="3:19" x14ac:dyDescent="0.2">
      <c r="C180" s="104"/>
      <c r="D180" s="104"/>
      <c r="E180" s="104"/>
      <c r="L180" s="2"/>
      <c r="M180" s="2"/>
      <c r="O180" s="104"/>
      <c r="P180" s="104"/>
      <c r="Q180" s="104"/>
      <c r="R180" s="104"/>
      <c r="S180" s="104"/>
    </row>
    <row r="181" spans="3:19" x14ac:dyDescent="0.2">
      <c r="C181" s="104"/>
      <c r="D181" s="104"/>
      <c r="E181" s="104"/>
      <c r="L181" s="2"/>
      <c r="M181" s="2"/>
      <c r="O181" s="104"/>
      <c r="P181" s="104"/>
      <c r="Q181" s="104"/>
      <c r="R181" s="104"/>
      <c r="S181" s="104"/>
    </row>
    <row r="182" spans="3:19" x14ac:dyDescent="0.2">
      <c r="C182" s="104"/>
      <c r="D182" s="104"/>
      <c r="E182" s="104"/>
      <c r="L182" s="2"/>
      <c r="M182" s="2"/>
      <c r="O182" s="104"/>
      <c r="P182" s="104"/>
      <c r="Q182" s="104"/>
      <c r="R182" s="104"/>
      <c r="S182" s="104"/>
    </row>
    <row r="183" spans="3:19" x14ac:dyDescent="0.2">
      <c r="C183" s="104"/>
      <c r="D183" s="104"/>
      <c r="E183" s="104"/>
      <c r="L183" s="2"/>
      <c r="M183" s="2"/>
      <c r="O183" s="104"/>
      <c r="P183" s="104"/>
      <c r="Q183" s="104"/>
      <c r="R183" s="104"/>
      <c r="S183" s="104"/>
    </row>
    <row r="184" spans="3:19" x14ac:dyDescent="0.2">
      <c r="C184" s="104"/>
      <c r="D184" s="104"/>
      <c r="E184" s="104"/>
      <c r="L184" s="2"/>
      <c r="M184" s="2"/>
      <c r="O184" s="104"/>
      <c r="P184" s="104"/>
      <c r="Q184" s="104"/>
      <c r="R184" s="104"/>
      <c r="S184" s="104"/>
    </row>
  </sheetData>
  <sheetProtection password="CF7A" sheet="1" objects="1" scenarios="1"/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>
    <oddFooter>&amp;LDirección de Contabilidad&amp;RPágina 1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S159"/>
  <sheetViews>
    <sheetView showGridLines="0" zoomScale="75" workbookViewId="0">
      <selection sqref="A1:XFD1048576"/>
    </sheetView>
  </sheetViews>
  <sheetFormatPr baseColWidth="10" defaultColWidth="12.6640625" defaultRowHeight="15" x14ac:dyDescent="0.2"/>
  <cols>
    <col min="1" max="1" width="44.6640625" style="27" customWidth="1"/>
    <col min="2" max="2" width="7.88671875" style="27" customWidth="1"/>
    <col min="3" max="3" width="10.21875" style="27" customWidth="1"/>
    <col min="4" max="4" width="10" style="27" customWidth="1"/>
    <col min="5" max="5" width="5" style="27" customWidth="1"/>
    <col min="6" max="6" width="10.33203125" style="27" customWidth="1"/>
    <col min="7" max="7" width="11.21875" style="27" customWidth="1"/>
    <col min="8" max="8" width="1.88671875" style="27" customWidth="1"/>
    <col min="9" max="9" width="11.21875" style="27" customWidth="1"/>
    <col min="10" max="10" width="1.21875" style="27" customWidth="1"/>
    <col min="11" max="11" width="43.6640625" style="27" customWidth="1"/>
    <col min="12" max="12" width="1.88671875" style="27" customWidth="1"/>
    <col min="13" max="14" width="10" style="27" customWidth="1"/>
    <col min="15" max="15" width="3.44140625" style="27" customWidth="1"/>
    <col min="16" max="16" width="8.6640625" style="27" customWidth="1"/>
    <col min="17" max="17" width="10.33203125" style="27" customWidth="1"/>
    <col min="18" max="18" width="1.88671875" style="27" customWidth="1"/>
    <col min="19" max="19" width="12.5546875" style="27" customWidth="1"/>
    <col min="20" max="20" width="7.5546875" style="27" customWidth="1"/>
    <col min="21" max="21" width="5.77734375" style="27" customWidth="1"/>
    <col min="22" max="22" width="6.6640625" style="27" customWidth="1"/>
    <col min="23" max="16384" width="12.6640625" style="27"/>
  </cols>
  <sheetData>
    <row r="1" spans="1:19" s="9" customFormat="1" ht="19.5" customHeight="1" x14ac:dyDescent="0.25">
      <c r="A1" s="5"/>
      <c r="B1" s="5"/>
      <c r="C1" s="6"/>
      <c r="D1" s="6"/>
      <c r="E1" s="6"/>
      <c r="F1" s="7"/>
      <c r="G1" s="370"/>
      <c r="H1" s="370"/>
      <c r="I1" s="370"/>
      <c r="J1" s="370"/>
      <c r="K1" s="177"/>
      <c r="L1" s="6"/>
      <c r="M1" s="6"/>
      <c r="N1" s="6"/>
      <c r="O1" s="6"/>
      <c r="P1" s="6"/>
      <c r="Q1" s="6"/>
      <c r="R1" s="6"/>
      <c r="S1" s="6"/>
    </row>
    <row r="2" spans="1:19" s="13" customFormat="1" ht="23.25" x14ac:dyDescent="0.35">
      <c r="A2" s="10" t="s">
        <v>102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3.25" x14ac:dyDescent="0.35">
      <c r="A3" s="10" t="s">
        <v>123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3" customFormat="1" x14ac:dyDescent="0.2">
      <c r="A4" s="15"/>
      <c r="B4" s="16"/>
      <c r="C4" s="17"/>
      <c r="D4" s="17"/>
      <c r="E4" s="17"/>
      <c r="F4" s="17"/>
      <c r="G4" s="17"/>
      <c r="H4" s="17"/>
      <c r="I4" s="17"/>
      <c r="J4" s="15"/>
      <c r="K4" s="15"/>
      <c r="L4" s="18"/>
      <c r="M4" s="371"/>
      <c r="N4" s="371"/>
      <c r="S4" s="17"/>
    </row>
    <row r="5" spans="1:19" s="21" customFormat="1" ht="18" customHeight="1" x14ac:dyDescent="0.2">
      <c r="A5" s="19"/>
      <c r="B5" s="19"/>
      <c r="C5" s="20"/>
      <c r="D5" s="20"/>
      <c r="E5" s="20"/>
      <c r="F5" s="20"/>
      <c r="G5" s="20"/>
      <c r="H5" s="20"/>
      <c r="I5" s="20"/>
      <c r="L5" s="12"/>
    </row>
    <row r="6" spans="1:19" s="21" customFormat="1" ht="9.75" customHeight="1" x14ac:dyDescent="0.2">
      <c r="A6" s="19"/>
      <c r="B6" s="19"/>
      <c r="C6" s="20"/>
      <c r="D6" s="20"/>
      <c r="E6" s="20"/>
      <c r="F6" s="20"/>
      <c r="G6" s="20"/>
      <c r="H6" s="20"/>
      <c r="I6" s="20"/>
      <c r="L6" s="12"/>
    </row>
    <row r="7" spans="1:19" ht="13.5" customHeight="1" thickBot="1" x14ac:dyDescent="0.25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4" t="s">
        <v>34</v>
      </c>
    </row>
    <row r="8" spans="1:19" ht="15.75" thickTop="1" x14ac:dyDescent="0.2">
      <c r="A8" s="28" t="s">
        <v>35</v>
      </c>
      <c r="B8" s="29"/>
      <c r="C8" s="30"/>
      <c r="D8" s="30"/>
      <c r="E8" s="30"/>
      <c r="F8" s="30"/>
      <c r="G8" s="30"/>
      <c r="H8" s="30"/>
      <c r="I8" s="30"/>
      <c r="J8" s="31"/>
      <c r="K8" s="29" t="s">
        <v>36</v>
      </c>
      <c r="L8" s="29"/>
      <c r="M8" s="30"/>
      <c r="N8" s="30"/>
      <c r="O8" s="30"/>
      <c r="P8" s="30"/>
      <c r="Q8" s="30"/>
      <c r="R8" s="32"/>
      <c r="S8" s="33"/>
    </row>
    <row r="9" spans="1:19" x14ac:dyDescent="0.2">
      <c r="A9" s="34"/>
      <c r="B9" s="35"/>
      <c r="C9" s="36" t="s">
        <v>124</v>
      </c>
      <c r="D9" s="37"/>
      <c r="E9" s="35"/>
      <c r="F9" s="36" t="s">
        <v>122</v>
      </c>
      <c r="G9" s="37"/>
      <c r="H9" s="35"/>
      <c r="I9" s="38" t="s">
        <v>103</v>
      </c>
      <c r="J9" s="39"/>
      <c r="K9" s="35"/>
      <c r="L9" s="35"/>
      <c r="M9" s="36" t="s">
        <v>124</v>
      </c>
      <c r="N9" s="35"/>
      <c r="O9" s="35"/>
      <c r="P9" s="36" t="s">
        <v>122</v>
      </c>
      <c r="Q9" s="35"/>
      <c r="R9" s="40"/>
      <c r="S9" s="41" t="s">
        <v>103</v>
      </c>
    </row>
    <row r="10" spans="1:19" s="51" customFormat="1" ht="15.75" thickBot="1" x14ac:dyDescent="0.3">
      <c r="A10" s="42"/>
      <c r="B10" s="43"/>
      <c r="C10" s="372" t="s">
        <v>5</v>
      </c>
      <c r="D10" s="372"/>
      <c r="E10" s="44"/>
      <c r="F10" s="178" t="s">
        <v>5</v>
      </c>
      <c r="G10" s="46"/>
      <c r="H10" s="46"/>
      <c r="I10" s="46"/>
      <c r="J10" s="47"/>
      <c r="K10" s="43"/>
      <c r="L10" s="43"/>
      <c r="M10" s="372" t="s">
        <v>5</v>
      </c>
      <c r="N10" s="372"/>
      <c r="O10" s="44"/>
      <c r="P10" s="48" t="s">
        <v>5</v>
      </c>
      <c r="Q10" s="44"/>
      <c r="R10" s="49"/>
      <c r="S10" s="50"/>
    </row>
    <row r="11" spans="1:19" ht="8.25" customHeight="1" thickTop="1" x14ac:dyDescent="0.2">
      <c r="A11" s="34"/>
      <c r="B11" s="35"/>
      <c r="C11" s="35"/>
      <c r="D11" s="35"/>
      <c r="E11" s="35"/>
      <c r="F11" s="35"/>
      <c r="G11" s="35"/>
      <c r="H11" s="35"/>
      <c r="I11" s="52"/>
      <c r="J11" s="53"/>
      <c r="K11" s="35"/>
      <c r="L11" s="35"/>
      <c r="M11" s="35"/>
      <c r="N11" s="35"/>
      <c r="O11" s="35"/>
      <c r="P11" s="35"/>
      <c r="Q11" s="54"/>
      <c r="R11" s="40"/>
      <c r="S11" s="55"/>
    </row>
    <row r="12" spans="1:19" x14ac:dyDescent="0.2">
      <c r="A12" s="56" t="s">
        <v>37</v>
      </c>
      <c r="B12" s="57"/>
      <c r="C12" s="58"/>
      <c r="D12" s="59">
        <v>60193.9</v>
      </c>
      <c r="E12" s="60"/>
      <c r="F12" s="58"/>
      <c r="G12" s="59">
        <v>67396.3</v>
      </c>
      <c r="H12" s="61"/>
      <c r="I12" s="62">
        <v>-7202.4000000000015</v>
      </c>
      <c r="J12" s="63"/>
      <c r="K12" s="57" t="s">
        <v>38</v>
      </c>
      <c r="L12" s="57"/>
      <c r="M12" s="64"/>
      <c r="N12" s="62">
        <v>95644.3</v>
      </c>
      <c r="O12" s="57"/>
      <c r="P12" s="64"/>
      <c r="Q12" s="62">
        <v>94476.3</v>
      </c>
      <c r="R12" s="40"/>
      <c r="S12" s="65">
        <v>1168</v>
      </c>
    </row>
    <row r="13" spans="1:19" x14ac:dyDescent="0.2">
      <c r="A13" s="66" t="s">
        <v>39</v>
      </c>
      <c r="B13" s="67"/>
      <c r="C13" s="58"/>
      <c r="D13" s="169">
        <v>-35.799999999999997</v>
      </c>
      <c r="E13" s="68"/>
      <c r="F13" s="58"/>
      <c r="G13" s="166">
        <v>-35.799999999999997</v>
      </c>
      <c r="H13" s="69"/>
      <c r="I13" s="62">
        <v>0</v>
      </c>
      <c r="J13" s="63"/>
      <c r="K13" s="57" t="s">
        <v>43</v>
      </c>
      <c r="L13" s="57"/>
      <c r="M13" s="61">
        <v>95644.3</v>
      </c>
      <c r="N13" s="64"/>
      <c r="O13" s="70"/>
      <c r="P13" s="61">
        <v>94476.3</v>
      </c>
      <c r="Q13" s="64"/>
      <c r="R13" s="40"/>
      <c r="S13" s="71">
        <v>1168</v>
      </c>
    </row>
    <row r="14" spans="1:19" x14ac:dyDescent="0.2">
      <c r="A14" s="72"/>
      <c r="B14" s="70"/>
      <c r="C14" s="58"/>
      <c r="D14" s="58"/>
      <c r="E14" s="58"/>
      <c r="F14" s="58"/>
      <c r="G14" s="58"/>
      <c r="H14" s="70"/>
      <c r="I14" s="73"/>
      <c r="J14" s="63"/>
      <c r="K14" s="57"/>
      <c r="L14" s="57"/>
      <c r="M14" s="74"/>
      <c r="N14" s="64"/>
      <c r="O14" s="70"/>
      <c r="P14" s="74"/>
      <c r="Q14" s="64"/>
      <c r="R14" s="40"/>
      <c r="S14" s="71"/>
    </row>
    <row r="15" spans="1:19" x14ac:dyDescent="0.2">
      <c r="A15" s="75" t="s">
        <v>40</v>
      </c>
      <c r="B15" s="76"/>
      <c r="C15" s="77"/>
      <c r="D15" s="78">
        <v>0</v>
      </c>
      <c r="E15" s="60"/>
      <c r="F15" s="77"/>
      <c r="G15" s="78">
        <v>0</v>
      </c>
      <c r="H15" s="79"/>
      <c r="I15" s="79">
        <v>0</v>
      </c>
      <c r="J15" s="80"/>
      <c r="K15" s="57" t="s">
        <v>46</v>
      </c>
      <c r="L15" s="57"/>
      <c r="M15" s="64"/>
      <c r="N15" s="62">
        <v>606841</v>
      </c>
      <c r="O15" s="57"/>
      <c r="P15" s="64"/>
      <c r="Q15" s="62">
        <v>606841</v>
      </c>
      <c r="R15" s="40"/>
      <c r="S15" s="65">
        <v>0</v>
      </c>
    </row>
    <row r="16" spans="1:19" x14ac:dyDescent="0.2">
      <c r="A16" s="72"/>
      <c r="B16" s="70"/>
      <c r="C16" s="58"/>
      <c r="D16" s="58"/>
      <c r="E16" s="58"/>
      <c r="F16" s="58"/>
      <c r="G16" s="58"/>
      <c r="H16" s="70"/>
      <c r="I16" s="73"/>
      <c r="J16" s="63"/>
      <c r="K16" s="57" t="s">
        <v>47</v>
      </c>
      <c r="L16" s="57"/>
      <c r="M16" s="61">
        <v>606841</v>
      </c>
      <c r="N16" s="64"/>
      <c r="O16" s="70"/>
      <c r="P16" s="61">
        <v>606841</v>
      </c>
      <c r="Q16" s="64"/>
      <c r="R16" s="40"/>
      <c r="S16" s="71">
        <v>0</v>
      </c>
    </row>
    <row r="17" spans="1:19" x14ac:dyDescent="0.2">
      <c r="A17" s="56" t="s">
        <v>41</v>
      </c>
      <c r="B17" s="57"/>
      <c r="C17" s="58"/>
      <c r="D17" s="81">
        <v>94265.2</v>
      </c>
      <c r="E17" s="60"/>
      <c r="F17" s="58"/>
      <c r="G17" s="81">
        <v>94201.2</v>
      </c>
      <c r="H17" s="61"/>
      <c r="I17" s="62">
        <v>64</v>
      </c>
      <c r="J17" s="63"/>
      <c r="K17" s="70"/>
      <c r="L17" s="70"/>
      <c r="M17" s="64"/>
      <c r="N17" s="64"/>
      <c r="O17" s="70"/>
      <c r="P17" s="64"/>
      <c r="Q17" s="64"/>
      <c r="R17" s="40"/>
      <c r="S17" s="71"/>
    </row>
    <row r="18" spans="1:19" x14ac:dyDescent="0.2">
      <c r="A18" s="56" t="s">
        <v>42</v>
      </c>
      <c r="B18" s="57"/>
      <c r="C18" s="82">
        <v>94265.2</v>
      </c>
      <c r="D18" s="58"/>
      <c r="E18" s="58"/>
      <c r="F18" s="82">
        <v>94201.2</v>
      </c>
      <c r="G18" s="58"/>
      <c r="H18" s="70"/>
      <c r="I18" s="73">
        <v>64</v>
      </c>
      <c r="J18" s="63"/>
      <c r="K18" s="57" t="s">
        <v>50</v>
      </c>
      <c r="L18" s="57"/>
      <c r="M18" s="64"/>
      <c r="N18" s="62">
        <v>13178.4</v>
      </c>
      <c r="O18" s="57"/>
      <c r="P18" s="64"/>
      <c r="Q18" s="62">
        <v>35448.300000000003</v>
      </c>
      <c r="R18" s="40"/>
      <c r="S18" s="65">
        <v>-22269.9</v>
      </c>
    </row>
    <row r="19" spans="1:19" x14ac:dyDescent="0.2">
      <c r="A19" s="72"/>
      <c r="B19" s="70"/>
      <c r="C19" s="58"/>
      <c r="D19" s="58"/>
      <c r="E19" s="58"/>
      <c r="F19" s="58"/>
      <c r="G19" s="58"/>
      <c r="H19" s="70"/>
      <c r="I19" s="73"/>
      <c r="J19" s="63"/>
      <c r="K19" s="57" t="s">
        <v>52</v>
      </c>
      <c r="L19" s="57"/>
      <c r="M19" s="61">
        <v>2022</v>
      </c>
      <c r="N19" s="64"/>
      <c r="O19" s="70"/>
      <c r="P19" s="61">
        <v>21230.9</v>
      </c>
      <c r="Q19" s="64"/>
      <c r="R19" s="40"/>
      <c r="S19" s="71">
        <v>-19208.900000000001</v>
      </c>
    </row>
    <row r="20" spans="1:19" x14ac:dyDescent="0.2">
      <c r="A20" s="56" t="s">
        <v>107</v>
      </c>
      <c r="B20" s="57"/>
      <c r="C20" s="58"/>
      <c r="D20" s="81">
        <v>2639471.7000000002</v>
      </c>
      <c r="E20" s="60"/>
      <c r="F20" s="58"/>
      <c r="G20" s="81">
        <v>2656786.2000000007</v>
      </c>
      <c r="H20" s="61"/>
      <c r="I20" s="62">
        <v>-17314.500000000466</v>
      </c>
      <c r="J20" s="63"/>
      <c r="K20" s="57" t="s">
        <v>54</v>
      </c>
      <c r="L20" s="57"/>
      <c r="M20" s="61">
        <v>1</v>
      </c>
      <c r="N20" s="64"/>
      <c r="O20" s="70"/>
      <c r="P20" s="61">
        <v>0.8</v>
      </c>
      <c r="Q20" s="64"/>
      <c r="R20" s="40"/>
      <c r="S20" s="71">
        <v>0.19999999999999996</v>
      </c>
    </row>
    <row r="21" spans="1:19" x14ac:dyDescent="0.2">
      <c r="A21" s="56"/>
      <c r="B21" s="57"/>
      <c r="C21" s="58"/>
      <c r="D21" s="58"/>
      <c r="E21" s="58"/>
      <c r="F21" s="58"/>
      <c r="G21" s="58"/>
      <c r="H21" s="70"/>
      <c r="I21" s="73"/>
      <c r="J21" s="63"/>
      <c r="K21" s="57" t="s">
        <v>56</v>
      </c>
      <c r="L21" s="57"/>
      <c r="M21" s="61">
        <v>11155.4</v>
      </c>
      <c r="N21" s="64"/>
      <c r="O21" s="70"/>
      <c r="P21" s="61">
        <v>14216.600000000002</v>
      </c>
      <c r="Q21" s="64"/>
      <c r="R21" s="40"/>
      <c r="S21" s="71">
        <v>-3061.2000000000025</v>
      </c>
    </row>
    <row r="22" spans="1:19" x14ac:dyDescent="0.2">
      <c r="A22" s="56" t="s">
        <v>106</v>
      </c>
      <c r="B22" s="57"/>
      <c r="C22" s="82">
        <v>2639471.7000000002</v>
      </c>
      <c r="D22" s="58"/>
      <c r="E22" s="58"/>
      <c r="F22" s="82">
        <v>2656786.2000000007</v>
      </c>
      <c r="G22" s="58"/>
      <c r="H22" s="70"/>
      <c r="I22" s="73">
        <v>-17314.500000000466</v>
      </c>
      <c r="J22" s="63"/>
      <c r="K22" s="70"/>
      <c r="L22" s="70"/>
      <c r="M22" s="64"/>
      <c r="N22" s="64"/>
      <c r="O22" s="70"/>
      <c r="P22" s="64"/>
      <c r="Q22" s="64"/>
      <c r="R22" s="40"/>
      <c r="S22" s="71"/>
    </row>
    <row r="23" spans="1:19" x14ac:dyDescent="0.2">
      <c r="A23" s="56" t="s">
        <v>48</v>
      </c>
      <c r="B23" s="57"/>
      <c r="C23" s="82">
        <v>2568635.2999999998</v>
      </c>
      <c r="D23" s="58"/>
      <c r="E23" s="58"/>
      <c r="F23" s="82">
        <v>2584079.7000000002</v>
      </c>
      <c r="G23" s="58"/>
      <c r="H23" s="70"/>
      <c r="I23" s="73">
        <v>-15444.400000000373</v>
      </c>
      <c r="J23" s="63"/>
      <c r="K23" s="57" t="s">
        <v>57</v>
      </c>
      <c r="L23" s="57"/>
      <c r="M23" s="64"/>
      <c r="N23" s="62">
        <v>3584.9</v>
      </c>
      <c r="O23" s="57"/>
      <c r="P23" s="64"/>
      <c r="Q23" s="62">
        <v>3659.6</v>
      </c>
      <c r="R23" s="40"/>
      <c r="S23" s="65">
        <v>-74.699999999999818</v>
      </c>
    </row>
    <row r="24" spans="1:19" x14ac:dyDescent="0.2">
      <c r="A24" s="56" t="s">
        <v>49</v>
      </c>
      <c r="B24" s="57"/>
      <c r="C24" s="82">
        <v>92382.5</v>
      </c>
      <c r="D24" s="58"/>
      <c r="E24" s="58"/>
      <c r="F24" s="82">
        <v>106098.8</v>
      </c>
      <c r="G24" s="58"/>
      <c r="H24" s="70"/>
      <c r="I24" s="73">
        <v>-13716.300000000003</v>
      </c>
      <c r="J24" s="63"/>
      <c r="K24" s="70"/>
      <c r="L24" s="70"/>
      <c r="M24" s="64"/>
      <c r="N24" s="64"/>
      <c r="O24" s="70"/>
      <c r="P24" s="64"/>
      <c r="Q24" s="64"/>
      <c r="R24" s="40"/>
      <c r="S24" s="71"/>
    </row>
    <row r="25" spans="1:19" x14ac:dyDescent="0.2">
      <c r="A25" s="56" t="s">
        <v>51</v>
      </c>
      <c r="B25" s="57"/>
      <c r="C25" s="82">
        <v>54587.8</v>
      </c>
      <c r="D25" s="58"/>
      <c r="E25" s="58"/>
      <c r="F25" s="82">
        <v>41624.699999999997</v>
      </c>
      <c r="G25" s="58"/>
      <c r="H25" s="70"/>
      <c r="I25" s="73">
        <v>12963.100000000006</v>
      </c>
      <c r="J25" s="63"/>
      <c r="K25" s="57" t="s">
        <v>58</v>
      </c>
      <c r="L25" s="57"/>
      <c r="M25" s="64"/>
      <c r="N25" s="62">
        <v>336300.3</v>
      </c>
      <c r="O25" s="57"/>
      <c r="P25" s="64"/>
      <c r="Q25" s="62">
        <v>349456.30000000005</v>
      </c>
      <c r="R25" s="40"/>
      <c r="S25" s="65">
        <v>-13156.000000000058</v>
      </c>
    </row>
    <row r="26" spans="1:19" x14ac:dyDescent="0.2">
      <c r="A26" s="56" t="s">
        <v>53</v>
      </c>
      <c r="B26" s="57"/>
      <c r="C26" s="82">
        <v>91074.2</v>
      </c>
      <c r="D26" s="58"/>
      <c r="E26" s="58"/>
      <c r="F26" s="82">
        <v>94147.199999999997</v>
      </c>
      <c r="G26" s="58"/>
      <c r="H26" s="70"/>
      <c r="I26" s="73">
        <v>-3073</v>
      </c>
      <c r="J26" s="63"/>
      <c r="K26" s="57" t="s">
        <v>59</v>
      </c>
      <c r="L26" s="57"/>
      <c r="M26" s="61">
        <v>735</v>
      </c>
      <c r="N26" s="64"/>
      <c r="O26" s="70"/>
      <c r="P26" s="61">
        <v>782.6</v>
      </c>
      <c r="Q26" s="64"/>
      <c r="R26" s="40"/>
      <c r="S26" s="71">
        <v>-47.600000000000023</v>
      </c>
    </row>
    <row r="27" spans="1:19" x14ac:dyDescent="0.2">
      <c r="A27" s="56" t="s">
        <v>55</v>
      </c>
      <c r="B27" s="57"/>
      <c r="C27" s="82">
        <v>157921.70000000001</v>
      </c>
      <c r="D27" s="58"/>
      <c r="E27" s="58"/>
      <c r="F27" s="82">
        <v>146723.70000000001</v>
      </c>
      <c r="G27" s="58"/>
      <c r="H27" s="70"/>
      <c r="I27" s="73">
        <v>11198</v>
      </c>
      <c r="J27" s="63"/>
      <c r="K27" s="57" t="s">
        <v>60</v>
      </c>
      <c r="L27" s="57"/>
      <c r="M27" s="61">
        <v>122584</v>
      </c>
      <c r="N27" s="64"/>
      <c r="O27" s="70"/>
      <c r="P27" s="61">
        <v>134628.4</v>
      </c>
      <c r="Q27" s="64"/>
      <c r="R27" s="40"/>
      <c r="S27" s="71">
        <v>-12044.399999999994</v>
      </c>
    </row>
    <row r="28" spans="1:19" x14ac:dyDescent="0.2">
      <c r="A28" s="56" t="s">
        <v>45</v>
      </c>
      <c r="B28" s="57"/>
      <c r="C28" s="168">
        <v>-325129.8</v>
      </c>
      <c r="D28" s="58"/>
      <c r="E28" s="58"/>
      <c r="F28" s="167">
        <v>-315887.90000000002</v>
      </c>
      <c r="G28" s="58"/>
      <c r="H28" s="70"/>
      <c r="I28" s="73">
        <v>-9241.8999999999651</v>
      </c>
      <c r="J28" s="63"/>
      <c r="K28" s="57" t="s">
        <v>43</v>
      </c>
      <c r="L28" s="57"/>
      <c r="M28" s="61">
        <v>212981.3</v>
      </c>
      <c r="N28" s="64"/>
      <c r="O28" s="70"/>
      <c r="P28" s="61">
        <v>214045.30000000002</v>
      </c>
      <c r="Q28" s="64"/>
      <c r="R28" s="40"/>
      <c r="S28" s="71">
        <v>-1064.0000000000291</v>
      </c>
    </row>
    <row r="29" spans="1:19" x14ac:dyDescent="0.2">
      <c r="A29" s="56"/>
      <c r="B29" s="57"/>
      <c r="C29" s="58"/>
      <c r="D29" s="58"/>
      <c r="E29" s="58"/>
      <c r="F29" s="58"/>
      <c r="G29" s="58"/>
      <c r="H29" s="70"/>
      <c r="I29" s="73"/>
      <c r="J29" s="63"/>
      <c r="K29" s="70"/>
      <c r="L29" s="70"/>
      <c r="M29" s="64"/>
      <c r="N29" s="64"/>
      <c r="O29" s="70"/>
      <c r="P29" s="64"/>
      <c r="Q29" s="64"/>
      <c r="R29" s="40"/>
      <c r="S29" s="71"/>
    </row>
    <row r="30" spans="1:19" x14ac:dyDescent="0.2">
      <c r="A30" s="83" t="s">
        <v>105</v>
      </c>
      <c r="B30" s="84"/>
      <c r="C30" s="82">
        <v>0</v>
      </c>
      <c r="D30" s="58"/>
      <c r="E30" s="58"/>
      <c r="F30" s="82">
        <v>0</v>
      </c>
      <c r="G30" s="58"/>
      <c r="H30" s="70"/>
      <c r="I30" s="73">
        <v>0</v>
      </c>
      <c r="J30" s="63"/>
      <c r="K30" s="57" t="s">
        <v>62</v>
      </c>
      <c r="L30" s="57"/>
      <c r="M30" s="64"/>
      <c r="N30" s="62">
        <v>7242</v>
      </c>
      <c r="O30" s="57"/>
      <c r="P30" s="64"/>
      <c r="Q30" s="62">
        <v>6645.1</v>
      </c>
      <c r="R30" s="40"/>
      <c r="S30" s="65">
        <v>596.89999999999964</v>
      </c>
    </row>
    <row r="31" spans="1:19" x14ac:dyDescent="0.2">
      <c r="A31" s="83" t="s">
        <v>48</v>
      </c>
      <c r="B31" s="84"/>
      <c r="C31" s="82">
        <v>0</v>
      </c>
      <c r="D31" s="58"/>
      <c r="E31" s="58"/>
      <c r="F31" s="82">
        <v>0</v>
      </c>
      <c r="G31" s="58"/>
      <c r="H31" s="70"/>
      <c r="I31" s="73">
        <v>0</v>
      </c>
      <c r="J31" s="63"/>
      <c r="K31" s="57" t="s">
        <v>64</v>
      </c>
      <c r="L31" s="57"/>
      <c r="M31" s="61">
        <v>837.3</v>
      </c>
      <c r="N31" s="64"/>
      <c r="O31" s="70"/>
      <c r="P31" s="61">
        <v>635.20000000000005</v>
      </c>
      <c r="Q31" s="64"/>
      <c r="R31" s="40"/>
      <c r="S31" s="71">
        <v>202.09999999999991</v>
      </c>
    </row>
    <row r="32" spans="1:19" x14ac:dyDescent="0.2">
      <c r="A32" s="83" t="s">
        <v>45</v>
      </c>
      <c r="B32" s="84"/>
      <c r="C32" s="167">
        <v>0</v>
      </c>
      <c r="D32" s="58"/>
      <c r="E32" s="85"/>
      <c r="F32" s="167">
        <v>0</v>
      </c>
      <c r="G32" s="58"/>
      <c r="H32" s="70"/>
      <c r="I32" s="73">
        <v>0</v>
      </c>
      <c r="J32" s="63"/>
      <c r="K32" s="57" t="s">
        <v>66</v>
      </c>
      <c r="L32" s="57"/>
      <c r="M32" s="61">
        <v>720</v>
      </c>
      <c r="N32" s="64"/>
      <c r="O32" s="70"/>
      <c r="P32" s="61">
        <v>642.6</v>
      </c>
      <c r="Q32" s="64"/>
      <c r="R32" s="40"/>
      <c r="S32" s="71">
        <v>77.399999999999977</v>
      </c>
    </row>
    <row r="33" spans="1:19" x14ac:dyDescent="0.2">
      <c r="A33" s="56"/>
      <c r="B33" s="57"/>
      <c r="C33" s="58"/>
      <c r="D33" s="58"/>
      <c r="E33" s="58"/>
      <c r="F33" s="58"/>
      <c r="G33" s="58"/>
      <c r="H33" s="70"/>
      <c r="I33" s="73"/>
      <c r="J33" s="63"/>
      <c r="K33" s="57" t="s">
        <v>43</v>
      </c>
      <c r="L33" s="57"/>
      <c r="M33" s="61">
        <v>5684.7</v>
      </c>
      <c r="N33" s="64"/>
      <c r="O33" s="70"/>
      <c r="P33" s="61">
        <v>5367.3</v>
      </c>
      <c r="Q33" s="64"/>
      <c r="R33" s="40"/>
      <c r="S33" s="71">
        <v>317.39999999999964</v>
      </c>
    </row>
    <row r="34" spans="1:19" x14ac:dyDescent="0.2">
      <c r="A34" s="56" t="s">
        <v>61</v>
      </c>
      <c r="B34" s="57"/>
      <c r="C34" s="58"/>
      <c r="D34" s="166">
        <v>-107646</v>
      </c>
      <c r="E34" s="68"/>
      <c r="F34" s="58"/>
      <c r="G34" s="166">
        <v>-107726.7</v>
      </c>
      <c r="H34" s="69"/>
      <c r="I34" s="62">
        <v>80.69999999999709</v>
      </c>
      <c r="J34" s="63"/>
      <c r="K34" s="86"/>
      <c r="L34" s="57"/>
      <c r="M34" s="64"/>
      <c r="N34" s="64"/>
      <c r="O34" s="57"/>
      <c r="P34" s="64"/>
      <c r="Q34" s="64"/>
      <c r="R34" s="40"/>
      <c r="S34" s="71"/>
    </row>
    <row r="35" spans="1:19" x14ac:dyDescent="0.2">
      <c r="A35" s="56"/>
      <c r="B35" s="57"/>
      <c r="C35" s="58"/>
      <c r="D35" s="58"/>
      <c r="E35" s="58"/>
      <c r="F35" s="58"/>
      <c r="G35" s="58"/>
      <c r="H35" s="70"/>
      <c r="I35" s="73"/>
      <c r="J35" s="63"/>
      <c r="K35" s="57" t="s">
        <v>67</v>
      </c>
      <c r="L35" s="57"/>
      <c r="M35" s="64"/>
      <c r="N35" s="62">
        <v>1062790.9000000001</v>
      </c>
      <c r="O35" s="57"/>
      <c r="P35" s="64"/>
      <c r="Q35" s="62">
        <v>1096526.6000000001</v>
      </c>
      <c r="R35" s="40"/>
      <c r="S35" s="65">
        <v>-33735.699999999953</v>
      </c>
    </row>
    <row r="36" spans="1:19" ht="13.5" customHeight="1" x14ac:dyDescent="0.2">
      <c r="A36" s="56" t="s">
        <v>63</v>
      </c>
      <c r="B36" s="57"/>
      <c r="C36" s="58"/>
      <c r="D36" s="81">
        <v>20046.699999999997</v>
      </c>
      <c r="E36" s="60"/>
      <c r="F36" s="58"/>
      <c r="G36" s="81">
        <v>19062.899999999998</v>
      </c>
      <c r="H36" s="61"/>
      <c r="I36" s="62">
        <v>983.79999999999927</v>
      </c>
      <c r="J36" s="63"/>
      <c r="K36" s="70"/>
      <c r="L36" s="70"/>
      <c r="M36" s="64"/>
      <c r="N36" s="64"/>
      <c r="O36" s="70"/>
      <c r="P36" s="64"/>
      <c r="Q36" s="64"/>
      <c r="R36" s="40"/>
      <c r="S36" s="71"/>
    </row>
    <row r="37" spans="1:19" x14ac:dyDescent="0.2">
      <c r="A37" s="56" t="s">
        <v>65</v>
      </c>
      <c r="B37" s="57"/>
      <c r="C37" s="82">
        <v>4519.3</v>
      </c>
      <c r="D37" s="58"/>
      <c r="E37" s="58"/>
      <c r="F37" s="82">
        <v>4521.2</v>
      </c>
      <c r="G37" s="58"/>
      <c r="H37" s="70"/>
      <c r="I37" s="73">
        <v>-1.8999999999996362</v>
      </c>
      <c r="J37" s="63"/>
      <c r="K37" s="70"/>
      <c r="L37" s="70"/>
      <c r="M37" s="64"/>
      <c r="N37" s="64"/>
      <c r="O37" s="70"/>
      <c r="P37" s="64"/>
      <c r="Q37" s="64"/>
      <c r="R37" s="40"/>
      <c r="S37" s="71"/>
    </row>
    <row r="38" spans="1:19" x14ac:dyDescent="0.2">
      <c r="A38" s="83" t="s">
        <v>68</v>
      </c>
      <c r="B38" s="84"/>
      <c r="C38" s="82">
        <v>6475.5</v>
      </c>
      <c r="D38" s="58"/>
      <c r="E38" s="58"/>
      <c r="F38" s="82">
        <v>7482.3</v>
      </c>
      <c r="G38" s="58"/>
      <c r="H38" s="70"/>
      <c r="I38" s="73">
        <v>-1006.8000000000002</v>
      </c>
      <c r="J38" s="63"/>
      <c r="K38" s="57" t="s">
        <v>69</v>
      </c>
      <c r="L38" s="57"/>
      <c r="M38" s="64"/>
      <c r="N38" s="62">
        <v>1062790.9000000001</v>
      </c>
      <c r="O38" s="57"/>
      <c r="P38" s="64"/>
      <c r="Q38" s="62">
        <v>1096526.6000000001</v>
      </c>
      <c r="R38" s="40"/>
      <c r="S38" s="65">
        <v>-33735.699999999953</v>
      </c>
    </row>
    <row r="39" spans="1:19" x14ac:dyDescent="0.2">
      <c r="A39" s="171" t="s">
        <v>113</v>
      </c>
      <c r="B39" s="84"/>
      <c r="C39" s="82">
        <v>9</v>
      </c>
      <c r="D39" s="58"/>
      <c r="E39" s="58"/>
      <c r="F39" s="82">
        <v>9</v>
      </c>
      <c r="G39" s="58"/>
      <c r="H39" s="70"/>
      <c r="I39" s="73">
        <v>0</v>
      </c>
      <c r="J39" s="63"/>
      <c r="K39" s="57"/>
      <c r="L39" s="57"/>
      <c r="M39" s="64"/>
      <c r="N39" s="61"/>
      <c r="O39" s="57"/>
      <c r="P39" s="64"/>
      <c r="Q39" s="61"/>
      <c r="R39" s="40"/>
      <c r="S39" s="71"/>
    </row>
    <row r="40" spans="1:19" x14ac:dyDescent="0.2">
      <c r="A40" s="56" t="s">
        <v>23</v>
      </c>
      <c r="B40" s="57"/>
      <c r="C40" s="82">
        <v>18987.599999999999</v>
      </c>
      <c r="D40" s="58"/>
      <c r="E40" s="58"/>
      <c r="F40" s="82">
        <v>16959.599999999999</v>
      </c>
      <c r="G40" s="58"/>
      <c r="H40" s="70"/>
      <c r="I40" s="73">
        <v>2028</v>
      </c>
      <c r="J40" s="63"/>
      <c r="K40" s="70"/>
      <c r="L40" s="70"/>
      <c r="M40" s="64"/>
      <c r="N40" s="64"/>
      <c r="O40" s="70"/>
      <c r="P40" s="64"/>
      <c r="Q40" s="64"/>
      <c r="R40" s="40"/>
      <c r="S40" s="71"/>
    </row>
    <row r="41" spans="1:19" x14ac:dyDescent="0.2">
      <c r="A41" s="56" t="s">
        <v>45</v>
      </c>
      <c r="B41" s="57"/>
      <c r="C41" s="168">
        <v>-9944.7000000000007</v>
      </c>
      <c r="D41" s="58"/>
      <c r="E41" s="87"/>
      <c r="F41" s="167">
        <v>-9909.2000000000007</v>
      </c>
      <c r="G41" s="58"/>
      <c r="H41" s="70"/>
      <c r="I41" s="73">
        <v>-35.5</v>
      </c>
      <c r="J41" s="63"/>
      <c r="K41" s="70"/>
      <c r="L41" s="70"/>
      <c r="M41" s="64"/>
      <c r="N41" s="64"/>
      <c r="O41" s="70"/>
      <c r="P41" s="64"/>
      <c r="Q41" s="64"/>
      <c r="R41" s="40"/>
      <c r="S41" s="71"/>
    </row>
    <row r="42" spans="1:19" x14ac:dyDescent="0.2">
      <c r="A42" s="72"/>
      <c r="B42" s="70"/>
      <c r="C42" s="58"/>
      <c r="D42" s="58"/>
      <c r="E42" s="58"/>
      <c r="F42" s="58"/>
      <c r="G42" s="58"/>
      <c r="H42" s="70"/>
      <c r="I42" s="73"/>
      <c r="J42" s="63"/>
      <c r="K42" s="57" t="s">
        <v>70</v>
      </c>
      <c r="L42" s="57"/>
      <c r="M42" s="64"/>
      <c r="N42" s="62">
        <v>1694690.3</v>
      </c>
      <c r="O42" s="57"/>
      <c r="P42" s="64"/>
      <c r="Q42" s="62">
        <v>1679740.4</v>
      </c>
      <c r="R42" s="40"/>
      <c r="S42" s="65">
        <v>14949.90000000014</v>
      </c>
    </row>
    <row r="43" spans="1:19" x14ac:dyDescent="0.2">
      <c r="A43" s="56" t="s">
        <v>104</v>
      </c>
      <c r="B43" s="57"/>
      <c r="C43" s="58"/>
      <c r="D43" s="81">
        <v>441.19999999999982</v>
      </c>
      <c r="E43" s="60"/>
      <c r="F43" s="58"/>
      <c r="G43" s="81">
        <v>492.99999999999977</v>
      </c>
      <c r="H43" s="61"/>
      <c r="I43" s="62">
        <v>-51.799999999999955</v>
      </c>
      <c r="J43" s="63"/>
      <c r="K43" s="70"/>
      <c r="L43" s="70"/>
      <c r="M43" s="64"/>
      <c r="N43" s="64"/>
      <c r="O43" s="70"/>
      <c r="P43" s="64"/>
      <c r="Q43" s="64"/>
      <c r="R43" s="40"/>
      <c r="S43" s="71"/>
    </row>
    <row r="44" spans="1:19" x14ac:dyDescent="0.2">
      <c r="A44" s="83" t="s">
        <v>72</v>
      </c>
      <c r="B44" s="84"/>
      <c r="C44" s="82">
        <v>2135.1999999999998</v>
      </c>
      <c r="D44" s="58"/>
      <c r="E44" s="58"/>
      <c r="F44" s="82">
        <v>2135.1999999999998</v>
      </c>
      <c r="G44" s="58"/>
      <c r="H44" s="70"/>
      <c r="I44" s="73">
        <v>0</v>
      </c>
      <c r="J44" s="63"/>
      <c r="K44" s="57" t="s">
        <v>71</v>
      </c>
      <c r="L44" s="57"/>
      <c r="M44" s="64"/>
      <c r="N44" s="62">
        <v>643644.19999999995</v>
      </c>
      <c r="O44" s="57"/>
      <c r="P44" s="64"/>
      <c r="Q44" s="62">
        <v>643644.19999999995</v>
      </c>
      <c r="R44" s="40"/>
      <c r="S44" s="65">
        <v>0</v>
      </c>
    </row>
    <row r="45" spans="1:19" x14ac:dyDescent="0.2">
      <c r="A45" s="56" t="s">
        <v>45</v>
      </c>
      <c r="B45" s="88"/>
      <c r="C45" s="168">
        <v>-1694</v>
      </c>
      <c r="D45" s="58"/>
      <c r="E45" s="87"/>
      <c r="F45" s="167">
        <v>-1642.2</v>
      </c>
      <c r="G45" s="58"/>
      <c r="H45" s="70"/>
      <c r="I45" s="73">
        <v>-51.799999999999955</v>
      </c>
      <c r="J45" s="63"/>
      <c r="K45" s="57" t="s">
        <v>73</v>
      </c>
      <c r="L45" s="57"/>
      <c r="M45" s="61">
        <v>643644.19999999995</v>
      </c>
      <c r="N45" s="64"/>
      <c r="O45" s="70"/>
      <c r="P45" s="61">
        <v>643644.19999999995</v>
      </c>
      <c r="Q45" s="64"/>
      <c r="R45" s="40"/>
      <c r="S45" s="71">
        <v>0</v>
      </c>
    </row>
    <row r="46" spans="1:19" x14ac:dyDescent="0.2">
      <c r="A46" s="72"/>
      <c r="B46" s="70"/>
      <c r="C46" s="58"/>
      <c r="D46" s="58"/>
      <c r="E46" s="58"/>
      <c r="F46" s="58"/>
      <c r="G46" s="58"/>
      <c r="H46" s="70"/>
      <c r="I46" s="73"/>
      <c r="J46" s="63"/>
      <c r="K46" s="70"/>
      <c r="L46" s="70"/>
      <c r="M46" s="64"/>
      <c r="N46" s="64"/>
      <c r="O46" s="70"/>
      <c r="P46" s="64"/>
      <c r="Q46" s="64"/>
      <c r="R46" s="40"/>
      <c r="S46" s="71"/>
    </row>
    <row r="47" spans="1:19" x14ac:dyDescent="0.2">
      <c r="A47" s="56" t="s">
        <v>74</v>
      </c>
      <c r="B47" s="57"/>
      <c r="C47" s="58"/>
      <c r="D47" s="81">
        <v>12839.199999999999</v>
      </c>
      <c r="E47" s="60"/>
      <c r="F47" s="58"/>
      <c r="G47" s="81">
        <v>12510.999999999998</v>
      </c>
      <c r="H47" s="61"/>
      <c r="I47" s="62">
        <v>328.20000000000073</v>
      </c>
      <c r="J47" s="63"/>
      <c r="K47" s="70"/>
      <c r="L47" s="70"/>
      <c r="M47" s="64"/>
      <c r="N47" s="64"/>
      <c r="O47" s="70"/>
      <c r="P47" s="64"/>
      <c r="Q47" s="64"/>
      <c r="R47" s="40"/>
      <c r="S47" s="71"/>
    </row>
    <row r="48" spans="1:19" x14ac:dyDescent="0.2">
      <c r="A48" s="56" t="s">
        <v>75</v>
      </c>
      <c r="B48" s="57"/>
      <c r="C48" s="82">
        <v>11116</v>
      </c>
      <c r="D48" s="58"/>
      <c r="E48" s="58"/>
      <c r="F48" s="82">
        <v>11116</v>
      </c>
      <c r="G48" s="58"/>
      <c r="H48" s="70"/>
      <c r="I48" s="73">
        <v>0</v>
      </c>
      <c r="J48" s="63"/>
      <c r="K48" s="57" t="s">
        <v>77</v>
      </c>
      <c r="L48" s="57"/>
      <c r="M48" s="64"/>
      <c r="N48" s="62">
        <v>283798.3</v>
      </c>
      <c r="O48" s="57"/>
      <c r="P48" s="64"/>
      <c r="Q48" s="62">
        <v>283798.3</v>
      </c>
      <c r="R48" s="40"/>
      <c r="S48" s="65">
        <v>0</v>
      </c>
    </row>
    <row r="49" spans="1:19" x14ac:dyDescent="0.2">
      <c r="A49" s="56" t="s">
        <v>76</v>
      </c>
      <c r="B49" s="57"/>
      <c r="C49" s="82">
        <v>3280</v>
      </c>
      <c r="D49" s="58"/>
      <c r="E49" s="58"/>
      <c r="F49" s="82">
        <v>3262.6</v>
      </c>
      <c r="G49" s="58"/>
      <c r="H49" s="70"/>
      <c r="I49" s="73">
        <v>17.400000000000091</v>
      </c>
      <c r="J49" s="63"/>
      <c r="K49" s="57" t="s">
        <v>79</v>
      </c>
      <c r="L49" s="57"/>
      <c r="M49" s="61">
        <v>283798.3</v>
      </c>
      <c r="N49" s="64"/>
      <c r="O49" s="70"/>
      <c r="P49" s="61">
        <v>283798.3</v>
      </c>
      <c r="Q49" s="64"/>
      <c r="R49" s="40"/>
      <c r="S49" s="71">
        <v>0</v>
      </c>
    </row>
    <row r="50" spans="1:19" x14ac:dyDescent="0.2">
      <c r="A50" s="56" t="s">
        <v>78</v>
      </c>
      <c r="B50" s="57"/>
      <c r="C50" s="82">
        <v>5045.3</v>
      </c>
      <c r="D50" s="58"/>
      <c r="E50" s="58"/>
      <c r="F50" s="82">
        <v>4751.7</v>
      </c>
      <c r="G50" s="58"/>
      <c r="H50" s="70"/>
      <c r="I50" s="73">
        <v>293.60000000000036</v>
      </c>
      <c r="J50" s="63"/>
      <c r="K50" s="70"/>
      <c r="L50" s="70"/>
      <c r="M50" s="64"/>
      <c r="N50" s="64"/>
      <c r="O50" s="70"/>
      <c r="P50" s="64"/>
      <c r="Q50" s="64"/>
      <c r="R50" s="40"/>
      <c r="S50" s="71"/>
    </row>
    <row r="51" spans="1:19" x14ac:dyDescent="0.2">
      <c r="A51" s="56" t="s">
        <v>23</v>
      </c>
      <c r="B51" s="57"/>
      <c r="C51" s="82">
        <v>447.5</v>
      </c>
      <c r="D51" s="58"/>
      <c r="E51" s="58"/>
      <c r="F51" s="82">
        <v>447.5</v>
      </c>
      <c r="G51" s="58"/>
      <c r="H51" s="70"/>
      <c r="I51" s="73">
        <v>0</v>
      </c>
      <c r="J51" s="63"/>
      <c r="K51" s="70"/>
      <c r="L51" s="70"/>
      <c r="M51" s="64"/>
      <c r="N51" s="64"/>
      <c r="O51" s="70"/>
      <c r="P51" s="64"/>
      <c r="Q51" s="64"/>
      <c r="R51" s="40"/>
      <c r="S51" s="71"/>
    </row>
    <row r="52" spans="1:19" x14ac:dyDescent="0.2">
      <c r="A52" s="56" t="s">
        <v>80</v>
      </c>
      <c r="B52" s="57"/>
      <c r="C52" s="168">
        <v>-7016.4</v>
      </c>
      <c r="D52" s="58"/>
      <c r="E52" s="87"/>
      <c r="F52" s="167">
        <v>-7033.6</v>
      </c>
      <c r="G52" s="58"/>
      <c r="H52" s="70"/>
      <c r="I52" s="73">
        <v>17.200000000000728</v>
      </c>
      <c r="J52" s="63"/>
      <c r="K52" s="57" t="s">
        <v>82</v>
      </c>
      <c r="L52" s="57"/>
      <c r="M52" s="64"/>
      <c r="N52" s="62">
        <v>109551</v>
      </c>
      <c r="O52" s="57"/>
      <c r="P52" s="64"/>
      <c r="Q52" s="62">
        <v>109551</v>
      </c>
      <c r="R52" s="40"/>
      <c r="S52" s="65">
        <v>0</v>
      </c>
    </row>
    <row r="53" spans="1:19" x14ac:dyDescent="0.2">
      <c r="A53" s="56" t="s">
        <v>81</v>
      </c>
      <c r="B53" s="57"/>
      <c r="C53" s="168">
        <v>-33.200000000000003</v>
      </c>
      <c r="D53" s="58"/>
      <c r="E53" s="87"/>
      <c r="F53" s="167">
        <v>-33.200000000000003</v>
      </c>
      <c r="G53" s="58"/>
      <c r="H53" s="70"/>
      <c r="I53" s="73">
        <v>0</v>
      </c>
      <c r="J53" s="63"/>
      <c r="K53" s="70"/>
      <c r="L53" s="70"/>
      <c r="M53" s="64"/>
      <c r="N53" s="64"/>
      <c r="O53" s="70"/>
      <c r="P53" s="64"/>
      <c r="Q53" s="64"/>
      <c r="R53" s="40"/>
      <c r="S53" s="71"/>
    </row>
    <row r="54" spans="1:19" x14ac:dyDescent="0.2">
      <c r="A54" s="72" t="s">
        <v>25</v>
      </c>
      <c r="B54" s="70"/>
      <c r="C54" s="58"/>
      <c r="D54" s="58"/>
      <c r="E54" s="58"/>
      <c r="F54" s="58"/>
      <c r="G54" s="58"/>
      <c r="H54" s="70"/>
      <c r="I54" s="73"/>
      <c r="J54" s="63"/>
      <c r="K54" s="57" t="s">
        <v>84</v>
      </c>
      <c r="L54" s="57"/>
      <c r="M54" s="61">
        <v>7805.7</v>
      </c>
      <c r="N54" s="64"/>
      <c r="O54" s="70"/>
      <c r="P54" s="61">
        <v>7805.7</v>
      </c>
      <c r="Q54" s="64"/>
      <c r="R54" s="40"/>
      <c r="S54" s="71">
        <v>0</v>
      </c>
    </row>
    <row r="55" spans="1:19" x14ac:dyDescent="0.2">
      <c r="A55" s="56" t="s">
        <v>83</v>
      </c>
      <c r="B55" s="57"/>
      <c r="C55" s="58"/>
      <c r="D55" s="81">
        <v>30099.399999999998</v>
      </c>
      <c r="E55" s="60"/>
      <c r="F55" s="58"/>
      <c r="G55" s="81">
        <v>25773.200000000001</v>
      </c>
      <c r="H55" s="61"/>
      <c r="I55" s="62">
        <v>4326.1999999999971</v>
      </c>
      <c r="J55" s="63"/>
      <c r="K55" s="57" t="s">
        <v>86</v>
      </c>
      <c r="L55" s="57"/>
      <c r="M55" s="61">
        <v>100635.2</v>
      </c>
      <c r="N55" s="64"/>
      <c r="O55" s="70"/>
      <c r="P55" s="61">
        <v>100635.2</v>
      </c>
      <c r="Q55" s="64"/>
      <c r="R55" s="40"/>
      <c r="S55" s="71">
        <v>0</v>
      </c>
    </row>
    <row r="56" spans="1:19" x14ac:dyDescent="0.2">
      <c r="A56" s="56" t="s">
        <v>85</v>
      </c>
      <c r="B56" s="70"/>
      <c r="C56" s="82">
        <v>1113.5999999999999</v>
      </c>
      <c r="D56" s="58"/>
      <c r="E56" s="58"/>
      <c r="F56" s="82">
        <v>1119.2</v>
      </c>
      <c r="G56" s="58"/>
      <c r="H56" s="70"/>
      <c r="I56" s="73">
        <v>-5.6000000000001364</v>
      </c>
      <c r="J56" s="63"/>
      <c r="K56" s="57" t="s">
        <v>43</v>
      </c>
      <c r="L56" s="57"/>
      <c r="M56" s="61">
        <v>1110.0999999999999</v>
      </c>
      <c r="N56" s="64"/>
      <c r="O56" s="70"/>
      <c r="P56" s="61">
        <v>1110.0999999999999</v>
      </c>
      <c r="Q56" s="64"/>
      <c r="R56" s="40"/>
      <c r="S56" s="71">
        <v>0</v>
      </c>
    </row>
    <row r="57" spans="1:19" x14ac:dyDescent="0.2">
      <c r="A57" s="56" t="s">
        <v>14</v>
      </c>
      <c r="B57" s="57"/>
      <c r="C57" s="82">
        <v>28988.5</v>
      </c>
      <c r="D57" s="58"/>
      <c r="E57" s="58"/>
      <c r="F57" s="82">
        <v>24656.7</v>
      </c>
      <c r="G57" s="58"/>
      <c r="H57" s="70"/>
      <c r="I57" s="73">
        <v>4331.7999999999993</v>
      </c>
      <c r="J57" s="63"/>
      <c r="K57" s="57"/>
      <c r="L57" s="57"/>
      <c r="M57" s="61"/>
      <c r="N57" s="64"/>
      <c r="O57" s="70"/>
      <c r="P57" s="61"/>
      <c r="Q57" s="64"/>
      <c r="R57" s="40"/>
      <c r="S57" s="71"/>
    </row>
    <row r="58" spans="1:19" x14ac:dyDescent="0.2">
      <c r="A58" s="56" t="s">
        <v>45</v>
      </c>
      <c r="B58" s="57"/>
      <c r="C58" s="168">
        <v>-2.7</v>
      </c>
      <c r="D58" s="58"/>
      <c r="E58" s="87"/>
      <c r="F58" s="168">
        <v>-2.7</v>
      </c>
      <c r="G58" s="58"/>
      <c r="H58" s="70"/>
      <c r="I58" s="73">
        <v>0</v>
      </c>
      <c r="J58" s="63"/>
      <c r="K58" s="57"/>
      <c r="L58" s="57"/>
      <c r="M58" s="61"/>
      <c r="N58" s="64"/>
      <c r="O58" s="70"/>
      <c r="P58" s="61"/>
      <c r="Q58" s="64"/>
      <c r="R58" s="40"/>
      <c r="S58" s="71"/>
    </row>
    <row r="59" spans="1:19" x14ac:dyDescent="0.2">
      <c r="A59" s="72"/>
      <c r="B59" s="70"/>
      <c r="C59" s="58"/>
      <c r="D59" s="58"/>
      <c r="E59" s="58"/>
      <c r="F59" s="58"/>
      <c r="G59" s="58"/>
      <c r="H59" s="70"/>
      <c r="I59" s="73"/>
      <c r="J59" s="63"/>
      <c r="K59" s="70"/>
      <c r="L59" s="70"/>
      <c r="M59" s="64"/>
      <c r="N59" s="64"/>
      <c r="O59" s="70"/>
      <c r="P59" s="64"/>
      <c r="Q59" s="64"/>
      <c r="R59" s="40"/>
      <c r="S59" s="71"/>
    </row>
    <row r="60" spans="1:19" x14ac:dyDescent="0.2">
      <c r="A60" s="56" t="s">
        <v>87</v>
      </c>
      <c r="B60" s="57"/>
      <c r="C60" s="58"/>
      <c r="D60" s="81">
        <v>7805.7</v>
      </c>
      <c r="E60" s="60"/>
      <c r="F60" s="58"/>
      <c r="G60" s="81">
        <v>7805.7</v>
      </c>
      <c r="H60" s="61"/>
      <c r="I60" s="62">
        <v>0</v>
      </c>
      <c r="J60" s="63"/>
      <c r="K60" s="57" t="s">
        <v>88</v>
      </c>
      <c r="L60" s="57"/>
      <c r="M60" s="64"/>
      <c r="N60" s="62">
        <v>610953</v>
      </c>
      <c r="O60" s="57"/>
      <c r="P60" s="64"/>
      <c r="Q60" s="62">
        <v>610953</v>
      </c>
      <c r="R60" s="40"/>
      <c r="S60" s="65">
        <v>0</v>
      </c>
    </row>
    <row r="61" spans="1:19" x14ac:dyDescent="0.2">
      <c r="A61" s="56" t="s">
        <v>44</v>
      </c>
      <c r="B61" s="57"/>
      <c r="C61" s="58"/>
      <c r="D61" s="58"/>
      <c r="E61" s="58"/>
      <c r="F61" s="58"/>
      <c r="G61" s="58"/>
      <c r="H61" s="70"/>
      <c r="I61" s="73"/>
      <c r="J61" s="63"/>
      <c r="K61" s="57"/>
      <c r="L61" s="57"/>
      <c r="M61" s="64"/>
      <c r="N61" s="74"/>
      <c r="O61" s="57"/>
      <c r="P61" s="64"/>
      <c r="Q61" s="74"/>
      <c r="R61" s="40"/>
      <c r="S61" s="71"/>
    </row>
    <row r="62" spans="1:19" x14ac:dyDescent="0.2">
      <c r="A62" s="56" t="s">
        <v>22</v>
      </c>
      <c r="B62" s="57"/>
      <c r="C62" s="82">
        <v>7805.7</v>
      </c>
      <c r="D62" s="58"/>
      <c r="E62" s="58"/>
      <c r="F62" s="82">
        <v>7805.7</v>
      </c>
      <c r="G62" s="58"/>
      <c r="H62" s="70"/>
      <c r="I62" s="73">
        <v>0</v>
      </c>
      <c r="J62" s="63"/>
      <c r="K62" s="57" t="s">
        <v>33</v>
      </c>
      <c r="L62" s="57"/>
      <c r="M62" s="64"/>
      <c r="N62" s="81">
        <v>46743.8</v>
      </c>
      <c r="O62" s="57"/>
      <c r="P62" s="64"/>
      <c r="Q62" s="81">
        <v>31793.9</v>
      </c>
      <c r="R62" s="40"/>
      <c r="S62" s="65">
        <v>14949.900000000001</v>
      </c>
    </row>
    <row r="63" spans="1:19" x14ac:dyDescent="0.2">
      <c r="A63" s="56" t="s">
        <v>25</v>
      </c>
      <c r="B63" s="57"/>
      <c r="C63" s="82"/>
      <c r="D63" s="58"/>
      <c r="E63" s="58"/>
      <c r="F63" s="82"/>
      <c r="G63" s="58"/>
      <c r="H63" s="70"/>
      <c r="I63" s="73"/>
      <c r="J63" s="63"/>
      <c r="K63" s="70"/>
      <c r="L63" s="70"/>
      <c r="M63" s="64"/>
      <c r="N63" s="64"/>
      <c r="O63" s="70"/>
      <c r="P63" s="64"/>
      <c r="Q63" s="64"/>
      <c r="R63" s="40"/>
      <c r="S63" s="71"/>
    </row>
    <row r="64" spans="1:19" x14ac:dyDescent="0.2">
      <c r="A64" s="72"/>
      <c r="B64" s="70"/>
      <c r="C64" s="58"/>
      <c r="D64" s="58"/>
      <c r="E64" s="58"/>
      <c r="F64" s="58"/>
      <c r="G64" s="58"/>
      <c r="H64" s="70"/>
      <c r="I64" s="73"/>
      <c r="J64" s="63"/>
      <c r="K64" s="57"/>
      <c r="L64" s="57"/>
      <c r="M64" s="64"/>
      <c r="N64" s="61"/>
      <c r="O64" s="57"/>
      <c r="P64" s="64"/>
      <c r="Q64" s="61"/>
      <c r="R64" s="40"/>
      <c r="S64" s="71"/>
    </row>
    <row r="65" spans="1:19" x14ac:dyDescent="0.2">
      <c r="A65" s="72"/>
      <c r="B65" s="70"/>
      <c r="C65" s="58"/>
      <c r="D65" s="58"/>
      <c r="E65" s="58"/>
      <c r="F65" s="58"/>
      <c r="G65" s="58"/>
      <c r="H65" s="70"/>
      <c r="I65" s="73"/>
      <c r="J65" s="63"/>
      <c r="K65" s="70"/>
      <c r="L65" s="70"/>
      <c r="M65" s="64"/>
      <c r="N65" s="64"/>
      <c r="O65" s="70"/>
      <c r="P65" s="64"/>
      <c r="Q65" s="64"/>
      <c r="R65" s="40"/>
      <c r="S65" s="71"/>
    </row>
    <row r="66" spans="1:19" x14ac:dyDescent="0.2">
      <c r="A66" s="56" t="s">
        <v>89</v>
      </c>
      <c r="B66" s="57"/>
      <c r="C66" s="58"/>
      <c r="D66" s="81">
        <v>2757481.2000000007</v>
      </c>
      <c r="E66" s="60"/>
      <c r="F66" s="58"/>
      <c r="G66" s="81">
        <v>2776267.0000000009</v>
      </c>
      <c r="H66" s="61"/>
      <c r="I66" s="62">
        <v>-18785.800000000279</v>
      </c>
      <c r="J66" s="63"/>
      <c r="K66" s="57" t="s">
        <v>90</v>
      </c>
      <c r="L66" s="57"/>
      <c r="M66" s="64"/>
      <c r="N66" s="62">
        <v>2757481.2</v>
      </c>
      <c r="O66" s="57"/>
      <c r="P66" s="64"/>
      <c r="Q66" s="62">
        <v>2776267</v>
      </c>
      <c r="R66" s="40"/>
      <c r="S66" s="65">
        <v>-18785.799999999814</v>
      </c>
    </row>
    <row r="67" spans="1:19" ht="15.75" thickBot="1" x14ac:dyDescent="0.25">
      <c r="A67" s="89"/>
      <c r="B67" s="90"/>
      <c r="C67" s="90"/>
      <c r="D67" s="90"/>
      <c r="E67" s="90"/>
      <c r="F67" s="90"/>
      <c r="G67" s="90"/>
      <c r="H67" s="90"/>
      <c r="I67" s="91"/>
      <c r="J67" s="92"/>
      <c r="K67" s="90"/>
      <c r="L67" s="90"/>
      <c r="M67" s="93"/>
      <c r="N67" s="93"/>
      <c r="O67" s="90"/>
      <c r="P67" s="93"/>
      <c r="Q67" s="93"/>
      <c r="R67" s="94"/>
      <c r="S67" s="95"/>
    </row>
    <row r="68" spans="1:19" ht="16.5" thickTop="1" x14ac:dyDescent="0.25">
      <c r="A68" s="367" t="s">
        <v>91</v>
      </c>
      <c r="B68" s="368"/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9"/>
    </row>
    <row r="69" spans="1:19" x14ac:dyDescent="0.2">
      <c r="A69" s="56" t="s">
        <v>92</v>
      </c>
      <c r="B69" s="57"/>
      <c r="C69" s="70"/>
      <c r="D69" s="62">
        <v>10677.9</v>
      </c>
      <c r="E69" s="57"/>
      <c r="F69" s="70"/>
      <c r="G69" s="62">
        <v>10865.1</v>
      </c>
      <c r="H69" s="61"/>
      <c r="I69" s="62">
        <v>-187.20000000000073</v>
      </c>
      <c r="J69" s="96"/>
      <c r="K69" s="57" t="s">
        <v>93</v>
      </c>
      <c r="L69" s="57"/>
      <c r="M69" s="64"/>
      <c r="N69" s="62">
        <v>10677.9</v>
      </c>
      <c r="O69" s="57"/>
      <c r="P69" s="64"/>
      <c r="Q69" s="62">
        <v>10865.1</v>
      </c>
      <c r="R69" s="40"/>
      <c r="S69" s="65">
        <v>-187.20000000000073</v>
      </c>
    </row>
    <row r="70" spans="1:19" x14ac:dyDescent="0.2">
      <c r="A70" s="72"/>
      <c r="B70" s="70"/>
      <c r="C70" s="70"/>
      <c r="D70" s="70"/>
      <c r="E70" s="70"/>
      <c r="F70" s="70"/>
      <c r="G70" s="64"/>
      <c r="H70" s="70"/>
      <c r="I70" s="73"/>
      <c r="J70" s="96"/>
      <c r="K70" s="57" t="s">
        <v>94</v>
      </c>
      <c r="L70" s="57"/>
      <c r="M70" s="61">
        <v>10677.9</v>
      </c>
      <c r="N70" s="64"/>
      <c r="O70" s="70"/>
      <c r="P70" s="61">
        <v>10865.1</v>
      </c>
      <c r="Q70" s="64"/>
      <c r="R70" s="40"/>
      <c r="S70" s="71">
        <v>-187.20000000000073</v>
      </c>
    </row>
    <row r="71" spans="1:19" x14ac:dyDescent="0.2">
      <c r="A71" s="72"/>
      <c r="B71" s="70"/>
      <c r="C71" s="70"/>
      <c r="D71" s="70"/>
      <c r="E71" s="70"/>
      <c r="F71" s="70"/>
      <c r="G71" s="64"/>
      <c r="H71" s="70"/>
      <c r="I71" s="73"/>
      <c r="J71" s="96"/>
      <c r="K71" s="70"/>
      <c r="L71" s="70"/>
      <c r="M71" s="64"/>
      <c r="N71" s="64"/>
      <c r="O71" s="70"/>
      <c r="P71" s="64"/>
      <c r="Q71" s="64"/>
      <c r="R71" s="40"/>
      <c r="S71" s="71"/>
    </row>
    <row r="72" spans="1:19" x14ac:dyDescent="0.2">
      <c r="A72" s="56" t="s">
        <v>95</v>
      </c>
      <c r="B72" s="57"/>
      <c r="C72" s="70"/>
      <c r="D72" s="62">
        <v>138731.6</v>
      </c>
      <c r="E72" s="57"/>
      <c r="F72" s="70"/>
      <c r="G72" s="62">
        <v>136574.79999999999</v>
      </c>
      <c r="H72" s="61"/>
      <c r="I72" s="62">
        <v>2156.8000000000175</v>
      </c>
      <c r="J72" s="96"/>
      <c r="K72" s="57" t="s">
        <v>96</v>
      </c>
      <c r="L72" s="57"/>
      <c r="M72" s="64"/>
      <c r="N72" s="62">
        <v>138731.6</v>
      </c>
      <c r="O72" s="57"/>
      <c r="P72" s="64"/>
      <c r="Q72" s="62">
        <v>136574.79999999999</v>
      </c>
      <c r="R72" s="40"/>
      <c r="S72" s="65">
        <v>2156.8000000000175</v>
      </c>
    </row>
    <row r="73" spans="1:19" x14ac:dyDescent="0.2">
      <c r="A73" s="56" t="s">
        <v>23</v>
      </c>
      <c r="B73" s="57"/>
      <c r="C73" s="82">
        <v>138731.6</v>
      </c>
      <c r="D73" s="70"/>
      <c r="E73" s="70"/>
      <c r="F73" s="61">
        <v>136574.79999999999</v>
      </c>
      <c r="G73" s="64"/>
      <c r="H73" s="70"/>
      <c r="I73" s="73">
        <v>2156.8000000000175</v>
      </c>
      <c r="J73" s="96"/>
      <c r="K73" s="70"/>
      <c r="L73" s="70"/>
      <c r="M73" s="64"/>
      <c r="N73" s="64"/>
      <c r="O73" s="70"/>
      <c r="P73" s="64"/>
      <c r="Q73" s="64"/>
      <c r="R73" s="40"/>
      <c r="S73" s="71"/>
    </row>
    <row r="74" spans="1:19" x14ac:dyDescent="0.2">
      <c r="A74" s="72"/>
      <c r="B74" s="70"/>
      <c r="C74" s="70"/>
      <c r="D74" s="97"/>
      <c r="E74" s="70"/>
      <c r="F74" s="70"/>
      <c r="G74" s="64"/>
      <c r="H74" s="70"/>
      <c r="I74" s="73"/>
      <c r="J74" s="96"/>
      <c r="K74" s="70"/>
      <c r="L74" s="70"/>
      <c r="M74" s="64"/>
      <c r="N74" s="64"/>
      <c r="O74" s="70"/>
      <c r="P74" s="64"/>
      <c r="Q74" s="64"/>
      <c r="R74" s="40"/>
      <c r="S74" s="71"/>
    </row>
    <row r="75" spans="1:19" x14ac:dyDescent="0.2">
      <c r="A75" s="56" t="s">
        <v>97</v>
      </c>
      <c r="B75" s="57"/>
      <c r="C75" s="70"/>
      <c r="D75" s="62">
        <v>2811173.1</v>
      </c>
      <c r="E75" s="57"/>
      <c r="F75" s="70"/>
      <c r="G75" s="62">
        <v>2788987.1</v>
      </c>
      <c r="H75" s="61"/>
      <c r="I75" s="62">
        <v>22186</v>
      </c>
      <c r="J75" s="96"/>
      <c r="K75" s="57" t="s">
        <v>98</v>
      </c>
      <c r="L75" s="57"/>
      <c r="M75" s="64"/>
      <c r="N75" s="62">
        <v>2811173.1</v>
      </c>
      <c r="O75" s="57"/>
      <c r="P75" s="64"/>
      <c r="Q75" s="62">
        <v>2788987.1</v>
      </c>
      <c r="R75" s="40"/>
      <c r="S75" s="65">
        <v>22186</v>
      </c>
    </row>
    <row r="76" spans="1:19" x14ac:dyDescent="0.2">
      <c r="A76" s="72"/>
      <c r="B76" s="70"/>
      <c r="C76" s="70"/>
      <c r="D76" s="64"/>
      <c r="E76" s="70"/>
      <c r="F76" s="70"/>
      <c r="G76" s="64"/>
      <c r="H76" s="70"/>
      <c r="I76" s="73"/>
      <c r="J76" s="96"/>
      <c r="K76" s="70"/>
      <c r="L76" s="70"/>
      <c r="M76" s="64"/>
      <c r="N76" s="64"/>
      <c r="O76" s="70"/>
      <c r="P76" s="64"/>
      <c r="Q76" s="64"/>
      <c r="R76" s="40"/>
      <c r="S76" s="71"/>
    </row>
    <row r="77" spans="1:19" x14ac:dyDescent="0.2">
      <c r="A77" s="56" t="s">
        <v>99</v>
      </c>
      <c r="B77" s="57"/>
      <c r="C77" s="70"/>
      <c r="D77" s="62">
        <v>5148314.5999999996</v>
      </c>
      <c r="E77" s="57"/>
      <c r="F77" s="70"/>
      <c r="G77" s="62">
        <v>5006284.0999999996</v>
      </c>
      <c r="H77" s="61"/>
      <c r="I77" s="62">
        <v>142030.5</v>
      </c>
      <c r="J77" s="96"/>
      <c r="K77" s="57" t="s">
        <v>100</v>
      </c>
      <c r="L77" s="57"/>
      <c r="M77" s="64"/>
      <c r="N77" s="62">
        <v>5148314.5999999996</v>
      </c>
      <c r="O77" s="57"/>
      <c r="P77" s="64"/>
      <c r="Q77" s="62">
        <v>5006284.0999999996</v>
      </c>
      <c r="R77" s="40"/>
      <c r="S77" s="65">
        <v>142030.5</v>
      </c>
    </row>
    <row r="78" spans="1:19" ht="15.75" customHeight="1" x14ac:dyDescent="0.2">
      <c r="A78" s="72"/>
      <c r="B78" s="70"/>
      <c r="C78" s="70"/>
      <c r="D78" s="70"/>
      <c r="E78" s="70"/>
      <c r="F78" s="70"/>
      <c r="G78" s="64"/>
      <c r="H78" s="70"/>
      <c r="I78" s="73"/>
      <c r="J78" s="96"/>
      <c r="K78" s="70"/>
      <c r="L78" s="70"/>
      <c r="M78" s="64"/>
      <c r="N78" s="64"/>
      <c r="O78" s="70"/>
      <c r="P78" s="64"/>
      <c r="Q78" s="64"/>
      <c r="R78" s="40"/>
      <c r="S78" s="71"/>
    </row>
    <row r="79" spans="1:19" x14ac:dyDescent="0.2">
      <c r="A79" s="56" t="s">
        <v>101</v>
      </c>
      <c r="B79" s="70"/>
      <c r="C79" s="70"/>
      <c r="D79" s="62">
        <v>8108897.1999999993</v>
      </c>
      <c r="E79" s="57"/>
      <c r="F79" s="70"/>
      <c r="G79" s="62">
        <v>7942711.0999999996</v>
      </c>
      <c r="H79" s="61"/>
      <c r="I79" s="62">
        <v>166186.09999999963</v>
      </c>
      <c r="J79" s="96"/>
      <c r="K79" s="57" t="s">
        <v>101</v>
      </c>
      <c r="L79" s="57"/>
      <c r="M79" s="64"/>
      <c r="N79" s="62">
        <v>8108897.1999999993</v>
      </c>
      <c r="O79" s="57"/>
      <c r="P79" s="64"/>
      <c r="Q79" s="62">
        <v>7942711.0999999996</v>
      </c>
      <c r="R79" s="40"/>
      <c r="S79" s="65">
        <v>166186.09999999963</v>
      </c>
    </row>
    <row r="80" spans="1:19" ht="15.75" thickBot="1" x14ac:dyDescent="0.25">
      <c r="A80" s="89"/>
      <c r="B80" s="90"/>
      <c r="C80" s="90"/>
      <c r="D80" s="90"/>
      <c r="E80" s="90"/>
      <c r="F80" s="90"/>
      <c r="G80" s="90"/>
      <c r="H80" s="90"/>
      <c r="I80" s="90"/>
      <c r="J80" s="98"/>
      <c r="K80" s="90"/>
      <c r="L80" s="90"/>
      <c r="M80" s="90"/>
      <c r="N80" s="90"/>
      <c r="O80" s="90"/>
      <c r="P80" s="90"/>
      <c r="Q80" s="90"/>
      <c r="R80" s="94"/>
      <c r="S80" s="99"/>
    </row>
    <row r="81" ht="15.75" thickTop="1" x14ac:dyDescent="0.2"/>
    <row r="84" ht="14.25" customHeight="1" x14ac:dyDescent="0.2"/>
    <row r="92" ht="16.5" customHeight="1" x14ac:dyDescent="0.2"/>
    <row r="93" ht="18" customHeight="1" x14ac:dyDescent="0.2"/>
    <row r="104" ht="13.5" customHeight="1" x14ac:dyDescent="0.2"/>
    <row r="105" ht="13.5" customHeight="1" x14ac:dyDescent="0.2"/>
    <row r="111" ht="9.75" customHeight="1" x14ac:dyDescent="0.2"/>
    <row r="112" ht="10.5" customHeight="1" x14ac:dyDescent="0.2"/>
    <row r="117" ht="9" customHeight="1" x14ac:dyDescent="0.2"/>
    <row r="118" ht="12.75" customHeight="1" x14ac:dyDescent="0.2"/>
    <row r="121" ht="9.75" customHeight="1" x14ac:dyDescent="0.2"/>
    <row r="122" ht="12.75" customHeight="1" x14ac:dyDescent="0.2"/>
    <row r="125" ht="12" customHeight="1" x14ac:dyDescent="0.2"/>
    <row r="126" ht="14.25" customHeight="1" x14ac:dyDescent="0.2"/>
    <row r="127" ht="11.1" customHeight="1" x14ac:dyDescent="0.2"/>
    <row r="131" ht="10.5" customHeight="1" x14ac:dyDescent="0.2"/>
    <row r="140" ht="6" customHeight="1" x14ac:dyDescent="0.2"/>
    <row r="146" ht="3.75" customHeight="1" x14ac:dyDescent="0.2"/>
    <row r="148" ht="3.75" customHeight="1" x14ac:dyDescent="0.2"/>
    <row r="150" ht="3.75" customHeight="1" x14ac:dyDescent="0.2"/>
    <row r="151" ht="18" customHeight="1" x14ac:dyDescent="0.2"/>
    <row r="152" ht="9.75" customHeight="1" x14ac:dyDescent="0.2"/>
    <row r="158" ht="9" customHeight="1" x14ac:dyDescent="0.2"/>
    <row r="159" ht="26.25" customHeight="1" x14ac:dyDescent="0.2"/>
  </sheetData>
  <sheetProtection password="CF7A" sheet="1" objects="1" scenarios="1"/>
  <mergeCells count="5">
    <mergeCell ref="G1:J1"/>
    <mergeCell ref="M4:N4"/>
    <mergeCell ref="C10:D10"/>
    <mergeCell ref="M10:N10"/>
    <mergeCell ref="A68:S68"/>
  </mergeCells>
  <printOptions horizontalCentered="1" verticalCentered="1"/>
  <pageMargins left="0.23622047244094491" right="0.35433070866141736" top="0.19685039370078741" bottom="0.43307086614173229" header="0.15748031496062992" footer="0"/>
  <pageSetup scale="49" orientation="landscape" r:id="rId1"/>
  <headerFooter alignWithMargins="0">
    <oddFooter>&amp;LDirección de Contabilidad&amp;RPágina 2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37" transitionEvaluation="1">
    <pageSetUpPr fitToPage="1"/>
  </sheetPr>
  <dimension ref="A1:S184"/>
  <sheetViews>
    <sheetView showGridLines="0" topLeftCell="A37" zoomScale="75" workbookViewId="0">
      <selection activeCell="A37" sqref="A1:XFD1048576"/>
    </sheetView>
  </sheetViews>
  <sheetFormatPr baseColWidth="10" defaultColWidth="12.6640625" defaultRowHeight="15" x14ac:dyDescent="0.2"/>
  <cols>
    <col min="1" max="1" width="50.5546875" style="104" customWidth="1"/>
    <col min="2" max="2" width="8.33203125" style="104" customWidth="1"/>
    <col min="3" max="3" width="11.21875" style="165" customWidth="1"/>
    <col min="4" max="4" width="3.33203125" style="165" customWidth="1"/>
    <col min="5" max="5" width="12.77734375" style="165" customWidth="1"/>
    <col min="6" max="6" width="3.109375" style="104" customWidth="1"/>
    <col min="7" max="7" width="7.77734375" style="104" customWidth="1"/>
    <col min="8" max="8" width="10.88671875" style="104" customWidth="1"/>
    <col min="9" max="9" width="3.6640625" style="104" customWidth="1"/>
    <col min="10" max="10" width="12.109375" style="104" customWidth="1"/>
    <col min="11" max="11" width="2.77734375" style="104" customWidth="1"/>
    <col min="12" max="12" width="12.6640625" style="104"/>
    <col min="13" max="13" width="1.5546875" style="104" customWidth="1"/>
    <col min="14" max="14" width="12.6640625" style="104"/>
    <col min="15" max="19" width="12.6640625" style="105"/>
    <col min="20" max="16384" width="12.6640625" style="104"/>
  </cols>
  <sheetData>
    <row r="1" spans="1:19" ht="17.100000000000001" customHeight="1" x14ac:dyDescent="0.2">
      <c r="A1" s="100"/>
      <c r="B1" s="100"/>
      <c r="C1" s="101"/>
      <c r="D1" s="101"/>
      <c r="E1" s="101"/>
      <c r="F1" s="102"/>
      <c r="G1" s="102"/>
      <c r="H1" s="102"/>
      <c r="I1" s="102"/>
      <c r="J1" s="102"/>
      <c r="K1" s="102"/>
      <c r="L1" s="102"/>
      <c r="M1" s="103"/>
    </row>
    <row r="2" spans="1:19" ht="12" customHeight="1" x14ac:dyDescent="0.2">
      <c r="A2" s="102"/>
      <c r="B2" s="102"/>
      <c r="C2" s="101"/>
      <c r="D2" s="101"/>
      <c r="E2" s="101"/>
      <c r="F2" s="102"/>
      <c r="G2" s="102"/>
      <c r="H2" s="102"/>
      <c r="I2" s="102"/>
      <c r="J2" s="102"/>
      <c r="K2" s="102"/>
      <c r="L2" s="102"/>
      <c r="M2" s="102"/>
    </row>
    <row r="3" spans="1:19" ht="20.25" x14ac:dyDescent="0.3">
      <c r="A3" s="106"/>
      <c r="B3" s="106"/>
      <c r="C3" s="107"/>
      <c r="D3" s="107"/>
      <c r="E3" s="107"/>
      <c r="F3" s="108"/>
      <c r="G3" s="108"/>
      <c r="H3" s="108"/>
      <c r="I3" s="108"/>
      <c r="J3" s="108"/>
      <c r="K3" s="108"/>
      <c r="L3" s="108"/>
      <c r="M3" s="108"/>
    </row>
    <row r="4" spans="1:19" s="112" customFormat="1" ht="23.25" x14ac:dyDescent="0.35">
      <c r="A4" s="109" t="s">
        <v>0</v>
      </c>
      <c r="B4" s="109"/>
      <c r="C4" s="110"/>
      <c r="D4" s="110"/>
      <c r="E4" s="110"/>
      <c r="F4" s="111"/>
      <c r="G4" s="111"/>
      <c r="H4" s="111"/>
      <c r="I4" s="111"/>
      <c r="J4" s="111"/>
      <c r="K4" s="111"/>
      <c r="L4" s="111"/>
      <c r="M4" s="111"/>
      <c r="O4" s="113"/>
      <c r="P4" s="113"/>
      <c r="Q4" s="113"/>
      <c r="R4" s="113"/>
      <c r="S4" s="113"/>
    </row>
    <row r="5" spans="1:19" s="112" customFormat="1" ht="23.25" x14ac:dyDescent="0.35">
      <c r="A5" s="109" t="s">
        <v>125</v>
      </c>
      <c r="B5" s="114"/>
      <c r="C5" s="110"/>
      <c r="D5" s="110"/>
      <c r="E5" s="110"/>
      <c r="F5" s="111"/>
      <c r="G5" s="111"/>
      <c r="H5" s="111"/>
      <c r="I5" s="111"/>
      <c r="J5" s="111"/>
      <c r="K5" s="111"/>
      <c r="L5" s="111"/>
      <c r="M5" s="111"/>
      <c r="O5" s="113"/>
      <c r="P5" s="113"/>
      <c r="Q5" s="113"/>
      <c r="R5" s="113"/>
      <c r="S5" s="113"/>
    </row>
    <row r="6" spans="1:19" ht="6.75" customHeight="1" x14ac:dyDescent="0.2">
      <c r="A6" s="115"/>
      <c r="B6" s="115"/>
      <c r="C6" s="116"/>
      <c r="D6" s="116"/>
      <c r="E6" s="116"/>
      <c r="F6" s="117"/>
      <c r="G6" s="117"/>
      <c r="H6" s="117"/>
      <c r="I6" s="117"/>
      <c r="J6" s="117"/>
      <c r="K6" s="118"/>
      <c r="L6" s="2"/>
      <c r="M6" s="105"/>
    </row>
    <row r="7" spans="1:19" ht="9" customHeight="1" x14ac:dyDescent="0.2">
      <c r="A7" s="115"/>
      <c r="B7" s="115"/>
      <c r="C7" s="116"/>
      <c r="D7" s="116"/>
      <c r="E7" s="116"/>
      <c r="F7" s="117"/>
      <c r="G7" s="117"/>
      <c r="H7" s="117"/>
      <c r="I7" s="117"/>
      <c r="J7" s="117"/>
      <c r="K7" s="118"/>
      <c r="L7" s="2"/>
      <c r="M7" s="105"/>
    </row>
    <row r="8" spans="1:19" ht="15.75" thickBot="1" x14ac:dyDescent="0.25">
      <c r="A8" s="119"/>
      <c r="B8" s="119"/>
      <c r="C8" s="120"/>
      <c r="D8" s="120"/>
      <c r="E8" s="120"/>
      <c r="F8" s="119"/>
      <c r="G8" s="119"/>
      <c r="H8" s="119"/>
      <c r="I8" s="119"/>
      <c r="J8" s="121"/>
      <c r="L8" s="121" t="s">
        <v>1</v>
      </c>
    </row>
    <row r="9" spans="1:19" ht="24" customHeight="1" thickTop="1" x14ac:dyDescent="0.2">
      <c r="A9" s="122"/>
      <c r="B9" s="123"/>
      <c r="C9" s="124" t="s">
        <v>2</v>
      </c>
      <c r="D9" s="125"/>
      <c r="E9" s="125"/>
      <c r="F9" s="126"/>
      <c r="G9" s="126"/>
      <c r="H9" s="126"/>
      <c r="I9" s="126"/>
      <c r="J9" s="126"/>
      <c r="K9" s="127"/>
      <c r="L9" s="127"/>
      <c r="M9" s="128"/>
    </row>
    <row r="10" spans="1:19" ht="8.25" customHeight="1" x14ac:dyDescent="0.2">
      <c r="A10" s="129"/>
      <c r="B10" s="130"/>
      <c r="C10" s="131"/>
      <c r="D10" s="131"/>
      <c r="E10" s="131"/>
      <c r="F10" s="130"/>
      <c r="G10" s="130"/>
      <c r="H10" s="130"/>
      <c r="I10" s="130"/>
      <c r="J10" s="130"/>
      <c r="K10" s="130"/>
      <c r="L10" s="130"/>
      <c r="M10" s="132"/>
    </row>
    <row r="11" spans="1:19" x14ac:dyDescent="0.2">
      <c r="A11" s="129"/>
      <c r="B11" s="133" t="s">
        <v>3</v>
      </c>
      <c r="C11" s="134">
        <v>41760</v>
      </c>
      <c r="D11" s="135" t="s">
        <v>4</v>
      </c>
      <c r="E11" s="136">
        <v>41790</v>
      </c>
      <c r="F11" s="130"/>
      <c r="G11" s="133" t="s">
        <v>3</v>
      </c>
      <c r="H11" s="134">
        <v>41730</v>
      </c>
      <c r="I11" s="135" t="s">
        <v>4</v>
      </c>
      <c r="J11" s="136">
        <v>41759</v>
      </c>
      <c r="K11" s="130"/>
      <c r="L11" s="137" t="s">
        <v>110</v>
      </c>
      <c r="M11" s="132"/>
    </row>
    <row r="12" spans="1:19" s="146" customFormat="1" ht="11.25" customHeight="1" x14ac:dyDescent="0.25">
      <c r="A12" s="138"/>
      <c r="B12" s="139"/>
      <c r="C12" s="140" t="s">
        <v>5</v>
      </c>
      <c r="D12" s="141"/>
      <c r="E12" s="142" t="s">
        <v>5</v>
      </c>
      <c r="F12" s="139"/>
      <c r="G12" s="139"/>
      <c r="H12" s="143" t="s">
        <v>5</v>
      </c>
      <c r="I12" s="139"/>
      <c r="J12" s="144" t="s">
        <v>5</v>
      </c>
      <c r="K12" s="139"/>
      <c r="L12" s="139"/>
      <c r="M12" s="145"/>
      <c r="O12" s="147"/>
      <c r="P12" s="147"/>
      <c r="Q12" s="147"/>
      <c r="R12" s="147"/>
      <c r="S12" s="147"/>
    </row>
    <row r="13" spans="1:19" x14ac:dyDescent="0.2">
      <c r="A13" s="129"/>
      <c r="B13" s="130"/>
      <c r="C13" s="131"/>
      <c r="D13" s="131"/>
      <c r="E13" s="131"/>
      <c r="F13" s="130"/>
      <c r="G13" s="130"/>
      <c r="H13" s="130"/>
      <c r="I13" s="130"/>
      <c r="J13" s="130"/>
      <c r="K13" s="130"/>
      <c r="L13" s="130"/>
      <c r="M13" s="132"/>
    </row>
    <row r="14" spans="1:19" x14ac:dyDescent="0.2">
      <c r="A14" s="148" t="s">
        <v>6</v>
      </c>
      <c r="B14" s="149"/>
      <c r="C14" s="1"/>
      <c r="D14" s="1"/>
      <c r="E14" s="150">
        <v>34409.299999999996</v>
      </c>
      <c r="F14" s="1"/>
      <c r="G14" s="1"/>
      <c r="H14" s="1"/>
      <c r="I14" s="1"/>
      <c r="J14" s="150">
        <v>32297.600000000002</v>
      </c>
      <c r="K14" s="130"/>
      <c r="L14" s="150">
        <v>2111.6999999999935</v>
      </c>
      <c r="M14" s="151"/>
      <c r="O14" s="1"/>
      <c r="P14" s="2"/>
      <c r="Q14" s="1"/>
      <c r="R14" s="2"/>
      <c r="S14" s="2"/>
    </row>
    <row r="15" spans="1:19" x14ac:dyDescent="0.2">
      <c r="A15" s="148" t="s">
        <v>7</v>
      </c>
      <c r="B15" s="149"/>
      <c r="C15" s="2">
        <v>32845.699999999997</v>
      </c>
      <c r="D15" s="1"/>
      <c r="E15" s="1"/>
      <c r="F15" s="1"/>
      <c r="G15" s="1"/>
      <c r="H15" s="2">
        <v>30791.399999999998</v>
      </c>
      <c r="I15" s="1"/>
      <c r="J15" s="1"/>
      <c r="K15" s="130"/>
      <c r="L15" s="2">
        <v>2054.2999999999993</v>
      </c>
      <c r="M15" s="151"/>
      <c r="O15" s="2"/>
      <c r="P15" s="1"/>
      <c r="Q15" s="2"/>
      <c r="R15" s="1"/>
      <c r="S15" s="2"/>
    </row>
    <row r="16" spans="1:19" x14ac:dyDescent="0.2">
      <c r="A16" s="148" t="s">
        <v>111</v>
      </c>
      <c r="B16" s="149"/>
      <c r="C16" s="2">
        <v>353.09999999999997</v>
      </c>
      <c r="D16" s="1"/>
      <c r="E16" s="1"/>
      <c r="F16" s="1"/>
      <c r="G16" s="1"/>
      <c r="H16" s="2">
        <v>331.9</v>
      </c>
      <c r="I16" s="1"/>
      <c r="J16" s="1"/>
      <c r="K16" s="130"/>
      <c r="L16" s="2">
        <v>21.199999999999989</v>
      </c>
      <c r="M16" s="151"/>
      <c r="O16" s="2"/>
      <c r="P16" s="1"/>
      <c r="Q16" s="2"/>
      <c r="R16" s="1"/>
      <c r="S16" s="2"/>
    </row>
    <row r="17" spans="1:19" x14ac:dyDescent="0.2">
      <c r="A17" s="148" t="s">
        <v>10</v>
      </c>
      <c r="B17" s="149"/>
      <c r="C17" s="2">
        <v>1218.5</v>
      </c>
      <c r="D17" s="1"/>
      <c r="E17" s="1"/>
      <c r="F17" s="1"/>
      <c r="G17" s="1"/>
      <c r="H17" s="2">
        <v>1175.4000000000001</v>
      </c>
      <c r="I17" s="1"/>
      <c r="J17" s="1"/>
      <c r="K17" s="130"/>
      <c r="L17" s="2">
        <v>43.099999999999909</v>
      </c>
      <c r="M17" s="151"/>
      <c r="O17" s="2"/>
      <c r="P17" s="1"/>
      <c r="Q17" s="2"/>
      <c r="R17" s="1"/>
      <c r="S17" s="2"/>
    </row>
    <row r="18" spans="1:19" x14ac:dyDescent="0.2">
      <c r="A18" s="148" t="s">
        <v>8</v>
      </c>
      <c r="B18" s="149"/>
      <c r="C18" s="2">
        <v>-8</v>
      </c>
      <c r="D18" s="1"/>
      <c r="E18" s="1"/>
      <c r="F18" s="1"/>
      <c r="G18" s="1"/>
      <c r="H18" s="1">
        <v>-1.1000000000000001</v>
      </c>
      <c r="I18" s="1"/>
      <c r="J18" s="1"/>
      <c r="K18" s="130"/>
      <c r="L18" s="2">
        <v>-6.9</v>
      </c>
      <c r="M18" s="151"/>
      <c r="O18" s="2"/>
      <c r="P18" s="1"/>
      <c r="Q18" s="2"/>
      <c r="R18" s="1"/>
      <c r="S18" s="2"/>
    </row>
    <row r="19" spans="1:19" x14ac:dyDescent="0.2">
      <c r="A19" s="129"/>
      <c r="B19" s="130"/>
      <c r="C19" s="1"/>
      <c r="D19" s="1"/>
      <c r="E19" s="1"/>
      <c r="F19" s="1"/>
      <c r="G19" s="1"/>
      <c r="I19" s="1"/>
      <c r="J19" s="1"/>
      <c r="K19" s="130"/>
      <c r="L19" s="2"/>
      <c r="M19" s="151"/>
      <c r="O19" s="1"/>
      <c r="P19" s="1"/>
      <c r="Q19" s="1"/>
      <c r="R19" s="1"/>
      <c r="S19" s="2"/>
    </row>
    <row r="20" spans="1:19" x14ac:dyDescent="0.2">
      <c r="A20" s="148" t="s">
        <v>9</v>
      </c>
      <c r="B20" s="149"/>
      <c r="C20" s="1"/>
      <c r="D20" s="1"/>
      <c r="E20" s="150">
        <v>3929.8</v>
      </c>
      <c r="F20" s="1"/>
      <c r="G20" s="1"/>
      <c r="H20" s="1"/>
      <c r="I20" s="1"/>
      <c r="J20" s="150">
        <v>3824.1</v>
      </c>
      <c r="K20" s="130"/>
      <c r="L20" s="150">
        <v>105.70000000000027</v>
      </c>
      <c r="M20" s="151"/>
      <c r="O20" s="1"/>
      <c r="P20" s="2"/>
      <c r="Q20" s="1"/>
      <c r="R20" s="2"/>
      <c r="S20" s="2"/>
    </row>
    <row r="21" spans="1:19" x14ac:dyDescent="0.2">
      <c r="A21" s="148" t="s">
        <v>112</v>
      </c>
      <c r="B21" s="149"/>
      <c r="C21" s="2">
        <v>3919.5</v>
      </c>
      <c r="D21" s="1"/>
      <c r="E21" s="1"/>
      <c r="F21" s="1"/>
      <c r="G21" s="1"/>
      <c r="H21" s="2">
        <v>3793</v>
      </c>
      <c r="I21" s="1"/>
      <c r="J21" s="1"/>
      <c r="K21" s="130"/>
      <c r="L21" s="2">
        <v>126.5</v>
      </c>
      <c r="M21" s="151"/>
      <c r="O21" s="2"/>
      <c r="P21" s="1"/>
      <c r="Q21" s="2"/>
      <c r="R21" s="1"/>
      <c r="S21" s="2"/>
    </row>
    <row r="22" spans="1:19" x14ac:dyDescent="0.2">
      <c r="A22" s="148" t="s">
        <v>10</v>
      </c>
      <c r="B22" s="149"/>
      <c r="C22" s="2">
        <v>10.3</v>
      </c>
      <c r="D22" s="1"/>
      <c r="E22" s="1"/>
      <c r="F22" s="1"/>
      <c r="G22" s="1"/>
      <c r="H22" s="2">
        <v>31.1</v>
      </c>
      <c r="I22" s="1"/>
      <c r="J22" s="1"/>
      <c r="K22" s="130"/>
      <c r="L22" s="2">
        <v>-20.8</v>
      </c>
      <c r="M22" s="151"/>
      <c r="O22" s="2"/>
      <c r="P22" s="1"/>
      <c r="Q22" s="2"/>
      <c r="R22" s="1"/>
      <c r="S22" s="2"/>
    </row>
    <row r="23" spans="1:19" x14ac:dyDescent="0.2">
      <c r="A23" s="148" t="s">
        <v>8</v>
      </c>
      <c r="B23" s="149"/>
      <c r="C23" s="2">
        <v>0</v>
      </c>
      <c r="D23" s="1"/>
      <c r="E23" s="1"/>
      <c r="F23" s="1"/>
      <c r="G23" s="1"/>
      <c r="H23" s="1">
        <v>0</v>
      </c>
      <c r="I23" s="1"/>
      <c r="J23" s="1"/>
      <c r="K23" s="130"/>
      <c r="L23" s="2">
        <v>0</v>
      </c>
      <c r="M23" s="151"/>
      <c r="O23" s="2"/>
      <c r="P23" s="1"/>
      <c r="Q23" s="2"/>
      <c r="R23" s="1"/>
      <c r="S23" s="2"/>
    </row>
    <row r="24" spans="1:19" x14ac:dyDescent="0.2">
      <c r="A24" s="129"/>
      <c r="B24" s="130"/>
      <c r="C24" s="1"/>
      <c r="D24" s="1"/>
      <c r="E24" s="1"/>
      <c r="F24" s="1"/>
      <c r="G24" s="1"/>
      <c r="I24" s="1"/>
      <c r="J24" s="1"/>
      <c r="K24" s="130"/>
      <c r="L24" s="2"/>
      <c r="M24" s="151"/>
      <c r="O24" s="1"/>
      <c r="P24" s="1"/>
      <c r="Q24" s="1"/>
      <c r="R24" s="1"/>
      <c r="S24" s="2"/>
    </row>
    <row r="25" spans="1:19" s="155" customFormat="1" ht="15.75" x14ac:dyDescent="0.25">
      <c r="A25" s="152" t="s">
        <v>11</v>
      </c>
      <c r="B25" s="153"/>
      <c r="C25" s="3"/>
      <c r="D25" s="3"/>
      <c r="E25" s="154">
        <v>30479.499999999996</v>
      </c>
      <c r="F25" s="3"/>
      <c r="G25" s="3"/>
      <c r="H25" s="3"/>
      <c r="I25" s="3"/>
      <c r="J25" s="154">
        <v>28473.500000000004</v>
      </c>
      <c r="K25" s="137"/>
      <c r="L25" s="154">
        <v>2005.9999999999927</v>
      </c>
      <c r="M25" s="151"/>
      <c r="O25" s="3"/>
      <c r="P25" s="4"/>
      <c r="Q25" s="3"/>
      <c r="R25" s="4"/>
      <c r="S25" s="4"/>
    </row>
    <row r="26" spans="1:19" x14ac:dyDescent="0.2">
      <c r="A26" s="129"/>
      <c r="B26" s="130"/>
      <c r="C26" s="1"/>
      <c r="D26" s="1"/>
      <c r="E26" s="1"/>
      <c r="F26" s="1"/>
      <c r="G26" s="1"/>
      <c r="H26" s="1"/>
      <c r="I26" s="1"/>
      <c r="J26" s="1"/>
      <c r="K26" s="130"/>
      <c r="L26" s="2"/>
      <c r="M26" s="151"/>
      <c r="O26" s="1"/>
      <c r="P26" s="1"/>
      <c r="Q26" s="1"/>
      <c r="R26" s="1"/>
      <c r="S26" s="2"/>
    </row>
    <row r="27" spans="1:19" x14ac:dyDescent="0.2">
      <c r="A27" s="148" t="s">
        <v>12</v>
      </c>
      <c r="B27" s="149"/>
      <c r="C27" s="1"/>
      <c r="D27" s="1"/>
      <c r="E27" s="150">
        <v>-4542.1000000000004</v>
      </c>
      <c r="F27" s="1"/>
      <c r="G27" s="1"/>
      <c r="H27" s="1"/>
      <c r="I27" s="1"/>
      <c r="J27" s="150">
        <v>-4201.7</v>
      </c>
      <c r="K27" s="130"/>
      <c r="L27" s="150">
        <v>-340.40000000000055</v>
      </c>
      <c r="M27" s="151"/>
      <c r="O27" s="1"/>
      <c r="P27" s="2"/>
      <c r="Q27" s="1"/>
      <c r="R27" s="2"/>
      <c r="S27" s="2"/>
    </row>
    <row r="28" spans="1:19" x14ac:dyDescent="0.2">
      <c r="A28" s="129"/>
      <c r="B28" s="130"/>
      <c r="C28" s="1"/>
      <c r="D28" s="1"/>
      <c r="E28" s="1"/>
      <c r="F28" s="1"/>
      <c r="G28" s="1"/>
      <c r="H28" s="1"/>
      <c r="I28" s="1"/>
      <c r="J28" s="1"/>
      <c r="K28" s="130"/>
      <c r="L28" s="2"/>
      <c r="M28" s="151"/>
      <c r="O28" s="1"/>
      <c r="P28" s="1"/>
      <c r="Q28" s="1"/>
      <c r="R28" s="1"/>
      <c r="S28" s="2"/>
    </row>
    <row r="29" spans="1:19" x14ac:dyDescent="0.2">
      <c r="A29" s="148" t="s">
        <v>13</v>
      </c>
      <c r="B29" s="149"/>
      <c r="C29" s="1"/>
      <c r="D29" s="1"/>
      <c r="E29" s="150">
        <v>0</v>
      </c>
      <c r="F29" s="1"/>
      <c r="G29" s="1"/>
      <c r="H29" s="1"/>
      <c r="I29" s="1"/>
      <c r="J29" s="150">
        <v>0</v>
      </c>
      <c r="K29" s="130"/>
      <c r="L29" s="150">
        <v>0</v>
      </c>
      <c r="M29" s="151"/>
      <c r="O29" s="1"/>
      <c r="P29" s="2"/>
      <c r="Q29" s="1"/>
      <c r="R29" s="2"/>
      <c r="S29" s="2"/>
    </row>
    <row r="30" spans="1:19" x14ac:dyDescent="0.2">
      <c r="A30" s="172" t="s">
        <v>114</v>
      </c>
      <c r="B30" s="149"/>
      <c r="C30" s="2">
        <v>0</v>
      </c>
      <c r="D30" s="1"/>
      <c r="E30" s="1"/>
      <c r="F30" s="1"/>
      <c r="G30" s="1"/>
      <c r="H30" s="1">
        <v>0</v>
      </c>
      <c r="I30" s="1"/>
      <c r="J30" s="1"/>
      <c r="K30" s="130"/>
      <c r="L30" s="2">
        <v>0</v>
      </c>
      <c r="M30" s="151"/>
      <c r="O30" s="2"/>
      <c r="P30" s="1"/>
      <c r="Q30" s="2"/>
      <c r="R30" s="1"/>
      <c r="S30" s="2"/>
    </row>
    <row r="31" spans="1:19" x14ac:dyDescent="0.2">
      <c r="A31" s="148" t="s">
        <v>14</v>
      </c>
      <c r="B31" s="149"/>
      <c r="C31" s="2">
        <v>0</v>
      </c>
      <c r="D31" s="1"/>
      <c r="E31" s="1"/>
      <c r="F31" s="1"/>
      <c r="G31" s="1"/>
      <c r="H31" s="1">
        <v>0</v>
      </c>
      <c r="I31" s="1"/>
      <c r="J31" s="1"/>
      <c r="K31" s="130"/>
      <c r="L31" s="2">
        <v>0</v>
      </c>
      <c r="M31" s="151"/>
      <c r="O31" s="2"/>
      <c r="P31" s="1"/>
      <c r="Q31" s="2"/>
      <c r="R31" s="1"/>
      <c r="S31" s="2"/>
    </row>
    <row r="32" spans="1:19" x14ac:dyDescent="0.2">
      <c r="A32" s="129"/>
      <c r="B32" s="130"/>
      <c r="C32" s="1"/>
      <c r="D32" s="1"/>
      <c r="E32" s="1"/>
      <c r="F32" s="1"/>
      <c r="G32" s="1"/>
      <c r="I32" s="1"/>
      <c r="J32" s="1"/>
      <c r="K32" s="130"/>
      <c r="L32" s="2"/>
      <c r="M32" s="151"/>
      <c r="O32" s="1"/>
      <c r="P32" s="1"/>
      <c r="Q32" s="1"/>
      <c r="R32" s="1"/>
      <c r="S32" s="2"/>
    </row>
    <row r="33" spans="1:19" x14ac:dyDescent="0.2">
      <c r="A33" s="148" t="s">
        <v>15</v>
      </c>
      <c r="B33" s="149"/>
      <c r="C33" s="1"/>
      <c r="D33" s="1"/>
      <c r="E33" s="150">
        <v>4542.1000000000004</v>
      </c>
      <c r="F33" s="1"/>
      <c r="G33" s="1"/>
      <c r="H33" s="1"/>
      <c r="I33" s="1"/>
      <c r="J33" s="150">
        <v>4201.7</v>
      </c>
      <c r="K33" s="130"/>
      <c r="L33" s="150">
        <v>340.40000000000055</v>
      </c>
      <c r="M33" s="151"/>
      <c r="O33" s="1"/>
      <c r="P33" s="2"/>
      <c r="Q33" s="1"/>
      <c r="R33" s="2"/>
      <c r="S33" s="2"/>
    </row>
    <row r="34" spans="1:19" x14ac:dyDescent="0.2">
      <c r="A34" s="148" t="s">
        <v>16</v>
      </c>
      <c r="B34" s="149"/>
      <c r="C34" s="2">
        <v>1128.4000000000001</v>
      </c>
      <c r="D34" s="1"/>
      <c r="E34" s="1"/>
      <c r="F34" s="1"/>
      <c r="G34" s="1"/>
      <c r="H34" s="2">
        <v>1158.8</v>
      </c>
      <c r="I34" s="1"/>
      <c r="J34" s="1"/>
      <c r="K34" s="130"/>
      <c r="L34" s="2">
        <v>-30.399999999999864</v>
      </c>
      <c r="M34" s="151"/>
      <c r="O34" s="2"/>
      <c r="P34" s="1"/>
      <c r="Q34" s="2"/>
      <c r="R34" s="1"/>
      <c r="S34" s="2"/>
    </row>
    <row r="35" spans="1:19" x14ac:dyDescent="0.2">
      <c r="A35" s="148" t="s">
        <v>14</v>
      </c>
      <c r="B35" s="149"/>
      <c r="C35" s="2">
        <v>3413.7000000000003</v>
      </c>
      <c r="D35" s="1"/>
      <c r="E35" s="1"/>
      <c r="F35" s="1"/>
      <c r="G35" s="1"/>
      <c r="H35" s="1">
        <v>3042.8999999999996</v>
      </c>
      <c r="I35" s="1"/>
      <c r="J35" s="1"/>
      <c r="K35" s="130"/>
      <c r="L35" s="2">
        <v>370.80000000000064</v>
      </c>
      <c r="M35" s="151"/>
      <c r="O35" s="2"/>
      <c r="P35" s="1"/>
      <c r="Q35" s="2"/>
      <c r="R35" s="1"/>
      <c r="S35" s="2"/>
    </row>
    <row r="36" spans="1:19" ht="14.25" customHeight="1" x14ac:dyDescent="0.2">
      <c r="A36" s="129"/>
      <c r="B36" s="130"/>
      <c r="C36" s="1"/>
      <c r="D36" s="1"/>
      <c r="E36" s="1"/>
      <c r="F36" s="1"/>
      <c r="G36" s="1"/>
      <c r="I36" s="1"/>
      <c r="J36" s="1"/>
      <c r="K36" s="130"/>
      <c r="L36" s="2"/>
      <c r="M36" s="151"/>
      <c r="O36" s="1"/>
      <c r="P36" s="1"/>
      <c r="Q36" s="1"/>
      <c r="R36" s="1"/>
      <c r="S36" s="2"/>
    </row>
    <row r="37" spans="1:19" ht="13.5" customHeight="1" x14ac:dyDescent="0.2">
      <c r="A37" s="148" t="s">
        <v>17</v>
      </c>
      <c r="B37" s="149"/>
      <c r="C37" s="1"/>
      <c r="D37" s="1"/>
      <c r="E37" s="1"/>
      <c r="F37" s="1"/>
      <c r="G37" s="1"/>
      <c r="H37" s="1"/>
      <c r="I37" s="1"/>
      <c r="J37" s="1"/>
      <c r="K37" s="130"/>
      <c r="L37" s="2"/>
      <c r="M37" s="151"/>
      <c r="O37" s="1"/>
      <c r="P37" s="1"/>
      <c r="Q37" s="1"/>
      <c r="R37" s="1"/>
      <c r="S37" s="2"/>
    </row>
    <row r="38" spans="1:19" x14ac:dyDescent="0.2">
      <c r="A38" s="148" t="s">
        <v>18</v>
      </c>
      <c r="B38" s="149"/>
      <c r="C38" s="1"/>
      <c r="D38" s="1"/>
      <c r="E38" s="150">
        <v>25937.399999999994</v>
      </c>
      <c r="F38" s="1"/>
      <c r="G38" s="1"/>
      <c r="H38" s="1"/>
      <c r="I38" s="1"/>
      <c r="J38" s="150">
        <v>24271.800000000003</v>
      </c>
      <c r="K38" s="130"/>
      <c r="L38" s="150">
        <v>1665.5999999999913</v>
      </c>
      <c r="M38" s="151"/>
      <c r="O38" s="1"/>
      <c r="P38" s="2"/>
      <c r="Q38" s="1"/>
      <c r="R38" s="2"/>
      <c r="S38" s="2"/>
    </row>
    <row r="39" spans="1:19" ht="6" customHeight="1" x14ac:dyDescent="0.2">
      <c r="A39" s="129"/>
      <c r="B39" s="130"/>
      <c r="C39" s="1"/>
      <c r="D39" s="1"/>
      <c r="E39" s="1"/>
      <c r="F39" s="1"/>
      <c r="G39" s="1"/>
      <c r="H39" s="1"/>
      <c r="I39" s="1"/>
      <c r="J39" s="1"/>
      <c r="K39" s="130"/>
      <c r="L39" s="2"/>
      <c r="M39" s="151"/>
      <c r="O39" s="1"/>
      <c r="P39" s="1"/>
      <c r="Q39" s="1"/>
      <c r="R39" s="1"/>
      <c r="S39" s="2"/>
    </row>
    <row r="40" spans="1:19" x14ac:dyDescent="0.2">
      <c r="A40" s="148" t="s">
        <v>19</v>
      </c>
      <c r="B40" s="149"/>
      <c r="C40" s="1"/>
      <c r="D40" s="1"/>
      <c r="E40" s="2">
        <v>4968.2</v>
      </c>
      <c r="F40" s="1"/>
      <c r="G40" s="1"/>
      <c r="H40" s="1"/>
      <c r="I40" s="1"/>
      <c r="J40" s="2">
        <v>9259.3000000000011</v>
      </c>
      <c r="K40" s="130"/>
      <c r="L40" s="2">
        <v>-4291.1000000000013</v>
      </c>
      <c r="M40" s="151"/>
      <c r="O40" s="1"/>
      <c r="P40" s="2"/>
      <c r="Q40" s="1"/>
      <c r="R40" s="2"/>
      <c r="S40" s="2"/>
    </row>
    <row r="41" spans="1:19" x14ac:dyDescent="0.2">
      <c r="A41" s="148" t="s">
        <v>20</v>
      </c>
      <c r="B41" s="149"/>
      <c r="C41" s="2">
        <v>4954</v>
      </c>
      <c r="D41" s="1"/>
      <c r="E41" s="1"/>
      <c r="F41" s="1"/>
      <c r="G41" s="1"/>
      <c r="H41" s="2">
        <v>9161.2000000000007</v>
      </c>
      <c r="I41" s="1"/>
      <c r="J41" s="1"/>
      <c r="K41" s="130"/>
      <c r="L41" s="2">
        <v>-4207.2000000000007</v>
      </c>
      <c r="M41" s="151"/>
      <c r="O41" s="2"/>
      <c r="P41" s="1"/>
      <c r="Q41" s="2"/>
      <c r="R41" s="1"/>
      <c r="S41" s="2"/>
    </row>
    <row r="42" spans="1:19" x14ac:dyDescent="0.2">
      <c r="A42" s="156" t="s">
        <v>21</v>
      </c>
      <c r="B42" s="157"/>
      <c r="C42" s="2">
        <v>-42.8</v>
      </c>
      <c r="D42" s="1"/>
      <c r="E42" s="1"/>
      <c r="F42" s="1"/>
      <c r="G42" s="1"/>
      <c r="H42" s="2">
        <v>46.2</v>
      </c>
      <c r="I42" s="1"/>
      <c r="J42" s="1"/>
      <c r="K42" s="130"/>
      <c r="L42" s="2">
        <v>-89</v>
      </c>
      <c r="M42" s="151"/>
      <c r="O42" s="2"/>
      <c r="P42" s="1"/>
      <c r="Q42" s="2"/>
      <c r="R42" s="1"/>
      <c r="S42" s="2"/>
    </row>
    <row r="43" spans="1:19" x14ac:dyDescent="0.2">
      <c r="A43" s="148" t="s">
        <v>23</v>
      </c>
      <c r="B43" s="149"/>
      <c r="C43" s="2">
        <v>57</v>
      </c>
      <c r="D43" s="1"/>
      <c r="E43" s="1"/>
      <c r="F43" s="1"/>
      <c r="G43" s="1"/>
      <c r="H43" s="1">
        <v>51.9</v>
      </c>
      <c r="I43" s="1"/>
      <c r="J43" s="1"/>
      <c r="K43" s="130"/>
      <c r="L43" s="2">
        <v>5.1000000000000014</v>
      </c>
      <c r="M43" s="151"/>
      <c r="O43" s="2"/>
      <c r="P43" s="1"/>
      <c r="Q43" s="2"/>
      <c r="R43" s="1"/>
      <c r="S43" s="2"/>
    </row>
    <row r="44" spans="1:19" ht="15" customHeight="1" x14ac:dyDescent="0.2">
      <c r="A44" s="129"/>
      <c r="B44" s="130"/>
      <c r="C44" s="1"/>
      <c r="D44" s="1"/>
      <c r="E44" s="1"/>
      <c r="F44" s="1"/>
      <c r="G44" s="1"/>
      <c r="I44" s="1"/>
      <c r="J44" s="1"/>
      <c r="K44" s="130"/>
      <c r="L44" s="2"/>
      <c r="M44" s="151"/>
      <c r="O44" s="1"/>
      <c r="P44" s="1"/>
      <c r="Q44" s="1"/>
      <c r="R44" s="1"/>
      <c r="S44" s="2"/>
    </row>
    <row r="45" spans="1:19" x14ac:dyDescent="0.2">
      <c r="A45" s="148" t="s">
        <v>24</v>
      </c>
      <c r="B45" s="149"/>
      <c r="C45" s="1"/>
      <c r="D45" s="1"/>
      <c r="E45" s="150">
        <v>71.400000000000006</v>
      </c>
      <c r="F45" s="1"/>
      <c r="G45" s="1"/>
      <c r="H45" s="1"/>
      <c r="I45" s="1"/>
      <c r="J45" s="150">
        <v>71.099999999999994</v>
      </c>
      <c r="K45" s="130"/>
      <c r="L45" s="150">
        <v>0.30000000000001137</v>
      </c>
      <c r="M45" s="151"/>
      <c r="O45" s="1"/>
      <c r="P45" s="2"/>
      <c r="Q45" s="1"/>
      <c r="R45" s="2"/>
      <c r="S45" s="2"/>
    </row>
    <row r="46" spans="1:19" ht="7.5" customHeight="1" x14ac:dyDescent="0.2">
      <c r="A46" s="148" t="s">
        <v>25</v>
      </c>
      <c r="B46" s="149"/>
      <c r="C46" s="1"/>
      <c r="D46" s="1"/>
      <c r="E46" s="1"/>
      <c r="F46" s="1"/>
      <c r="G46" s="1"/>
      <c r="H46" s="1"/>
      <c r="I46" s="1"/>
      <c r="J46" s="1"/>
      <c r="K46" s="130"/>
      <c r="L46" s="2"/>
      <c r="M46" s="151"/>
      <c r="O46" s="1"/>
      <c r="P46" s="1"/>
      <c r="Q46" s="1"/>
      <c r="R46" s="1"/>
      <c r="S46" s="2"/>
    </row>
    <row r="47" spans="1:19" x14ac:dyDescent="0.2">
      <c r="A47" s="148" t="s">
        <v>26</v>
      </c>
      <c r="B47" s="149"/>
      <c r="C47" s="1"/>
      <c r="D47" s="1"/>
      <c r="E47" s="150">
        <v>78.099999999999994</v>
      </c>
      <c r="F47" s="1"/>
      <c r="G47" s="1"/>
      <c r="H47" s="1"/>
      <c r="I47" s="1"/>
      <c r="J47" s="150">
        <v>78.099999999999994</v>
      </c>
      <c r="K47" s="130"/>
      <c r="L47" s="150">
        <v>0</v>
      </c>
      <c r="M47" s="151"/>
      <c r="O47" s="1"/>
      <c r="P47" s="2"/>
      <c r="Q47" s="1"/>
      <c r="R47" s="2"/>
      <c r="S47" s="2"/>
    </row>
    <row r="48" spans="1:19" ht="6" customHeight="1" x14ac:dyDescent="0.2">
      <c r="A48" s="129"/>
      <c r="B48" s="130"/>
      <c r="C48" s="1"/>
      <c r="D48" s="1"/>
      <c r="E48" s="1"/>
      <c r="F48" s="1"/>
      <c r="G48" s="1"/>
      <c r="H48" s="1"/>
      <c r="I48" s="1"/>
      <c r="J48" s="1"/>
      <c r="K48" s="130"/>
      <c r="L48" s="2"/>
      <c r="M48" s="151"/>
      <c r="O48" s="1"/>
      <c r="P48" s="1"/>
      <c r="Q48" s="1"/>
      <c r="R48" s="1"/>
      <c r="S48" s="2"/>
    </row>
    <row r="49" spans="1:19" s="155" customFormat="1" ht="15.75" x14ac:dyDescent="0.25">
      <c r="A49" s="152" t="s">
        <v>27</v>
      </c>
      <c r="B49" s="153"/>
      <c r="C49" s="3"/>
      <c r="D49" s="3"/>
      <c r="E49" s="154">
        <v>20819.699999999993</v>
      </c>
      <c r="F49" s="3"/>
      <c r="G49" s="3"/>
      <c r="H49" s="3"/>
      <c r="I49" s="3"/>
      <c r="J49" s="154">
        <v>14863.300000000001</v>
      </c>
      <c r="K49" s="137"/>
      <c r="L49" s="154">
        <v>5956.3999999999924</v>
      </c>
      <c r="M49" s="151"/>
      <c r="O49" s="3"/>
      <c r="P49" s="4"/>
      <c r="Q49" s="3"/>
      <c r="R49" s="4"/>
      <c r="S49" s="4"/>
    </row>
    <row r="50" spans="1:19" ht="9.75" customHeight="1" x14ac:dyDescent="0.2">
      <c r="A50" s="129"/>
      <c r="B50" s="130"/>
      <c r="C50" s="1"/>
      <c r="D50" s="1"/>
      <c r="E50" s="1"/>
      <c r="F50" s="1"/>
      <c r="G50" s="1"/>
      <c r="H50" s="1"/>
      <c r="I50" s="1"/>
      <c r="J50" s="1"/>
      <c r="K50" s="130"/>
      <c r="L50" s="2"/>
      <c r="M50" s="151"/>
      <c r="O50" s="1"/>
      <c r="P50" s="1"/>
      <c r="Q50" s="1"/>
      <c r="R50" s="1"/>
      <c r="S50" s="2"/>
    </row>
    <row r="51" spans="1:19" x14ac:dyDescent="0.2">
      <c r="A51" s="148" t="s">
        <v>28</v>
      </c>
      <c r="B51" s="149"/>
      <c r="C51" s="1"/>
      <c r="D51" s="1"/>
      <c r="E51" s="150">
        <v>1519</v>
      </c>
      <c r="F51" s="1"/>
      <c r="G51" s="1"/>
      <c r="H51" s="1"/>
      <c r="I51" s="1"/>
      <c r="J51" s="150">
        <v>887.4</v>
      </c>
      <c r="K51" s="130"/>
      <c r="L51" s="150">
        <v>631.6</v>
      </c>
      <c r="M51" s="151"/>
      <c r="O51" s="1"/>
      <c r="P51" s="2"/>
      <c r="Q51" s="1"/>
      <c r="R51" s="2"/>
      <c r="S51" s="2"/>
    </row>
    <row r="52" spans="1:19" x14ac:dyDescent="0.2">
      <c r="A52" s="148" t="s">
        <v>29</v>
      </c>
      <c r="B52" s="149"/>
      <c r="C52" s="2">
        <v>1519</v>
      </c>
      <c r="D52" s="1"/>
      <c r="E52" s="1"/>
      <c r="F52" s="1"/>
      <c r="G52" s="1"/>
      <c r="H52" s="1">
        <v>887.4</v>
      </c>
      <c r="I52" s="1"/>
      <c r="J52" s="1"/>
      <c r="K52" s="130"/>
      <c r="L52" s="2">
        <v>631.6</v>
      </c>
      <c r="M52" s="151"/>
      <c r="O52" s="2"/>
      <c r="P52" s="1"/>
      <c r="Q52" s="2"/>
      <c r="R52" s="1"/>
      <c r="S52" s="2"/>
    </row>
    <row r="53" spans="1:19" ht="9.75" customHeight="1" x14ac:dyDescent="0.2">
      <c r="A53" s="129"/>
      <c r="B53" s="130"/>
      <c r="C53" s="1"/>
      <c r="D53" s="1"/>
      <c r="E53" s="1"/>
      <c r="F53" s="1"/>
      <c r="G53" s="1"/>
      <c r="I53" s="1"/>
      <c r="J53" s="1"/>
      <c r="K53" s="130"/>
      <c r="L53" s="2"/>
      <c r="M53" s="151"/>
      <c r="O53" s="1"/>
      <c r="P53" s="1"/>
      <c r="Q53" s="1"/>
      <c r="R53" s="1"/>
      <c r="S53" s="2"/>
    </row>
    <row r="54" spans="1:19" x14ac:dyDescent="0.2">
      <c r="A54" s="148" t="s">
        <v>30</v>
      </c>
      <c r="B54" s="149"/>
      <c r="C54" s="1"/>
      <c r="D54" s="1"/>
      <c r="E54" s="150">
        <v>618.20000000000005</v>
      </c>
      <c r="F54" s="1"/>
      <c r="G54" s="1"/>
      <c r="H54" s="1"/>
      <c r="I54" s="1"/>
      <c r="J54" s="150">
        <v>800.8</v>
      </c>
      <c r="K54" s="130"/>
      <c r="L54" s="150">
        <v>-182.59999999999991</v>
      </c>
      <c r="M54" s="151"/>
      <c r="O54" s="1"/>
      <c r="P54" s="2"/>
      <c r="Q54" s="1"/>
      <c r="R54" s="2"/>
      <c r="S54" s="2"/>
    </row>
    <row r="55" spans="1:19" x14ac:dyDescent="0.2">
      <c r="A55" s="148" t="s">
        <v>31</v>
      </c>
      <c r="B55" s="149"/>
      <c r="C55" s="2">
        <v>618.20000000000005</v>
      </c>
      <c r="D55" s="1"/>
      <c r="E55" s="1"/>
      <c r="F55" s="1"/>
      <c r="G55" s="1"/>
      <c r="H55" s="1">
        <v>800.8</v>
      </c>
      <c r="I55" s="1"/>
      <c r="J55" s="1"/>
      <c r="K55" s="130"/>
      <c r="L55" s="2">
        <v>-182.59999999999991</v>
      </c>
      <c r="M55" s="151"/>
      <c r="O55" s="2"/>
      <c r="P55" s="1"/>
      <c r="Q55" s="2"/>
      <c r="R55" s="1"/>
      <c r="S55" s="2"/>
    </row>
    <row r="56" spans="1:19" x14ac:dyDescent="0.2">
      <c r="A56" s="129"/>
      <c r="B56" s="130"/>
      <c r="C56" s="1"/>
      <c r="D56" s="1"/>
      <c r="E56" s="1"/>
      <c r="F56" s="1"/>
      <c r="G56" s="1"/>
      <c r="I56" s="1"/>
      <c r="J56" s="1"/>
      <c r="K56" s="130"/>
      <c r="L56" s="2"/>
      <c r="M56" s="151"/>
      <c r="O56" s="1"/>
      <c r="P56" s="1"/>
      <c r="Q56" s="1"/>
      <c r="R56" s="1"/>
      <c r="S56" s="2"/>
    </row>
    <row r="57" spans="1:19" s="155" customFormat="1" ht="15.75" x14ac:dyDescent="0.25">
      <c r="A57" s="152" t="s">
        <v>32</v>
      </c>
      <c r="B57" s="153"/>
      <c r="C57" s="1"/>
      <c r="D57" s="1"/>
      <c r="E57" s="154">
        <v>900.8</v>
      </c>
      <c r="F57" s="3"/>
      <c r="G57" s="3"/>
      <c r="H57" s="1"/>
      <c r="I57" s="1"/>
      <c r="J57" s="154">
        <v>86.600000000000023</v>
      </c>
      <c r="K57" s="137"/>
      <c r="L57" s="154">
        <v>814.19999999999993</v>
      </c>
      <c r="M57" s="151"/>
      <c r="O57" s="1"/>
      <c r="P57" s="4"/>
      <c r="Q57" s="3"/>
      <c r="R57" s="4"/>
      <c r="S57" s="4"/>
    </row>
    <row r="58" spans="1:19" hidden="1" x14ac:dyDescent="0.2">
      <c r="A58" s="129"/>
      <c r="B58" s="130"/>
      <c r="C58" s="1"/>
      <c r="D58" s="1"/>
      <c r="E58" s="3"/>
      <c r="F58" s="1"/>
      <c r="G58" s="1"/>
      <c r="H58" s="1"/>
      <c r="I58" s="1"/>
      <c r="J58" s="3"/>
      <c r="K58" s="130"/>
      <c r="L58" s="2"/>
      <c r="M58" s="151"/>
      <c r="O58" s="1"/>
      <c r="P58" s="3"/>
      <c r="Q58" s="1"/>
      <c r="R58" s="1"/>
      <c r="S58" s="2"/>
    </row>
    <row r="59" spans="1:19" hidden="1" x14ac:dyDescent="0.2">
      <c r="A59" s="152" t="s">
        <v>108</v>
      </c>
      <c r="B59" s="149"/>
      <c r="C59" s="1"/>
      <c r="D59" s="1"/>
      <c r="E59" s="154">
        <v>1691.8999999999996</v>
      </c>
      <c r="F59" s="3"/>
      <c r="G59" s="3"/>
      <c r="H59" s="1"/>
      <c r="I59" s="1"/>
      <c r="J59" s="154">
        <v>1691.8999999999996</v>
      </c>
      <c r="K59" s="130"/>
      <c r="L59" s="154">
        <v>0</v>
      </c>
      <c r="M59" s="151"/>
      <c r="O59" s="1"/>
      <c r="P59" s="4"/>
      <c r="Q59" s="3"/>
      <c r="R59" s="4"/>
      <c r="S59" s="4"/>
    </row>
    <row r="60" spans="1:19" x14ac:dyDescent="0.2">
      <c r="A60" s="129"/>
      <c r="B60" s="130"/>
      <c r="C60" s="1"/>
      <c r="D60" s="1"/>
      <c r="E60" s="3"/>
      <c r="F60" s="1"/>
      <c r="G60" s="1"/>
      <c r="H60" s="1"/>
      <c r="I60" s="1"/>
      <c r="J60" s="3"/>
      <c r="K60" s="130"/>
      <c r="L60" s="2"/>
      <c r="M60" s="151"/>
      <c r="O60" s="1"/>
      <c r="P60" s="3"/>
      <c r="Q60" s="1"/>
      <c r="R60" s="1"/>
      <c r="S60" s="2"/>
    </row>
    <row r="61" spans="1:19" x14ac:dyDescent="0.2">
      <c r="A61" s="152" t="s">
        <v>109</v>
      </c>
      <c r="B61" s="149"/>
      <c r="C61" s="1"/>
      <c r="D61" s="1"/>
      <c r="E61" s="154">
        <v>21720.499999999993</v>
      </c>
      <c r="F61" s="3"/>
      <c r="G61" s="3"/>
      <c r="H61" s="1"/>
      <c r="I61" s="1"/>
      <c r="J61" s="154">
        <v>14949.900000000001</v>
      </c>
      <c r="K61" s="137"/>
      <c r="L61" s="154">
        <v>6770.5999999999913</v>
      </c>
      <c r="M61" s="151"/>
      <c r="O61" s="1"/>
      <c r="P61" s="4"/>
      <c r="Q61" s="3"/>
      <c r="R61" s="4"/>
      <c r="S61" s="4"/>
    </row>
    <row r="62" spans="1:19" ht="15.75" thickBot="1" x14ac:dyDescent="0.25">
      <c r="A62" s="158"/>
      <c r="B62" s="159"/>
      <c r="C62" s="160"/>
      <c r="D62" s="160"/>
      <c r="E62" s="160"/>
      <c r="F62" s="160"/>
      <c r="G62" s="160"/>
      <c r="H62" s="160"/>
      <c r="I62" s="160"/>
      <c r="J62" s="161"/>
      <c r="K62" s="162"/>
      <c r="L62" s="163"/>
      <c r="M62" s="164"/>
      <c r="N62" s="170"/>
    </row>
    <row r="63" spans="1:19" ht="15.75" thickTop="1" x14ac:dyDescent="0.2">
      <c r="L63" s="2"/>
      <c r="M63" s="2"/>
    </row>
    <row r="64" spans="1:19" x14ac:dyDescent="0.2">
      <c r="L64" s="2"/>
      <c r="M64" s="2"/>
    </row>
    <row r="65" spans="3:19" x14ac:dyDescent="0.2">
      <c r="C65" s="104"/>
      <c r="D65" s="104"/>
      <c r="E65" s="104"/>
      <c r="L65" s="2"/>
      <c r="M65" s="2"/>
      <c r="O65" s="104"/>
      <c r="P65" s="104"/>
      <c r="Q65" s="104"/>
      <c r="R65" s="104"/>
      <c r="S65" s="104"/>
    </row>
    <row r="66" spans="3:19" x14ac:dyDescent="0.2">
      <c r="C66" s="104"/>
      <c r="D66" s="104"/>
      <c r="E66" s="104"/>
      <c r="L66" s="2"/>
      <c r="M66" s="2"/>
      <c r="O66" s="104"/>
      <c r="P66" s="104"/>
      <c r="Q66" s="104"/>
      <c r="R66" s="104"/>
      <c r="S66" s="104"/>
    </row>
    <row r="67" spans="3:19" x14ac:dyDescent="0.2">
      <c r="C67" s="104"/>
      <c r="D67" s="104"/>
      <c r="E67" s="104"/>
      <c r="L67" s="2"/>
      <c r="M67" s="2"/>
      <c r="O67" s="104"/>
      <c r="P67" s="104"/>
      <c r="Q67" s="104"/>
      <c r="R67" s="104"/>
      <c r="S67" s="104"/>
    </row>
    <row r="68" spans="3:19" x14ac:dyDescent="0.2">
      <c r="C68" s="104"/>
      <c r="D68" s="104"/>
      <c r="E68" s="104"/>
      <c r="L68" s="2"/>
      <c r="M68" s="2"/>
      <c r="O68" s="104"/>
      <c r="P68" s="104"/>
      <c r="Q68" s="104"/>
      <c r="R68" s="104"/>
      <c r="S68" s="104"/>
    </row>
    <row r="69" spans="3:19" x14ac:dyDescent="0.2">
      <c r="C69" s="104"/>
      <c r="D69" s="104"/>
      <c r="E69" s="104"/>
      <c r="L69" s="2"/>
      <c r="M69" s="2"/>
      <c r="O69" s="104"/>
      <c r="P69" s="104"/>
      <c r="Q69" s="104"/>
      <c r="R69" s="104"/>
      <c r="S69" s="104"/>
    </row>
    <row r="70" spans="3:19" x14ac:dyDescent="0.2">
      <c r="C70" s="104"/>
      <c r="D70" s="104"/>
      <c r="E70" s="104"/>
      <c r="L70" s="2"/>
      <c r="M70" s="2"/>
      <c r="O70" s="104"/>
      <c r="P70" s="104"/>
      <c r="Q70" s="104"/>
      <c r="R70" s="104"/>
      <c r="S70" s="104"/>
    </row>
    <row r="71" spans="3:19" x14ac:dyDescent="0.2">
      <c r="C71" s="104"/>
      <c r="D71" s="104"/>
      <c r="E71" s="104"/>
      <c r="L71" s="2"/>
      <c r="M71" s="2"/>
      <c r="O71" s="104"/>
      <c r="P71" s="104"/>
      <c r="Q71" s="104"/>
      <c r="R71" s="104"/>
      <c r="S71" s="104"/>
    </row>
    <row r="72" spans="3:19" x14ac:dyDescent="0.2">
      <c r="C72" s="104"/>
      <c r="D72" s="104"/>
      <c r="E72" s="104"/>
      <c r="L72" s="2"/>
      <c r="M72" s="2"/>
      <c r="O72" s="104"/>
      <c r="P72" s="104"/>
      <c r="Q72" s="104"/>
      <c r="R72" s="104"/>
      <c r="S72" s="104"/>
    </row>
    <row r="73" spans="3:19" x14ac:dyDescent="0.2">
      <c r="C73" s="104"/>
      <c r="D73" s="104"/>
      <c r="E73" s="104"/>
      <c r="L73" s="2"/>
      <c r="M73" s="2"/>
      <c r="O73" s="104"/>
      <c r="P73" s="104"/>
      <c r="Q73" s="104"/>
      <c r="R73" s="104"/>
      <c r="S73" s="104"/>
    </row>
    <row r="74" spans="3:19" x14ac:dyDescent="0.2">
      <c r="C74" s="104"/>
      <c r="D74" s="104"/>
      <c r="E74" s="104"/>
      <c r="L74" s="2"/>
      <c r="M74" s="2"/>
      <c r="O74" s="104"/>
      <c r="P74" s="104"/>
      <c r="Q74" s="104"/>
      <c r="R74" s="104"/>
      <c r="S74" s="104"/>
    </row>
    <row r="75" spans="3:19" x14ac:dyDescent="0.2">
      <c r="C75" s="104"/>
      <c r="D75" s="104"/>
      <c r="E75" s="104"/>
      <c r="L75" s="2"/>
      <c r="M75" s="2"/>
      <c r="O75" s="104"/>
      <c r="P75" s="104"/>
      <c r="Q75" s="104"/>
      <c r="R75" s="104"/>
      <c r="S75" s="104"/>
    </row>
    <row r="76" spans="3:19" x14ac:dyDescent="0.2">
      <c r="C76" s="104"/>
      <c r="D76" s="104"/>
      <c r="E76" s="104"/>
      <c r="L76" s="2"/>
      <c r="M76" s="2"/>
      <c r="O76" s="104"/>
      <c r="P76" s="104"/>
      <c r="Q76" s="104"/>
      <c r="R76" s="104"/>
      <c r="S76" s="104"/>
    </row>
    <row r="77" spans="3:19" x14ac:dyDescent="0.2">
      <c r="C77" s="104"/>
      <c r="D77" s="104"/>
      <c r="E77" s="104"/>
      <c r="L77" s="2"/>
      <c r="M77" s="2"/>
      <c r="O77" s="104"/>
      <c r="P77" s="104"/>
      <c r="Q77" s="104"/>
      <c r="R77" s="104"/>
      <c r="S77" s="104"/>
    </row>
    <row r="78" spans="3:19" x14ac:dyDescent="0.2">
      <c r="C78" s="104"/>
      <c r="D78" s="104"/>
      <c r="E78" s="104"/>
      <c r="L78" s="2"/>
      <c r="M78" s="2"/>
      <c r="O78" s="104"/>
      <c r="P78" s="104"/>
      <c r="Q78" s="104"/>
      <c r="R78" s="104"/>
      <c r="S78" s="104"/>
    </row>
    <row r="79" spans="3:19" x14ac:dyDescent="0.2">
      <c r="C79" s="104"/>
      <c r="D79" s="104"/>
      <c r="E79" s="104"/>
      <c r="L79" s="2"/>
      <c r="M79" s="2"/>
      <c r="O79" s="104"/>
      <c r="P79" s="104"/>
      <c r="Q79" s="104"/>
      <c r="R79" s="104"/>
      <c r="S79" s="104"/>
    </row>
    <row r="80" spans="3:19" x14ac:dyDescent="0.2">
      <c r="C80" s="104"/>
      <c r="D80" s="104"/>
      <c r="E80" s="104"/>
      <c r="L80" s="2"/>
      <c r="M80" s="2"/>
      <c r="O80" s="104"/>
      <c r="P80" s="104"/>
      <c r="Q80" s="104"/>
      <c r="R80" s="104"/>
      <c r="S80" s="104"/>
    </row>
    <row r="81" spans="3:19" x14ac:dyDescent="0.2">
      <c r="C81" s="104"/>
      <c r="D81" s="104"/>
      <c r="E81" s="104"/>
      <c r="L81" s="2"/>
      <c r="M81" s="2"/>
      <c r="O81" s="104"/>
      <c r="P81" s="104"/>
      <c r="Q81" s="104"/>
      <c r="R81" s="104"/>
      <c r="S81" s="104"/>
    </row>
    <row r="82" spans="3:19" x14ac:dyDescent="0.2">
      <c r="C82" s="104"/>
      <c r="D82" s="104"/>
      <c r="E82" s="104"/>
      <c r="L82" s="2"/>
      <c r="M82" s="2"/>
      <c r="O82" s="104"/>
      <c r="P82" s="104"/>
      <c r="Q82" s="104"/>
      <c r="R82" s="104"/>
      <c r="S82" s="104"/>
    </row>
    <row r="83" spans="3:19" x14ac:dyDescent="0.2">
      <c r="C83" s="104"/>
      <c r="D83" s="104"/>
      <c r="E83" s="104"/>
      <c r="L83" s="2"/>
      <c r="M83" s="2"/>
      <c r="O83" s="104"/>
      <c r="P83" s="104"/>
      <c r="Q83" s="104"/>
      <c r="R83" s="104"/>
      <c r="S83" s="104"/>
    </row>
    <row r="84" spans="3:19" x14ac:dyDescent="0.2">
      <c r="C84" s="104"/>
      <c r="D84" s="104"/>
      <c r="E84" s="104"/>
      <c r="L84" s="2"/>
      <c r="M84" s="2"/>
      <c r="O84" s="104"/>
      <c r="P84" s="104"/>
      <c r="Q84" s="104"/>
      <c r="R84" s="104"/>
      <c r="S84" s="104"/>
    </row>
    <row r="85" spans="3:19" x14ac:dyDescent="0.2">
      <c r="C85" s="104"/>
      <c r="D85" s="104"/>
      <c r="E85" s="104"/>
      <c r="L85" s="2"/>
      <c r="M85" s="2"/>
      <c r="O85" s="104"/>
      <c r="P85" s="104"/>
      <c r="Q85" s="104"/>
      <c r="R85" s="104"/>
      <c r="S85" s="104"/>
    </row>
    <row r="86" spans="3:19" x14ac:dyDescent="0.2">
      <c r="C86" s="104"/>
      <c r="D86" s="104"/>
      <c r="E86" s="104"/>
      <c r="L86" s="2"/>
      <c r="M86" s="2"/>
      <c r="O86" s="104"/>
      <c r="P86" s="104"/>
      <c r="Q86" s="104"/>
      <c r="R86" s="104"/>
      <c r="S86" s="104"/>
    </row>
    <row r="87" spans="3:19" x14ac:dyDescent="0.2">
      <c r="C87" s="104"/>
      <c r="D87" s="104"/>
      <c r="E87" s="104"/>
      <c r="L87" s="2"/>
      <c r="M87" s="2"/>
      <c r="O87" s="104"/>
      <c r="P87" s="104"/>
      <c r="Q87" s="104"/>
      <c r="R87" s="104"/>
      <c r="S87" s="104"/>
    </row>
    <row r="88" spans="3:19" x14ac:dyDescent="0.2">
      <c r="C88" s="104"/>
      <c r="D88" s="104"/>
      <c r="E88" s="104"/>
      <c r="L88" s="2"/>
      <c r="M88" s="2"/>
      <c r="O88" s="104"/>
      <c r="P88" s="104"/>
      <c r="Q88" s="104"/>
      <c r="R88" s="104"/>
      <c r="S88" s="104"/>
    </row>
    <row r="89" spans="3:19" x14ac:dyDescent="0.2">
      <c r="C89" s="104"/>
      <c r="D89" s="104"/>
      <c r="E89" s="104"/>
      <c r="L89" s="2"/>
      <c r="M89" s="2"/>
      <c r="O89" s="104"/>
      <c r="P89" s="104"/>
      <c r="Q89" s="104"/>
      <c r="R89" s="104"/>
      <c r="S89" s="104"/>
    </row>
    <row r="90" spans="3:19" x14ac:dyDescent="0.2">
      <c r="C90" s="104"/>
      <c r="D90" s="104"/>
      <c r="E90" s="104"/>
      <c r="L90" s="2"/>
      <c r="M90" s="2"/>
      <c r="O90" s="104"/>
      <c r="P90" s="104"/>
      <c r="Q90" s="104"/>
      <c r="R90" s="104"/>
      <c r="S90" s="104"/>
    </row>
    <row r="91" spans="3:19" x14ac:dyDescent="0.2">
      <c r="C91" s="104"/>
      <c r="D91" s="104"/>
      <c r="E91" s="104"/>
      <c r="L91" s="2"/>
      <c r="M91" s="2"/>
      <c r="O91" s="104"/>
      <c r="P91" s="104"/>
      <c r="Q91" s="104"/>
      <c r="R91" s="104"/>
      <c r="S91" s="104"/>
    </row>
    <row r="92" spans="3:19" x14ac:dyDescent="0.2">
      <c r="C92" s="104"/>
      <c r="D92" s="104"/>
      <c r="E92" s="104"/>
      <c r="L92" s="2"/>
      <c r="M92" s="2"/>
      <c r="O92" s="104"/>
      <c r="P92" s="104"/>
      <c r="Q92" s="104"/>
      <c r="R92" s="104"/>
      <c r="S92" s="104"/>
    </row>
    <row r="93" spans="3:19" x14ac:dyDescent="0.2">
      <c r="C93" s="104"/>
      <c r="D93" s="104"/>
      <c r="E93" s="104"/>
      <c r="L93" s="2"/>
      <c r="M93" s="2"/>
      <c r="O93" s="104"/>
      <c r="P93" s="104"/>
      <c r="Q93" s="104"/>
      <c r="R93" s="104"/>
      <c r="S93" s="104"/>
    </row>
    <row r="94" spans="3:19" x14ac:dyDescent="0.2">
      <c r="C94" s="104"/>
      <c r="D94" s="104"/>
      <c r="E94" s="104"/>
      <c r="L94" s="2"/>
      <c r="M94" s="2"/>
      <c r="O94" s="104"/>
      <c r="P94" s="104"/>
      <c r="Q94" s="104"/>
      <c r="R94" s="104"/>
      <c r="S94" s="104"/>
    </row>
    <row r="95" spans="3:19" x14ac:dyDescent="0.2">
      <c r="C95" s="104"/>
      <c r="D95" s="104"/>
      <c r="E95" s="104"/>
      <c r="L95" s="2"/>
      <c r="M95" s="2"/>
      <c r="O95" s="104"/>
      <c r="P95" s="104"/>
      <c r="Q95" s="104"/>
      <c r="R95" s="104"/>
      <c r="S95" s="104"/>
    </row>
    <row r="96" spans="3:19" x14ac:dyDescent="0.2">
      <c r="C96" s="104"/>
      <c r="D96" s="104"/>
      <c r="E96" s="104"/>
      <c r="L96" s="2"/>
      <c r="M96" s="2"/>
      <c r="O96" s="104"/>
      <c r="P96" s="104"/>
      <c r="Q96" s="104"/>
      <c r="R96" s="104"/>
      <c r="S96" s="104"/>
    </row>
    <row r="97" spans="3:19" x14ac:dyDescent="0.2">
      <c r="C97" s="104"/>
      <c r="D97" s="104"/>
      <c r="E97" s="104"/>
      <c r="L97" s="2"/>
      <c r="M97" s="2"/>
      <c r="O97" s="104"/>
      <c r="P97" s="104"/>
      <c r="Q97" s="104"/>
      <c r="R97" s="104"/>
      <c r="S97" s="104"/>
    </row>
    <row r="98" spans="3:19" x14ac:dyDescent="0.2">
      <c r="C98" s="104"/>
      <c r="D98" s="104"/>
      <c r="E98" s="104"/>
      <c r="L98" s="2"/>
      <c r="M98" s="2"/>
      <c r="O98" s="104"/>
      <c r="P98" s="104"/>
      <c r="Q98" s="104"/>
      <c r="R98" s="104"/>
      <c r="S98" s="104"/>
    </row>
    <row r="99" spans="3:19" x14ac:dyDescent="0.2">
      <c r="C99" s="104"/>
      <c r="D99" s="104"/>
      <c r="E99" s="104"/>
      <c r="L99" s="2"/>
      <c r="M99" s="2"/>
      <c r="O99" s="104"/>
      <c r="P99" s="104"/>
      <c r="Q99" s="104"/>
      <c r="R99" s="104"/>
      <c r="S99" s="104"/>
    </row>
    <row r="100" spans="3:19" x14ac:dyDescent="0.2">
      <c r="C100" s="104"/>
      <c r="D100" s="104"/>
      <c r="E100" s="104"/>
      <c r="L100" s="2"/>
      <c r="M100" s="2"/>
      <c r="O100" s="104"/>
      <c r="P100" s="104"/>
      <c r="Q100" s="104"/>
      <c r="R100" s="104"/>
      <c r="S100" s="104"/>
    </row>
    <row r="101" spans="3:19" x14ac:dyDescent="0.2">
      <c r="C101" s="104"/>
      <c r="D101" s="104"/>
      <c r="E101" s="104"/>
      <c r="L101" s="2"/>
      <c r="M101" s="2"/>
      <c r="O101" s="104"/>
      <c r="P101" s="104"/>
      <c r="Q101" s="104"/>
      <c r="R101" s="104"/>
      <c r="S101" s="104"/>
    </row>
    <row r="102" spans="3:19" x14ac:dyDescent="0.2">
      <c r="C102" s="104"/>
      <c r="D102" s="104"/>
      <c r="E102" s="104"/>
      <c r="L102" s="2"/>
      <c r="M102" s="2"/>
      <c r="O102" s="104"/>
      <c r="P102" s="104"/>
      <c r="Q102" s="104"/>
      <c r="R102" s="104"/>
      <c r="S102" s="104"/>
    </row>
    <row r="103" spans="3:19" x14ac:dyDescent="0.2">
      <c r="C103" s="104"/>
      <c r="D103" s="104"/>
      <c r="E103" s="104"/>
      <c r="L103" s="2"/>
      <c r="M103" s="2"/>
      <c r="O103" s="104"/>
      <c r="P103" s="104"/>
      <c r="Q103" s="104"/>
      <c r="R103" s="104"/>
      <c r="S103" s="104"/>
    </row>
    <row r="104" spans="3:19" x14ac:dyDescent="0.2">
      <c r="C104" s="104"/>
      <c r="D104" s="104"/>
      <c r="E104" s="104"/>
      <c r="L104" s="2"/>
      <c r="M104" s="2"/>
      <c r="O104" s="104"/>
      <c r="P104" s="104"/>
      <c r="Q104" s="104"/>
      <c r="R104" s="104"/>
      <c r="S104" s="104"/>
    </row>
    <row r="105" spans="3:19" x14ac:dyDescent="0.2">
      <c r="C105" s="104"/>
      <c r="D105" s="104"/>
      <c r="E105" s="104"/>
      <c r="L105" s="2"/>
      <c r="M105" s="2"/>
      <c r="O105" s="104"/>
      <c r="P105" s="104"/>
      <c r="Q105" s="104"/>
      <c r="R105" s="104"/>
      <c r="S105" s="104"/>
    </row>
    <row r="106" spans="3:19" x14ac:dyDescent="0.2">
      <c r="C106" s="104"/>
      <c r="D106" s="104"/>
      <c r="E106" s="104"/>
      <c r="L106" s="2"/>
      <c r="M106" s="2"/>
      <c r="O106" s="104"/>
      <c r="P106" s="104"/>
      <c r="Q106" s="104"/>
      <c r="R106" s="104"/>
      <c r="S106" s="104"/>
    </row>
    <row r="107" spans="3:19" x14ac:dyDescent="0.2">
      <c r="C107" s="104"/>
      <c r="D107" s="104"/>
      <c r="E107" s="104"/>
      <c r="L107" s="2"/>
      <c r="M107" s="2"/>
      <c r="O107" s="104"/>
      <c r="P107" s="104"/>
      <c r="Q107" s="104"/>
      <c r="R107" s="104"/>
      <c r="S107" s="104"/>
    </row>
    <row r="108" spans="3:19" x14ac:dyDescent="0.2">
      <c r="C108" s="104"/>
      <c r="D108" s="104"/>
      <c r="E108" s="104"/>
      <c r="L108" s="2"/>
      <c r="M108" s="2"/>
      <c r="O108" s="104"/>
      <c r="P108" s="104"/>
      <c r="Q108" s="104"/>
      <c r="R108" s="104"/>
      <c r="S108" s="104"/>
    </row>
    <row r="109" spans="3:19" x14ac:dyDescent="0.2">
      <c r="C109" s="104"/>
      <c r="D109" s="104"/>
      <c r="E109" s="104"/>
      <c r="L109" s="2"/>
      <c r="M109" s="2"/>
      <c r="O109" s="104"/>
      <c r="P109" s="104"/>
      <c r="Q109" s="104"/>
      <c r="R109" s="104"/>
      <c r="S109" s="104"/>
    </row>
    <row r="110" spans="3:19" x14ac:dyDescent="0.2">
      <c r="C110" s="104"/>
      <c r="D110" s="104"/>
      <c r="E110" s="104"/>
      <c r="L110" s="2"/>
      <c r="M110" s="2"/>
      <c r="O110" s="104"/>
      <c r="P110" s="104"/>
      <c r="Q110" s="104"/>
      <c r="R110" s="104"/>
      <c r="S110" s="104"/>
    </row>
    <row r="111" spans="3:19" x14ac:dyDescent="0.2">
      <c r="C111" s="104"/>
      <c r="D111" s="104"/>
      <c r="E111" s="104"/>
      <c r="L111" s="2"/>
      <c r="M111" s="2"/>
      <c r="O111" s="104"/>
      <c r="P111" s="104"/>
      <c r="Q111" s="104"/>
      <c r="R111" s="104"/>
      <c r="S111" s="104"/>
    </row>
    <row r="112" spans="3:19" x14ac:dyDescent="0.2">
      <c r="C112" s="104"/>
      <c r="D112" s="104"/>
      <c r="E112" s="104"/>
      <c r="L112" s="2"/>
      <c r="M112" s="2"/>
      <c r="O112" s="104"/>
      <c r="P112" s="104"/>
      <c r="Q112" s="104"/>
      <c r="R112" s="104"/>
      <c r="S112" s="104"/>
    </row>
    <row r="113" spans="3:19" x14ac:dyDescent="0.2">
      <c r="C113" s="104"/>
      <c r="D113" s="104"/>
      <c r="E113" s="104"/>
      <c r="L113" s="2"/>
      <c r="M113" s="2"/>
      <c r="O113" s="104"/>
      <c r="P113" s="104"/>
      <c r="Q113" s="104"/>
      <c r="R113" s="104"/>
      <c r="S113" s="104"/>
    </row>
    <row r="114" spans="3:19" x14ac:dyDescent="0.2">
      <c r="C114" s="104"/>
      <c r="D114" s="104"/>
      <c r="E114" s="104"/>
      <c r="L114" s="2"/>
      <c r="M114" s="2"/>
      <c r="O114" s="104"/>
      <c r="P114" s="104"/>
      <c r="Q114" s="104"/>
      <c r="R114" s="104"/>
      <c r="S114" s="104"/>
    </row>
    <row r="115" spans="3:19" x14ac:dyDescent="0.2">
      <c r="C115" s="104"/>
      <c r="D115" s="104"/>
      <c r="E115" s="104"/>
      <c r="L115" s="2"/>
      <c r="M115" s="2"/>
      <c r="O115" s="104"/>
      <c r="P115" s="104"/>
      <c r="Q115" s="104"/>
      <c r="R115" s="104"/>
      <c r="S115" s="104"/>
    </row>
    <row r="116" spans="3:19" x14ac:dyDescent="0.2">
      <c r="C116" s="104"/>
      <c r="D116" s="104"/>
      <c r="E116" s="104"/>
      <c r="L116" s="2"/>
      <c r="M116" s="2"/>
      <c r="O116" s="104"/>
      <c r="P116" s="104"/>
      <c r="Q116" s="104"/>
      <c r="R116" s="104"/>
      <c r="S116" s="104"/>
    </row>
    <row r="117" spans="3:19" x14ac:dyDescent="0.2">
      <c r="C117" s="104"/>
      <c r="D117" s="104"/>
      <c r="E117" s="104"/>
      <c r="L117" s="2"/>
      <c r="M117" s="2"/>
      <c r="O117" s="104"/>
      <c r="P117" s="104"/>
      <c r="Q117" s="104"/>
      <c r="R117" s="104"/>
      <c r="S117" s="104"/>
    </row>
    <row r="118" spans="3:19" x14ac:dyDescent="0.2">
      <c r="C118" s="104"/>
      <c r="D118" s="104"/>
      <c r="E118" s="104"/>
      <c r="L118" s="2"/>
      <c r="M118" s="2"/>
      <c r="O118" s="104"/>
      <c r="P118" s="104"/>
      <c r="Q118" s="104"/>
      <c r="R118" s="104"/>
      <c r="S118" s="104"/>
    </row>
    <row r="119" spans="3:19" x14ac:dyDescent="0.2">
      <c r="C119" s="104"/>
      <c r="D119" s="104"/>
      <c r="E119" s="104"/>
      <c r="L119" s="2"/>
      <c r="M119" s="2"/>
      <c r="O119" s="104"/>
      <c r="P119" s="104"/>
      <c r="Q119" s="104"/>
      <c r="R119" s="104"/>
      <c r="S119" s="104"/>
    </row>
    <row r="120" spans="3:19" x14ac:dyDescent="0.2">
      <c r="C120" s="104"/>
      <c r="D120" s="104"/>
      <c r="E120" s="104"/>
      <c r="L120" s="2"/>
      <c r="M120" s="2"/>
      <c r="O120" s="104"/>
      <c r="P120" s="104"/>
      <c r="Q120" s="104"/>
      <c r="R120" s="104"/>
      <c r="S120" s="104"/>
    </row>
    <row r="121" spans="3:19" x14ac:dyDescent="0.2">
      <c r="C121" s="104"/>
      <c r="D121" s="104"/>
      <c r="E121" s="104"/>
      <c r="L121" s="2"/>
      <c r="M121" s="2"/>
      <c r="O121" s="104"/>
      <c r="P121" s="104"/>
      <c r="Q121" s="104"/>
      <c r="R121" s="104"/>
      <c r="S121" s="104"/>
    </row>
    <row r="122" spans="3:19" x14ac:dyDescent="0.2">
      <c r="C122" s="104"/>
      <c r="D122" s="104"/>
      <c r="E122" s="104"/>
      <c r="L122" s="2"/>
      <c r="M122" s="2"/>
      <c r="O122" s="104"/>
      <c r="P122" s="104"/>
      <c r="Q122" s="104"/>
      <c r="R122" s="104"/>
      <c r="S122" s="104"/>
    </row>
    <row r="123" spans="3:19" x14ac:dyDescent="0.2">
      <c r="C123" s="104"/>
      <c r="D123" s="104"/>
      <c r="E123" s="104"/>
      <c r="L123" s="2"/>
      <c r="M123" s="2"/>
      <c r="O123" s="104"/>
      <c r="P123" s="104"/>
      <c r="Q123" s="104"/>
      <c r="R123" s="104"/>
      <c r="S123" s="104"/>
    </row>
    <row r="124" spans="3:19" x14ac:dyDescent="0.2">
      <c r="C124" s="104"/>
      <c r="D124" s="104"/>
      <c r="E124" s="104"/>
      <c r="L124" s="2"/>
      <c r="M124" s="2"/>
      <c r="O124" s="104"/>
      <c r="P124" s="104"/>
      <c r="Q124" s="104"/>
      <c r="R124" s="104"/>
      <c r="S124" s="104"/>
    </row>
    <row r="125" spans="3:19" x14ac:dyDescent="0.2">
      <c r="C125" s="104"/>
      <c r="D125" s="104"/>
      <c r="E125" s="104"/>
      <c r="L125" s="2"/>
      <c r="M125" s="2"/>
      <c r="O125" s="104"/>
      <c r="P125" s="104"/>
      <c r="Q125" s="104"/>
      <c r="R125" s="104"/>
      <c r="S125" s="104"/>
    </row>
    <row r="126" spans="3:19" x14ac:dyDescent="0.2">
      <c r="C126" s="104"/>
      <c r="D126" s="104"/>
      <c r="E126" s="104"/>
      <c r="L126" s="2"/>
      <c r="M126" s="2"/>
      <c r="O126" s="104"/>
      <c r="P126" s="104"/>
      <c r="Q126" s="104"/>
      <c r="R126" s="104"/>
      <c r="S126" s="104"/>
    </row>
    <row r="127" spans="3:19" x14ac:dyDescent="0.2">
      <c r="C127" s="104"/>
      <c r="D127" s="104"/>
      <c r="E127" s="104"/>
      <c r="L127" s="2"/>
      <c r="M127" s="2"/>
      <c r="O127" s="104"/>
      <c r="P127" s="104"/>
      <c r="Q127" s="104"/>
      <c r="R127" s="104"/>
      <c r="S127" s="104"/>
    </row>
    <row r="128" spans="3:19" x14ac:dyDescent="0.2">
      <c r="C128" s="104"/>
      <c r="D128" s="104"/>
      <c r="E128" s="104"/>
      <c r="L128" s="2"/>
      <c r="M128" s="2"/>
      <c r="O128" s="104"/>
      <c r="P128" s="104"/>
      <c r="Q128" s="104"/>
      <c r="R128" s="104"/>
      <c r="S128" s="104"/>
    </row>
    <row r="129" spans="3:19" x14ac:dyDescent="0.2">
      <c r="C129" s="104"/>
      <c r="D129" s="104"/>
      <c r="E129" s="104"/>
      <c r="L129" s="2"/>
      <c r="M129" s="2"/>
      <c r="O129" s="104"/>
      <c r="P129" s="104"/>
      <c r="Q129" s="104"/>
      <c r="R129" s="104"/>
      <c r="S129" s="104"/>
    </row>
    <row r="130" spans="3:19" x14ac:dyDescent="0.2">
      <c r="C130" s="104"/>
      <c r="D130" s="104"/>
      <c r="E130" s="104"/>
      <c r="L130" s="2"/>
      <c r="M130" s="2"/>
      <c r="O130" s="104"/>
      <c r="P130" s="104"/>
      <c r="Q130" s="104"/>
      <c r="R130" s="104"/>
      <c r="S130" s="104"/>
    </row>
    <row r="131" spans="3:19" x14ac:dyDescent="0.2">
      <c r="C131" s="104"/>
      <c r="D131" s="104"/>
      <c r="E131" s="104"/>
      <c r="L131" s="2"/>
      <c r="M131" s="2"/>
      <c r="O131" s="104"/>
      <c r="P131" s="104"/>
      <c r="Q131" s="104"/>
      <c r="R131" s="104"/>
      <c r="S131" s="104"/>
    </row>
    <row r="132" spans="3:19" x14ac:dyDescent="0.2">
      <c r="C132" s="104"/>
      <c r="D132" s="104"/>
      <c r="E132" s="104"/>
      <c r="L132" s="2"/>
      <c r="M132" s="2"/>
      <c r="O132" s="104"/>
      <c r="P132" s="104"/>
      <c r="Q132" s="104"/>
      <c r="R132" s="104"/>
      <c r="S132" s="104"/>
    </row>
    <row r="133" spans="3:19" x14ac:dyDescent="0.2">
      <c r="C133" s="104"/>
      <c r="D133" s="104"/>
      <c r="E133" s="104"/>
      <c r="L133" s="2"/>
      <c r="M133" s="2"/>
      <c r="O133" s="104"/>
      <c r="P133" s="104"/>
      <c r="Q133" s="104"/>
      <c r="R133" s="104"/>
      <c r="S133" s="104"/>
    </row>
    <row r="134" spans="3:19" x14ac:dyDescent="0.2">
      <c r="C134" s="104"/>
      <c r="D134" s="104"/>
      <c r="E134" s="104"/>
      <c r="L134" s="2"/>
      <c r="M134" s="2"/>
      <c r="O134" s="104"/>
      <c r="P134" s="104"/>
      <c r="Q134" s="104"/>
      <c r="R134" s="104"/>
      <c r="S134" s="104"/>
    </row>
    <row r="135" spans="3:19" x14ac:dyDescent="0.2">
      <c r="C135" s="104"/>
      <c r="D135" s="104"/>
      <c r="E135" s="104"/>
      <c r="L135" s="2"/>
      <c r="M135" s="2"/>
      <c r="O135" s="104"/>
      <c r="P135" s="104"/>
      <c r="Q135" s="104"/>
      <c r="R135" s="104"/>
      <c r="S135" s="104"/>
    </row>
    <row r="136" spans="3:19" x14ac:dyDescent="0.2">
      <c r="C136" s="104"/>
      <c r="D136" s="104"/>
      <c r="E136" s="104"/>
      <c r="L136" s="2"/>
      <c r="M136" s="2"/>
      <c r="O136" s="104"/>
      <c r="P136" s="104"/>
      <c r="Q136" s="104"/>
      <c r="R136" s="104"/>
      <c r="S136" s="104"/>
    </row>
    <row r="137" spans="3:19" x14ac:dyDescent="0.2">
      <c r="C137" s="104"/>
      <c r="D137" s="104"/>
      <c r="E137" s="104"/>
      <c r="L137" s="2"/>
      <c r="M137" s="2"/>
      <c r="O137" s="104"/>
      <c r="P137" s="104"/>
      <c r="Q137" s="104"/>
      <c r="R137" s="104"/>
      <c r="S137" s="104"/>
    </row>
    <row r="138" spans="3:19" x14ac:dyDescent="0.2">
      <c r="C138" s="104"/>
      <c r="D138" s="104"/>
      <c r="E138" s="104"/>
      <c r="L138" s="2"/>
      <c r="M138" s="2"/>
      <c r="O138" s="104"/>
      <c r="P138" s="104"/>
      <c r="Q138" s="104"/>
      <c r="R138" s="104"/>
      <c r="S138" s="104"/>
    </row>
    <row r="139" spans="3:19" x14ac:dyDescent="0.2">
      <c r="C139" s="104"/>
      <c r="D139" s="104"/>
      <c r="E139" s="104"/>
      <c r="L139" s="2"/>
      <c r="M139" s="2"/>
      <c r="O139" s="104"/>
      <c r="P139" s="104"/>
      <c r="Q139" s="104"/>
      <c r="R139" s="104"/>
      <c r="S139" s="104"/>
    </row>
    <row r="140" spans="3:19" x14ac:dyDescent="0.2">
      <c r="C140" s="104"/>
      <c r="D140" s="104"/>
      <c r="E140" s="104"/>
      <c r="L140" s="2"/>
      <c r="M140" s="2"/>
      <c r="O140" s="104"/>
      <c r="P140" s="104"/>
      <c r="Q140" s="104"/>
      <c r="R140" s="104"/>
      <c r="S140" s="104"/>
    </row>
    <row r="141" spans="3:19" x14ac:dyDescent="0.2">
      <c r="C141" s="104"/>
      <c r="D141" s="104"/>
      <c r="E141" s="104"/>
      <c r="L141" s="2"/>
      <c r="M141" s="2"/>
      <c r="O141" s="104"/>
      <c r="P141" s="104"/>
      <c r="Q141" s="104"/>
      <c r="R141" s="104"/>
      <c r="S141" s="104"/>
    </row>
    <row r="142" spans="3:19" x14ac:dyDescent="0.2">
      <c r="C142" s="104"/>
      <c r="D142" s="104"/>
      <c r="E142" s="104"/>
      <c r="L142" s="2"/>
      <c r="M142" s="2"/>
      <c r="O142" s="104"/>
      <c r="P142" s="104"/>
      <c r="Q142" s="104"/>
      <c r="R142" s="104"/>
      <c r="S142" s="104"/>
    </row>
    <row r="143" spans="3:19" x14ac:dyDescent="0.2">
      <c r="C143" s="104"/>
      <c r="D143" s="104"/>
      <c r="E143" s="104"/>
      <c r="L143" s="2"/>
      <c r="M143" s="2"/>
      <c r="O143" s="104"/>
      <c r="P143" s="104"/>
      <c r="Q143" s="104"/>
      <c r="R143" s="104"/>
      <c r="S143" s="104"/>
    </row>
    <row r="144" spans="3:19" x14ac:dyDescent="0.2">
      <c r="C144" s="104"/>
      <c r="D144" s="104"/>
      <c r="E144" s="104"/>
      <c r="L144" s="2"/>
      <c r="M144" s="2"/>
      <c r="O144" s="104"/>
      <c r="P144" s="104"/>
      <c r="Q144" s="104"/>
      <c r="R144" s="104"/>
      <c r="S144" s="104"/>
    </row>
    <row r="145" spans="3:19" x14ac:dyDescent="0.2">
      <c r="C145" s="104"/>
      <c r="D145" s="104"/>
      <c r="E145" s="104"/>
      <c r="L145" s="2"/>
      <c r="M145" s="2"/>
      <c r="O145" s="104"/>
      <c r="P145" s="104"/>
      <c r="Q145" s="104"/>
      <c r="R145" s="104"/>
      <c r="S145" s="104"/>
    </row>
    <row r="146" spans="3:19" x14ac:dyDescent="0.2">
      <c r="C146" s="104"/>
      <c r="D146" s="104"/>
      <c r="E146" s="104"/>
      <c r="L146" s="2"/>
      <c r="M146" s="2"/>
      <c r="O146" s="104"/>
      <c r="P146" s="104"/>
      <c r="Q146" s="104"/>
      <c r="R146" s="104"/>
      <c r="S146" s="104"/>
    </row>
    <row r="147" spans="3:19" x14ac:dyDescent="0.2">
      <c r="C147" s="104"/>
      <c r="D147" s="104"/>
      <c r="E147" s="104"/>
      <c r="L147" s="2"/>
      <c r="M147" s="2"/>
      <c r="O147" s="104"/>
      <c r="P147" s="104"/>
      <c r="Q147" s="104"/>
      <c r="R147" s="104"/>
      <c r="S147" s="104"/>
    </row>
    <row r="148" spans="3:19" x14ac:dyDescent="0.2">
      <c r="C148" s="104"/>
      <c r="D148" s="104"/>
      <c r="E148" s="104"/>
      <c r="L148" s="2"/>
      <c r="M148" s="2"/>
      <c r="O148" s="104"/>
      <c r="P148" s="104"/>
      <c r="Q148" s="104"/>
      <c r="R148" s="104"/>
      <c r="S148" s="104"/>
    </row>
    <row r="149" spans="3:19" x14ac:dyDescent="0.2">
      <c r="C149" s="104"/>
      <c r="D149" s="104"/>
      <c r="E149" s="104"/>
      <c r="L149" s="2"/>
      <c r="M149" s="2"/>
      <c r="O149" s="104"/>
      <c r="P149" s="104"/>
      <c r="Q149" s="104"/>
      <c r="R149" s="104"/>
      <c r="S149" s="104"/>
    </row>
    <row r="150" spans="3:19" x14ac:dyDescent="0.2">
      <c r="C150" s="104"/>
      <c r="D150" s="104"/>
      <c r="E150" s="104"/>
      <c r="L150" s="2"/>
      <c r="M150" s="2"/>
      <c r="O150" s="104"/>
      <c r="P150" s="104"/>
      <c r="Q150" s="104"/>
      <c r="R150" s="104"/>
      <c r="S150" s="104"/>
    </row>
    <row r="151" spans="3:19" x14ac:dyDescent="0.2">
      <c r="C151" s="104"/>
      <c r="D151" s="104"/>
      <c r="E151" s="104"/>
      <c r="L151" s="2"/>
      <c r="M151" s="2"/>
      <c r="O151" s="104"/>
      <c r="P151" s="104"/>
      <c r="Q151" s="104"/>
      <c r="R151" s="104"/>
      <c r="S151" s="104"/>
    </row>
    <row r="152" spans="3:19" x14ac:dyDescent="0.2">
      <c r="C152" s="104"/>
      <c r="D152" s="104"/>
      <c r="E152" s="104"/>
      <c r="L152" s="2"/>
      <c r="M152" s="2"/>
      <c r="O152" s="104"/>
      <c r="P152" s="104"/>
      <c r="Q152" s="104"/>
      <c r="R152" s="104"/>
      <c r="S152" s="104"/>
    </row>
    <row r="153" spans="3:19" x14ac:dyDescent="0.2">
      <c r="C153" s="104"/>
      <c r="D153" s="104"/>
      <c r="E153" s="104"/>
      <c r="L153" s="2"/>
      <c r="M153" s="2"/>
      <c r="O153" s="104"/>
      <c r="P153" s="104"/>
      <c r="Q153" s="104"/>
      <c r="R153" s="104"/>
      <c r="S153" s="104"/>
    </row>
    <row r="154" spans="3:19" x14ac:dyDescent="0.2">
      <c r="C154" s="104"/>
      <c r="D154" s="104"/>
      <c r="E154" s="104"/>
      <c r="L154" s="2"/>
      <c r="M154" s="2"/>
      <c r="O154" s="104"/>
      <c r="P154" s="104"/>
      <c r="Q154" s="104"/>
      <c r="R154" s="104"/>
      <c r="S154" s="104"/>
    </row>
    <row r="155" spans="3:19" x14ac:dyDescent="0.2">
      <c r="C155" s="104"/>
      <c r="D155" s="104"/>
      <c r="E155" s="104"/>
      <c r="L155" s="2"/>
      <c r="M155" s="2"/>
      <c r="O155" s="104"/>
      <c r="P155" s="104"/>
      <c r="Q155" s="104"/>
      <c r="R155" s="104"/>
      <c r="S155" s="104"/>
    </row>
    <row r="156" spans="3:19" x14ac:dyDescent="0.2">
      <c r="C156" s="104"/>
      <c r="D156" s="104"/>
      <c r="E156" s="104"/>
      <c r="L156" s="2"/>
      <c r="M156" s="2"/>
      <c r="O156" s="104"/>
      <c r="P156" s="104"/>
      <c r="Q156" s="104"/>
      <c r="R156" s="104"/>
      <c r="S156" s="104"/>
    </row>
    <row r="157" spans="3:19" x14ac:dyDescent="0.2">
      <c r="C157" s="104"/>
      <c r="D157" s="104"/>
      <c r="E157" s="104"/>
      <c r="L157" s="2"/>
      <c r="M157" s="2"/>
      <c r="O157" s="104"/>
      <c r="P157" s="104"/>
      <c r="Q157" s="104"/>
      <c r="R157" s="104"/>
      <c r="S157" s="104"/>
    </row>
    <row r="158" spans="3:19" x14ac:dyDescent="0.2">
      <c r="C158" s="104"/>
      <c r="D158" s="104"/>
      <c r="E158" s="104"/>
      <c r="L158" s="2"/>
      <c r="M158" s="2"/>
      <c r="O158" s="104"/>
      <c r="P158" s="104"/>
      <c r="Q158" s="104"/>
      <c r="R158" s="104"/>
      <c r="S158" s="104"/>
    </row>
    <row r="159" spans="3:19" x14ac:dyDescent="0.2">
      <c r="C159" s="104"/>
      <c r="D159" s="104"/>
      <c r="E159" s="104"/>
      <c r="L159" s="2"/>
      <c r="M159" s="2"/>
      <c r="O159" s="104"/>
      <c r="P159" s="104"/>
      <c r="Q159" s="104"/>
      <c r="R159" s="104"/>
      <c r="S159" s="104"/>
    </row>
    <row r="160" spans="3:19" x14ac:dyDescent="0.2">
      <c r="C160" s="104"/>
      <c r="D160" s="104"/>
      <c r="E160" s="104"/>
      <c r="L160" s="2"/>
      <c r="M160" s="2"/>
      <c r="O160" s="104"/>
      <c r="P160" s="104"/>
      <c r="Q160" s="104"/>
      <c r="R160" s="104"/>
      <c r="S160" s="104"/>
    </row>
    <row r="161" spans="3:19" x14ac:dyDescent="0.2">
      <c r="C161" s="104"/>
      <c r="D161" s="104"/>
      <c r="E161" s="104"/>
      <c r="L161" s="2"/>
      <c r="M161" s="2"/>
      <c r="O161" s="104"/>
      <c r="P161" s="104"/>
      <c r="Q161" s="104"/>
      <c r="R161" s="104"/>
      <c r="S161" s="104"/>
    </row>
    <row r="162" spans="3:19" x14ac:dyDescent="0.2">
      <c r="C162" s="104"/>
      <c r="D162" s="104"/>
      <c r="E162" s="104"/>
      <c r="L162" s="2"/>
      <c r="M162" s="2"/>
      <c r="O162" s="104"/>
      <c r="P162" s="104"/>
      <c r="Q162" s="104"/>
      <c r="R162" s="104"/>
      <c r="S162" s="104"/>
    </row>
    <row r="163" spans="3:19" x14ac:dyDescent="0.2">
      <c r="C163" s="104"/>
      <c r="D163" s="104"/>
      <c r="E163" s="104"/>
      <c r="L163" s="2"/>
      <c r="M163" s="2"/>
      <c r="O163" s="104"/>
      <c r="P163" s="104"/>
      <c r="Q163" s="104"/>
      <c r="R163" s="104"/>
      <c r="S163" s="104"/>
    </row>
    <row r="164" spans="3:19" x14ac:dyDescent="0.2">
      <c r="C164" s="104"/>
      <c r="D164" s="104"/>
      <c r="E164" s="104"/>
      <c r="L164" s="2"/>
      <c r="M164" s="2"/>
      <c r="O164" s="104"/>
      <c r="P164" s="104"/>
      <c r="Q164" s="104"/>
      <c r="R164" s="104"/>
      <c r="S164" s="104"/>
    </row>
    <row r="165" spans="3:19" x14ac:dyDescent="0.2">
      <c r="C165" s="104"/>
      <c r="D165" s="104"/>
      <c r="E165" s="104"/>
      <c r="L165" s="2"/>
      <c r="M165" s="2"/>
      <c r="O165" s="104"/>
      <c r="P165" s="104"/>
      <c r="Q165" s="104"/>
      <c r="R165" s="104"/>
      <c r="S165" s="104"/>
    </row>
    <row r="166" spans="3:19" x14ac:dyDescent="0.2">
      <c r="C166" s="104"/>
      <c r="D166" s="104"/>
      <c r="E166" s="104"/>
      <c r="L166" s="2"/>
      <c r="M166" s="2"/>
      <c r="O166" s="104"/>
      <c r="P166" s="104"/>
      <c r="Q166" s="104"/>
      <c r="R166" s="104"/>
      <c r="S166" s="104"/>
    </row>
    <row r="167" spans="3:19" x14ac:dyDescent="0.2">
      <c r="C167" s="104"/>
      <c r="D167" s="104"/>
      <c r="E167" s="104"/>
      <c r="L167" s="2"/>
      <c r="M167" s="2"/>
      <c r="O167" s="104"/>
      <c r="P167" s="104"/>
      <c r="Q167" s="104"/>
      <c r="R167" s="104"/>
      <c r="S167" s="104"/>
    </row>
    <row r="168" spans="3:19" x14ac:dyDescent="0.2">
      <c r="C168" s="104"/>
      <c r="D168" s="104"/>
      <c r="E168" s="104"/>
      <c r="L168" s="2"/>
      <c r="M168" s="2"/>
      <c r="O168" s="104"/>
      <c r="P168" s="104"/>
      <c r="Q168" s="104"/>
      <c r="R168" s="104"/>
      <c r="S168" s="104"/>
    </row>
    <row r="169" spans="3:19" x14ac:dyDescent="0.2">
      <c r="C169" s="104"/>
      <c r="D169" s="104"/>
      <c r="E169" s="104"/>
      <c r="L169" s="2"/>
      <c r="M169" s="2"/>
      <c r="O169" s="104"/>
      <c r="P169" s="104"/>
      <c r="Q169" s="104"/>
      <c r="R169" s="104"/>
      <c r="S169" s="104"/>
    </row>
    <row r="170" spans="3:19" x14ac:dyDescent="0.2">
      <c r="C170" s="104"/>
      <c r="D170" s="104"/>
      <c r="E170" s="104"/>
      <c r="L170" s="2"/>
      <c r="M170" s="2"/>
      <c r="O170" s="104"/>
      <c r="P170" s="104"/>
      <c r="Q170" s="104"/>
      <c r="R170" s="104"/>
      <c r="S170" s="104"/>
    </row>
    <row r="171" spans="3:19" x14ac:dyDescent="0.2">
      <c r="C171" s="104"/>
      <c r="D171" s="104"/>
      <c r="E171" s="104"/>
      <c r="L171" s="2"/>
      <c r="M171" s="2"/>
      <c r="O171" s="104"/>
      <c r="P171" s="104"/>
      <c r="Q171" s="104"/>
      <c r="R171" s="104"/>
      <c r="S171" s="104"/>
    </row>
    <row r="172" spans="3:19" x14ac:dyDescent="0.2">
      <c r="C172" s="104"/>
      <c r="D172" s="104"/>
      <c r="E172" s="104"/>
      <c r="L172" s="2"/>
      <c r="M172" s="2"/>
      <c r="O172" s="104"/>
      <c r="P172" s="104"/>
      <c r="Q172" s="104"/>
      <c r="R172" s="104"/>
      <c r="S172" s="104"/>
    </row>
    <row r="173" spans="3:19" x14ac:dyDescent="0.2">
      <c r="C173" s="104"/>
      <c r="D173" s="104"/>
      <c r="E173" s="104"/>
      <c r="L173" s="2"/>
      <c r="M173" s="2"/>
      <c r="O173" s="104"/>
      <c r="P173" s="104"/>
      <c r="Q173" s="104"/>
      <c r="R173" s="104"/>
      <c r="S173" s="104"/>
    </row>
    <row r="174" spans="3:19" x14ac:dyDescent="0.2">
      <c r="C174" s="104"/>
      <c r="D174" s="104"/>
      <c r="E174" s="104"/>
      <c r="L174" s="2"/>
      <c r="M174" s="2"/>
      <c r="O174" s="104"/>
      <c r="P174" s="104"/>
      <c r="Q174" s="104"/>
      <c r="R174" s="104"/>
      <c r="S174" s="104"/>
    </row>
    <row r="175" spans="3:19" x14ac:dyDescent="0.2">
      <c r="C175" s="104"/>
      <c r="D175" s="104"/>
      <c r="E175" s="104"/>
      <c r="L175" s="2"/>
      <c r="M175" s="2"/>
      <c r="O175" s="104"/>
      <c r="P175" s="104"/>
      <c r="Q175" s="104"/>
      <c r="R175" s="104"/>
      <c r="S175" s="104"/>
    </row>
    <row r="176" spans="3:19" x14ac:dyDescent="0.2">
      <c r="C176" s="104"/>
      <c r="D176" s="104"/>
      <c r="E176" s="104"/>
      <c r="L176" s="2"/>
      <c r="M176" s="2"/>
      <c r="O176" s="104"/>
      <c r="P176" s="104"/>
      <c r="Q176" s="104"/>
      <c r="R176" s="104"/>
      <c r="S176" s="104"/>
    </row>
    <row r="177" spans="3:19" x14ac:dyDescent="0.2">
      <c r="C177" s="104"/>
      <c r="D177" s="104"/>
      <c r="E177" s="104"/>
      <c r="L177" s="2"/>
      <c r="M177" s="2"/>
      <c r="O177" s="104"/>
      <c r="P177" s="104"/>
      <c r="Q177" s="104"/>
      <c r="R177" s="104"/>
      <c r="S177" s="104"/>
    </row>
    <row r="178" spans="3:19" x14ac:dyDescent="0.2">
      <c r="C178" s="104"/>
      <c r="D178" s="104"/>
      <c r="E178" s="104"/>
      <c r="L178" s="2"/>
      <c r="M178" s="2"/>
      <c r="O178" s="104"/>
      <c r="P178" s="104"/>
      <c r="Q178" s="104"/>
      <c r="R178" s="104"/>
      <c r="S178" s="104"/>
    </row>
    <row r="179" spans="3:19" x14ac:dyDescent="0.2">
      <c r="C179" s="104"/>
      <c r="D179" s="104"/>
      <c r="E179" s="104"/>
      <c r="L179" s="2"/>
      <c r="M179" s="2"/>
      <c r="O179" s="104"/>
      <c r="P179" s="104"/>
      <c r="Q179" s="104"/>
      <c r="R179" s="104"/>
      <c r="S179" s="104"/>
    </row>
    <row r="180" spans="3:19" x14ac:dyDescent="0.2">
      <c r="C180" s="104"/>
      <c r="D180" s="104"/>
      <c r="E180" s="104"/>
      <c r="L180" s="2"/>
      <c r="M180" s="2"/>
      <c r="O180" s="104"/>
      <c r="P180" s="104"/>
      <c r="Q180" s="104"/>
      <c r="R180" s="104"/>
      <c r="S180" s="104"/>
    </row>
    <row r="181" spans="3:19" x14ac:dyDescent="0.2">
      <c r="C181" s="104"/>
      <c r="D181" s="104"/>
      <c r="E181" s="104"/>
      <c r="L181" s="2"/>
      <c r="M181" s="2"/>
      <c r="O181" s="104"/>
      <c r="P181" s="104"/>
      <c r="Q181" s="104"/>
      <c r="R181" s="104"/>
      <c r="S181" s="104"/>
    </row>
    <row r="182" spans="3:19" x14ac:dyDescent="0.2">
      <c r="C182" s="104"/>
      <c r="D182" s="104"/>
      <c r="E182" s="104"/>
      <c r="L182" s="2"/>
      <c r="M182" s="2"/>
      <c r="O182" s="104"/>
      <c r="P182" s="104"/>
      <c r="Q182" s="104"/>
      <c r="R182" s="104"/>
      <c r="S182" s="104"/>
    </row>
    <row r="183" spans="3:19" x14ac:dyDescent="0.2">
      <c r="C183" s="104"/>
      <c r="D183" s="104"/>
      <c r="E183" s="104"/>
      <c r="L183" s="2"/>
      <c r="M183" s="2"/>
      <c r="O183" s="104"/>
      <c r="P183" s="104"/>
      <c r="Q183" s="104"/>
      <c r="R183" s="104"/>
      <c r="S183" s="104"/>
    </row>
    <row r="184" spans="3:19" x14ac:dyDescent="0.2">
      <c r="C184" s="104"/>
      <c r="D184" s="104"/>
      <c r="E184" s="104"/>
      <c r="L184" s="2"/>
      <c r="M184" s="2"/>
      <c r="O184" s="104"/>
      <c r="P184" s="104"/>
      <c r="Q184" s="104"/>
      <c r="R184" s="104"/>
      <c r="S184" s="104"/>
    </row>
  </sheetData>
  <sheetProtection password="CF7A" sheet="1" objects="1" scenarios="1"/>
  <printOptions horizontalCentered="1" verticalCentered="1"/>
  <pageMargins left="0.19685039370078741" right="0.19685039370078741" top="0.39370078740157483" bottom="0.39370078740157483" header="0.23622047244094491" footer="0"/>
  <pageSetup scale="67" orientation="landscape" r:id="rId1"/>
  <headerFooter alignWithMargins="0">
    <oddFooter>&amp;LDirección de Contabilidad&amp;RPágina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52</vt:i4>
      </vt:variant>
    </vt:vector>
  </HeadingPairs>
  <TitlesOfParts>
    <vt:vector size="78" baseType="lpstr">
      <vt:lpstr>PYG ENERO</vt:lpstr>
      <vt:lpstr>BG ENERO</vt:lpstr>
      <vt:lpstr>PYG FEBRERO</vt:lpstr>
      <vt:lpstr>BG FEBRERO</vt:lpstr>
      <vt:lpstr>PYG MARZO</vt:lpstr>
      <vt:lpstr>BG MARZO</vt:lpstr>
      <vt:lpstr>PYG ABRIL</vt:lpstr>
      <vt:lpstr>BG ABRIL</vt:lpstr>
      <vt:lpstr>PYG MAYO</vt:lpstr>
      <vt:lpstr>BG MAYO</vt:lpstr>
      <vt:lpstr>PYG JUNIO</vt:lpstr>
      <vt:lpstr>BG JUNIO</vt:lpstr>
      <vt:lpstr>PYG JULIO</vt:lpstr>
      <vt:lpstr>BG JULIO</vt:lpstr>
      <vt:lpstr>PYG AGOSTO</vt:lpstr>
      <vt:lpstr>BG AGOSTO</vt:lpstr>
      <vt:lpstr>PYG SEPTIEMBRE</vt:lpstr>
      <vt:lpstr>BG SEPTIEMBRE</vt:lpstr>
      <vt:lpstr>PYG OCTUBRE</vt:lpstr>
      <vt:lpstr>BG OCTUBRE</vt:lpstr>
      <vt:lpstr>PYG NOVIEMBRE</vt:lpstr>
      <vt:lpstr>BG NOVIEMBRE</vt:lpstr>
      <vt:lpstr>PYG DICIEMBE</vt:lpstr>
      <vt:lpstr>BG DICIEMBRE</vt:lpstr>
      <vt:lpstr>BALANCE ANUAL</vt:lpstr>
      <vt:lpstr>PYG ANUAL</vt:lpstr>
      <vt:lpstr>'BALANCE ANUAL'!A_impresión_IM</vt:lpstr>
      <vt:lpstr>'BG ABRIL'!A_impresión_IM</vt:lpstr>
      <vt:lpstr>'BG AGOSTO'!A_impresión_IM</vt:lpstr>
      <vt:lpstr>'BG DICIEMBRE'!A_impresión_IM</vt:lpstr>
      <vt:lpstr>'BG ENERO'!A_impresión_IM</vt:lpstr>
      <vt:lpstr>'BG FEBRERO'!A_impresión_IM</vt:lpstr>
      <vt:lpstr>'BG JULIO'!A_impresión_IM</vt:lpstr>
      <vt:lpstr>'BG JUNIO'!A_impresión_IM</vt:lpstr>
      <vt:lpstr>'BG MARZO'!A_impresión_IM</vt:lpstr>
      <vt:lpstr>'BG MAYO'!A_impresión_IM</vt:lpstr>
      <vt:lpstr>'BG NOVIEMBRE'!A_impresión_IM</vt:lpstr>
      <vt:lpstr>'BG OCTUBRE'!A_impresión_IM</vt:lpstr>
      <vt:lpstr>'BG SEPTIEMBRE'!A_impresión_IM</vt:lpstr>
      <vt:lpstr>'PYG ABRIL'!A_impresión_IM</vt:lpstr>
      <vt:lpstr>'PYG AGOSTO'!A_impresión_IM</vt:lpstr>
      <vt:lpstr>'PYG ANUAL'!A_impresión_IM</vt:lpstr>
      <vt:lpstr>'PYG DICIEMBE'!A_impresión_IM</vt:lpstr>
      <vt:lpstr>'PYG ENERO'!A_impresión_IM</vt:lpstr>
      <vt:lpstr>'PYG FEBRERO'!A_impresión_IM</vt:lpstr>
      <vt:lpstr>'PYG JULIO'!A_impresión_IM</vt:lpstr>
      <vt:lpstr>'PYG JUNIO'!A_impresión_IM</vt:lpstr>
      <vt:lpstr>'PYG MARZO'!A_impresión_IM</vt:lpstr>
      <vt:lpstr>'PYG MAYO'!A_impresión_IM</vt:lpstr>
      <vt:lpstr>'PYG NOVIEMBRE'!A_impresión_IM</vt:lpstr>
      <vt:lpstr>'PYG OCTUBRE'!A_impresión_IM</vt:lpstr>
      <vt:lpstr>'PYG SEPTIEMBRE'!A_impresión_IM</vt:lpstr>
      <vt:lpstr>'BALANCE ANUAL'!Área_de_impresión</vt:lpstr>
      <vt:lpstr>'BG ABRIL'!Área_de_impresión</vt:lpstr>
      <vt:lpstr>'BG AGOSTO'!Área_de_impresión</vt:lpstr>
      <vt:lpstr>'BG DICIEMBRE'!Área_de_impresión</vt:lpstr>
      <vt:lpstr>'BG ENERO'!Área_de_impresión</vt:lpstr>
      <vt:lpstr>'BG FEBRERO'!Área_de_impresión</vt:lpstr>
      <vt:lpstr>'BG JULIO'!Área_de_impresión</vt:lpstr>
      <vt:lpstr>'BG JUNIO'!Área_de_impresión</vt:lpstr>
      <vt:lpstr>'BG MARZO'!Área_de_impresión</vt:lpstr>
      <vt:lpstr>'BG MAYO'!Área_de_impresión</vt:lpstr>
      <vt:lpstr>'BG NOVIEMBRE'!Área_de_impresión</vt:lpstr>
      <vt:lpstr>'BG OCTUBRE'!Área_de_impresión</vt:lpstr>
      <vt:lpstr>'BG SEPTIEMBRE'!Área_de_impresión</vt:lpstr>
      <vt:lpstr>'PYG ABRIL'!Área_de_impresión</vt:lpstr>
      <vt:lpstr>'PYG AGOSTO'!Área_de_impresión</vt:lpstr>
      <vt:lpstr>'PYG ANUAL'!Área_de_impresión</vt:lpstr>
      <vt:lpstr>'PYG DICIEMBE'!Área_de_impresión</vt:lpstr>
      <vt:lpstr>'PYG ENERO'!Área_de_impresión</vt:lpstr>
      <vt:lpstr>'PYG FEBRERO'!Área_de_impresión</vt:lpstr>
      <vt:lpstr>'PYG JULIO'!Área_de_impresión</vt:lpstr>
      <vt:lpstr>'PYG JUNIO'!Área_de_impresión</vt:lpstr>
      <vt:lpstr>'PYG MARZO'!Área_de_impresión</vt:lpstr>
      <vt:lpstr>'PYG MAYO'!Área_de_impresión</vt:lpstr>
      <vt:lpstr>'PYG NOVIEMBRE'!Área_de_impresión</vt:lpstr>
      <vt:lpstr>'PYG OCTUBRE'!Área_de_impresión</vt:lpstr>
      <vt:lpstr>'PYG SEPTIEMBRE'!Área_de_impresión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jmolina</dc:creator>
  <cp:lastModifiedBy>Jorge Enrique Molina Ramirez</cp:lastModifiedBy>
  <cp:lastPrinted>2014-02-13T17:37:43Z</cp:lastPrinted>
  <dcterms:created xsi:type="dcterms:W3CDTF">2008-11-20T20:35:09Z</dcterms:created>
  <dcterms:modified xsi:type="dcterms:W3CDTF">2015-02-17T21:17:38Z</dcterms:modified>
</cp:coreProperties>
</file>