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313" documentId="13_ncr:1_{0C9E1186-D5DA-465C-86FC-BAA4A9C5FB27}" xr6:coauthVersionLast="47" xr6:coauthVersionMax="47" xr10:uidLastSave="{8F6322F6-91CF-446D-8F86-31FA04958312}"/>
  <bookViews>
    <workbookView xWindow="-110" yWindow="-110" windowWidth="19420" windowHeight="10420" tabRatio="651" activeTab="4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Acumulado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0" localSheetId="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2" i="25"/>
  <c r="I39" i="27" l="1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21" i="26"/>
  <c r="C16" i="26"/>
  <c r="C31" i="25"/>
  <c r="C13" i="25"/>
  <c r="C23" i="26" l="1"/>
  <c r="C28" i="26" s="1"/>
  <c r="C44" i="26" s="1"/>
  <c r="C49" i="26" s="1"/>
  <c r="I38" i="27"/>
  <c r="D21" i="27"/>
  <c r="C40" i="27"/>
  <c r="D14" i="27"/>
  <c r="I40" i="27"/>
  <c r="B40" i="27"/>
  <c r="I27" i="27"/>
  <c r="D40" i="27" l="1"/>
  <c r="C42" i="25"/>
  <c r="C21" i="25" l="1"/>
  <c r="C16" i="25"/>
  <c r="C23" i="25" l="1"/>
  <c r="C28" i="25" s="1"/>
  <c r="C44" i="25" s="1"/>
  <c r="C49" i="25" l="1"/>
  <c r="H12" i="3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" l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<sst xmlns="http://schemas.openxmlformats.org/spreadsheetml/2006/main" count="181" uniqueCount="74">
  <si>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</si>
  <si>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</si>
  <si>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</si>
  <si>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</si>
  <si>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</si>
  <si>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</si>
  <si>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</si>
  <si>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</si>
  <si>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</si>
  <si>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</si>
  <si>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</si>
  <si>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</si>
  <si>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</si>
  <si>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</si>
  <si>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</si>
  <si>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</si>
  <si>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</si>
  <si>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</si>
  <si>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</si>
  <si>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</si>
  <si>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</si>
  <si>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</si>
  <si>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</si>
  <si>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</si>
  <si>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</si>
  <si>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</si>
  <si>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</si>
  <si>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</si>
  <si>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</si>
  <si>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</si>
  <si>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</si>
  <si>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</si>
  <si>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</si>
  <si>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</si>
  <si>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</si>
  <si>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</si>
  <si>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</si>
  <si>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</si>
  <si>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</si>
  <si>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</si>
  <si>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</si>
  <si>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</si>
  <si>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</si>
  <si>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</si>
  <si>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</si>
  <si>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</si>
  <si>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</si>
  <si>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</si>
  <si>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</si>
  <si>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</si>
  <si>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</si>
  <si>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</si>
  <si>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</si>
  <si>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</si>
  <si>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</si>
  <si>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</si>
  <si>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</si>
  <si>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</si>
  <si>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</si>
  <si>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</si>
  <si>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</si>
  <si>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</si>
  <si>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</si>
  <si>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</si>
  <si>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</si>
  <si>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</si>
  <si>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</si>
  <si>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</si>
  <si>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</si>
  <si>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</si>
  <si>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</si>
  <si>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</si>
  <si>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DEL 01 DE ENERO AL 28 DE FEBRERO DE 2022</t>
  </si>
  <si>
    <t>Febrero 28
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</si>
</sst>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34" zoomScaleNormal="90" zoomScaleSheetLayoutView="100" workbookViewId="0">
      <selection activeCell="A34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4357.8</v>
      </c>
      <c r="G20" s="26"/>
    </row>
    <row r="21" spans="1:7" x14ac:dyDescent="0.35">
      <c r="A21" s="3"/>
      <c r="B21" s="62"/>
      <c r="C21" s="25">
        <f>+C19+C20</f>
        <v>11631.6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54598.1</v>
      </c>
      <c r="D23" s="32"/>
    </row>
    <row r="24" spans="1:7" x14ac:dyDescent="0.35">
      <c r="A24" s="3"/>
      <c r="B24" s="62"/>
      <c r="C24" s="25"/>
      <c r="G24" s="80"/>
    </row>
    <row r="25" spans="1:7" x14ac:dyDescent="0.35">
      <c r="A25" s="3" t="s">
        <v>13</v>
      </c>
      <c r="B25" s="62"/>
      <c r="C25" s="25"/>
      <c r="G25" s="80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68749.399999999994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3837.7</v>
      </c>
      <c r="E41" s="6"/>
      <c r="F41" s="9"/>
      <c r="G41" s="9"/>
    </row>
    <row r="42" spans="1:7" x14ac:dyDescent="0.35">
      <c r="A42" s="3"/>
      <c r="B42" s="62"/>
      <c r="C42" s="25">
        <f>SUM(C38:C41)</f>
        <v>13301.8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1" t="s">
        <v>30</v>
      </c>
      <c r="C9" s="81"/>
      <c r="D9" s="81"/>
      <c r="G9" s="81" t="s">
        <v>30</v>
      </c>
      <c r="H9" s="81"/>
      <c r="I9" s="81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I144"/>
  <sheetViews>
    <sheetView topLeftCell="A7" workbookViewId="0">
      <selection activeCell="C48" sqref="C48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70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44593</v>
      </c>
    </row>
    <row r="11" spans="1:9" x14ac:dyDescent="0.35">
      <c r="A11" s="20" t="s">
        <v>4</v>
      </c>
    </row>
    <row r="12" spans="1:9" x14ac:dyDescent="0.35">
      <c r="A12" s="3" t="s">
        <v>5</v>
      </c>
      <c r="C12" s="25">
        <v>57311.9</v>
      </c>
    </row>
    <row r="13" spans="1:9" x14ac:dyDescent="0.35">
      <c r="A13" s="3" t="s">
        <v>6</v>
      </c>
      <c r="C13" s="25">
        <v>0</v>
      </c>
      <c r="G13" s="26"/>
      <c r="I13" s="27"/>
    </row>
    <row r="14" spans="1:9" x14ac:dyDescent="0.35">
      <c r="A14" s="3" t="s">
        <v>7</v>
      </c>
      <c r="C14" s="25">
        <v>1560.3</v>
      </c>
    </row>
    <row r="15" spans="1:9" ht="13.5" customHeight="1" x14ac:dyDescent="0.35">
      <c r="A15" s="3" t="s">
        <v>8</v>
      </c>
      <c r="C15" s="28">
        <v>903.7</v>
      </c>
      <c r="G15" s="26"/>
    </row>
    <row r="16" spans="1:9" ht="13.5" customHeight="1" x14ac:dyDescent="0.35">
      <c r="A16" s="29"/>
      <c r="C16" s="30">
        <f>SUM(C12:C15)</f>
        <v>59775.9</v>
      </c>
      <c r="G16" s="26"/>
    </row>
    <row r="17" spans="1:7" x14ac:dyDescent="0.35">
      <c r="A17" s="31"/>
      <c r="C17" s="25"/>
    </row>
    <row r="18" spans="1:7" x14ac:dyDescent="0.35">
      <c r="A18" s="3" t="s">
        <v>9</v>
      </c>
      <c r="G18" s="26"/>
    </row>
    <row r="19" spans="1:7" x14ac:dyDescent="0.35">
      <c r="A19" s="3" t="s">
        <v>10</v>
      </c>
      <c r="C19" s="25">
        <v>6580.6</v>
      </c>
    </row>
    <row r="20" spans="1:7" ht="15" x14ac:dyDescent="0.35">
      <c r="A20" s="3" t="s">
        <v>11</v>
      </c>
      <c r="C20" s="28">
        <v>4024.3</v>
      </c>
      <c r="G20" s="26"/>
    </row>
    <row r="21" spans="1:7" x14ac:dyDescent="0.35">
      <c r="A21" s="3"/>
      <c r="C21" s="25">
        <f>+C19+C20</f>
        <v>10604.900000000001</v>
      </c>
      <c r="G21" s="26"/>
    </row>
    <row r="22" spans="1:7" x14ac:dyDescent="0.35">
      <c r="A22" s="3"/>
      <c r="C22" s="25"/>
    </row>
    <row r="23" spans="1:7" x14ac:dyDescent="0.35">
      <c r="A23" s="3" t="s">
        <v>12</v>
      </c>
      <c r="C23" s="25">
        <f>SUM(C16-C21)</f>
        <v>49171</v>
      </c>
      <c r="D23" s="32"/>
    </row>
    <row r="24" spans="1:7" x14ac:dyDescent="0.35">
      <c r="A24" s="3"/>
      <c r="C24" s="25"/>
      <c r="G24" s="80"/>
    </row>
    <row r="25" spans="1:7" x14ac:dyDescent="0.35">
      <c r="A25" s="3" t="s">
        <v>13</v>
      </c>
      <c r="C25" s="25"/>
      <c r="G25" s="80"/>
    </row>
    <row r="26" spans="1:7" ht="15" x14ac:dyDescent="0.35">
      <c r="A26" s="3" t="s">
        <v>14</v>
      </c>
      <c r="C26" s="28">
        <v>51807.199999999997</v>
      </c>
      <c r="E26" s="33"/>
    </row>
    <row r="27" spans="1:7" x14ac:dyDescent="0.35">
      <c r="A27" s="3"/>
      <c r="C27" s="25"/>
      <c r="E27" s="33"/>
    </row>
    <row r="28" spans="1:7" x14ac:dyDescent="0.35">
      <c r="A28" s="3" t="s">
        <v>15</v>
      </c>
      <c r="C28" s="25">
        <f>+C23-C26</f>
        <v>-2636.1999999999971</v>
      </c>
      <c r="E28" s="34"/>
    </row>
    <row r="29" spans="1:7" x14ac:dyDescent="0.35">
      <c r="A29" s="3"/>
      <c r="C29" s="25"/>
    </row>
    <row r="31" spans="1:7" x14ac:dyDescent="0.35">
      <c r="A31" s="3"/>
      <c r="C31" s="25"/>
      <c r="E31" s="4"/>
      <c r="F31" s="5"/>
      <c r="G31" s="5"/>
    </row>
    <row r="32" spans="1:7" x14ac:dyDescent="0.35">
      <c r="A32" s="3" t="s">
        <v>16</v>
      </c>
      <c r="C32" s="25">
        <v>11145.4</v>
      </c>
      <c r="E32" s="6"/>
      <c r="F32" s="7"/>
      <c r="G32" s="7"/>
    </row>
    <row r="33" spans="1:7" x14ac:dyDescent="0.35">
      <c r="A33" s="3" t="s">
        <v>17</v>
      </c>
      <c r="C33" s="25">
        <v>-64.900000000000006</v>
      </c>
      <c r="E33" s="6"/>
      <c r="F33" s="7"/>
      <c r="G33" s="7"/>
    </row>
    <row r="34" spans="1:7" x14ac:dyDescent="0.35">
      <c r="A34" s="3"/>
      <c r="C34" s="25"/>
      <c r="E34" s="6"/>
      <c r="F34" s="7"/>
      <c r="G34" s="7"/>
    </row>
    <row r="35" spans="1:7" x14ac:dyDescent="0.35">
      <c r="A35" s="3" t="s">
        <v>18</v>
      </c>
      <c r="C35" s="25">
        <v>9621.4</v>
      </c>
      <c r="E35" s="6"/>
      <c r="F35" s="8"/>
      <c r="G35" s="8"/>
    </row>
    <row r="36" spans="1:7" x14ac:dyDescent="0.35">
      <c r="A36" s="3"/>
      <c r="C36" s="25"/>
      <c r="E36" s="6"/>
      <c r="F36" s="7"/>
      <c r="G36" s="7"/>
    </row>
    <row r="37" spans="1:7" x14ac:dyDescent="0.35">
      <c r="A37" s="3" t="s">
        <v>19</v>
      </c>
      <c r="E37" s="6"/>
      <c r="F37" s="8"/>
      <c r="G37" s="8"/>
    </row>
    <row r="38" spans="1:7" x14ac:dyDescent="0.35">
      <c r="A38" s="3" t="s">
        <v>20</v>
      </c>
      <c r="C38" s="25">
        <v>1666.6</v>
      </c>
      <c r="E38" s="6"/>
      <c r="F38" s="8"/>
      <c r="G38" s="8"/>
    </row>
    <row r="39" spans="1:7" x14ac:dyDescent="0.35">
      <c r="A39" s="3" t="s">
        <v>21</v>
      </c>
      <c r="C39" s="25">
        <v>570.79999999999995</v>
      </c>
      <c r="E39" s="6"/>
      <c r="F39" s="7"/>
      <c r="G39" s="8"/>
    </row>
    <row r="40" spans="1:7" x14ac:dyDescent="0.35">
      <c r="A40" s="3" t="s">
        <v>22</v>
      </c>
      <c r="C40" s="25">
        <v>10109.9</v>
      </c>
      <c r="E40" s="6"/>
      <c r="F40" s="7"/>
      <c r="G40" s="7"/>
    </row>
    <row r="41" spans="1:7" ht="15" x14ac:dyDescent="0.35">
      <c r="A41" s="3" t="s">
        <v>23</v>
      </c>
      <c r="C41" s="28">
        <v>5915.6</v>
      </c>
      <c r="E41" s="6"/>
      <c r="F41" s="9"/>
      <c r="G41" s="9"/>
    </row>
    <row r="42" spans="1:7" x14ac:dyDescent="0.35">
      <c r="A42" s="3"/>
      <c r="C42" s="25">
        <f>SUM(C38:C41)</f>
        <v>18262.900000000001</v>
      </c>
      <c r="E42" s="6"/>
      <c r="F42" s="8"/>
      <c r="G42" s="8"/>
    </row>
    <row r="43" spans="1:7" x14ac:dyDescent="0.35">
      <c r="A43" s="3"/>
      <c r="C43" s="25"/>
      <c r="E43" s="10"/>
      <c r="F43" s="11"/>
      <c r="G43" s="11"/>
    </row>
    <row r="44" spans="1:7" x14ac:dyDescent="0.35">
      <c r="A44" s="3" t="s">
        <v>24</v>
      </c>
      <c r="C44" s="25">
        <f>+C28+C32+C33+C35-C42</f>
        <v>-197.19999999999709</v>
      </c>
      <c r="E44" s="12"/>
      <c r="F44" s="8"/>
      <c r="G44" s="8"/>
    </row>
    <row r="45" spans="1:7" s="3" customFormat="1" x14ac:dyDescent="0.35">
      <c r="B45" s="79"/>
      <c r="C45" s="25"/>
      <c r="E45" s="35"/>
      <c r="F45" s="36"/>
    </row>
    <row r="46" spans="1:7" s="3" customFormat="1" x14ac:dyDescent="0.35">
      <c r="A46" s="3" t="s">
        <v>25</v>
      </c>
      <c r="B46" s="79"/>
      <c r="C46" s="25"/>
    </row>
    <row r="47" spans="1:7" s="3" customFormat="1" ht="15" x14ac:dyDescent="0.35">
      <c r="A47" s="3" t="s">
        <v>26</v>
      </c>
      <c r="B47" s="79"/>
      <c r="C47" s="28">
        <v>0</v>
      </c>
      <c r="E47" s="35"/>
    </row>
    <row r="48" spans="1:7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-197.19999999999709</v>
      </c>
    </row>
    <row r="50" spans="1:3" s="3" customFormat="1" x14ac:dyDescent="0.35">
      <c r="B50" s="79"/>
      <c r="C50" s="25"/>
    </row>
    <row r="52" spans="1:3" x14ac:dyDescent="0.35">
      <c r="C52" s="20">
        <v>-197.2</v>
      </c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F43" sqref="F43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1" t="s">
        <v>30</v>
      </c>
      <c r="C9" s="81"/>
      <c r="D9" s="81"/>
      <c r="G9" s="81" t="s">
        <v>30</v>
      </c>
      <c r="H9" s="81"/>
      <c r="I9" s="81"/>
    </row>
    <row r="10" spans="1:9" s="17" customFormat="1" ht="27" x14ac:dyDescent="0.35">
      <c r="A10" s="40" t="s">
        <v>31</v>
      </c>
      <c r="B10" s="13" t="s">
        <v>73</v>
      </c>
      <c r="C10" s="13" t="s">
        <v>67</v>
      </c>
      <c r="D10" s="13" t="s">
        <v>32</v>
      </c>
      <c r="F10" s="40" t="s">
        <v>33</v>
      </c>
      <c r="G10" s="13" t="s">
        <v>73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topLeftCell="A37" workbookViewId="0">
      <selection activeCell="A37" sqref="A37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72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44593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</f>
        <v>121261.8</v>
      </c>
    </row>
    <row r="13" spans="1:4" x14ac:dyDescent="0.35">
      <c r="A13" s="3" t="s">
        <v>6</v>
      </c>
      <c r="C13" s="69">
        <f>+'ER Enero'!C13</f>
        <v>0</v>
      </c>
      <c r="D13" s="47"/>
    </row>
    <row r="14" spans="1:4" x14ac:dyDescent="0.35">
      <c r="A14" s="3" t="s">
        <v>7</v>
      </c>
      <c r="C14" s="69">
        <f>+'ER Enero'!C14+'ER Febrero'!C14</f>
        <v>3129.8999999999996</v>
      </c>
    </row>
    <row r="15" spans="1:4" ht="13.5" customHeight="1" x14ac:dyDescent="0.35">
      <c r="A15" s="3" t="s">
        <v>8</v>
      </c>
      <c r="C15" s="70">
        <f>+'ER Enero'!C15+'ER Febrero'!C15</f>
        <v>1613.9</v>
      </c>
    </row>
    <row r="16" spans="1:4" ht="13.5" customHeight="1" x14ac:dyDescent="0.35">
      <c r="A16" s="29"/>
      <c r="C16" s="71">
        <f>SUM(C12:C15)</f>
        <v>126005.59999999999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</f>
        <v>13854.400000000001</v>
      </c>
    </row>
    <row r="20" spans="1:6" ht="15" x14ac:dyDescent="0.35">
      <c r="A20" s="3" t="s">
        <v>11</v>
      </c>
      <c r="C20" s="28">
        <f>+'ER Enero'!C20+'ER Febrero'!C20</f>
        <v>8382.1</v>
      </c>
    </row>
    <row r="21" spans="1:6" x14ac:dyDescent="0.35">
      <c r="A21" s="3"/>
      <c r="C21" s="69">
        <f>+C19+C20</f>
        <v>22236.5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103769.09999999999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</f>
        <v>37655.899999999994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66113.2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</f>
        <v>25995.9</v>
      </c>
    </row>
    <row r="33" spans="1:6" x14ac:dyDescent="0.35">
      <c r="A33" s="3" t="s">
        <v>17</v>
      </c>
      <c r="C33" s="69">
        <f>+'ER Enero'!C33+'ER Febrero'!C33</f>
        <v>-62.900000000000006</v>
      </c>
    </row>
    <row r="34" spans="1:6" x14ac:dyDescent="0.35">
      <c r="A34" s="3"/>
      <c r="C34" s="69"/>
    </row>
    <row r="35" spans="1:6" x14ac:dyDescent="0.35">
      <c r="A35" s="3" t="s">
        <v>18</v>
      </c>
      <c r="C35" s="69">
        <f>+'ER Enero'!C35+'ER Febrero'!C35</f>
        <v>20888.900000000001</v>
      </c>
      <c r="E35" s="68"/>
      <c r="F35" s="68"/>
    </row>
    <row r="36" spans="1:6" x14ac:dyDescent="0.35">
      <c r="A36" s="3"/>
      <c r="C36" s="69"/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</f>
        <v>3256.7</v>
      </c>
    </row>
    <row r="39" spans="1:6" x14ac:dyDescent="0.35">
      <c r="A39" s="60" t="s">
        <v>21</v>
      </c>
      <c r="C39" s="69">
        <f>+'ER Enero'!C39+'ER Febrero'!C39</f>
        <v>1060.5999999999999</v>
      </c>
    </row>
    <row r="40" spans="1:6" x14ac:dyDescent="0.35">
      <c r="A40" s="60" t="s">
        <v>22</v>
      </c>
      <c r="C40" s="69">
        <f>+'ER Enero'!C40+'ER Febrero'!C40</f>
        <v>17494.099999999999</v>
      </c>
    </row>
    <row r="41" spans="1:6" ht="15" x14ac:dyDescent="0.35">
      <c r="A41" s="60" t="s">
        <v>23</v>
      </c>
      <c r="C41" s="70">
        <f>+'ER Enero'!C41+'ER Febrero'!C41+0.1</f>
        <v>9753.4</v>
      </c>
    </row>
    <row r="42" spans="1:6" x14ac:dyDescent="0.35">
      <c r="A42" s="3"/>
      <c r="C42" s="69">
        <f>SUM(C38:C41)</f>
        <v>31564.799999999996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81370.300000000017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81370.300000000017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ER Enero</vt:lpstr>
      <vt:lpstr>ESF Enero</vt:lpstr>
      <vt:lpstr>ER Febrero</vt:lpstr>
      <vt:lpstr>ESF Febrero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2022-03-18T21:52:34Z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</Properties>
</file>