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3/BALANCES DE PUBLICACION/"/>
    </mc:Choice>
  </mc:AlternateContent>
  <xr:revisionPtr revIDLastSave="243" documentId="13_ncr:1_{35399F55-D8F0-4D2D-99B2-3D830498EB2B}" xr6:coauthVersionLast="47" xr6:coauthVersionMax="47" xr10:uidLastSave="{1163EB8C-A3A9-4E68-87F9-ED1388EDB61E}"/>
  <bookViews>
    <workbookView xWindow="-120" yWindow="-120" windowWidth="20730" windowHeight="11160" tabRatio="651" xr2:uid="{00000000-000D-0000-FFFF-FFFF00000000}"/>
  </bookViews>
  <sheets>
    <sheet name="ER Enero" sheetId="2" r:id="rId1"/>
    <sheet name="ESF Enero" sheetId="3" r:id="rId2"/>
    <sheet name="ER Acumulado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 localSheetId="2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41" i="25"/>
  <c r="C40" i="25"/>
  <c r="C39" i="25"/>
  <c r="C38" i="25"/>
  <c r="C36" i="25"/>
  <c r="C35" i="25"/>
  <c r="C34" i="25"/>
  <c r="C33" i="25"/>
  <c r="C32" i="25"/>
  <c r="C26" i="25"/>
  <c r="C20" i="25"/>
  <c r="C19" i="25"/>
  <c r="C15" i="25"/>
  <c r="C14" i="25"/>
  <c r="C13" i="25"/>
  <c r="C12" i="25"/>
  <c r="C42" i="25" l="1"/>
  <c r="C21" i="2" l="1"/>
  <c r="C31" i="25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44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9" i="25" s="1"/>
  <c r="C16" i="2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<sst xmlns="http://schemas.openxmlformats.org/spreadsheetml/2006/main" count="105" uniqueCount="71">
  <si>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</si>
  <si>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</si>
  <si>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</si>
  <si>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</si>
  <si>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</si>
  <si>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</si>
  <si>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</si>
  <si>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</si>
  <si>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</si>
  <si>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</si>
  <si>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</si>
  <si>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</si>
  <si>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</si>
  <si>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</si>
  <si>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</si>
  <si>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</si>
  <si>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</si>
  <si>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</si>
  <si>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</si>
  <si>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</si>
  <si>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</si>
  <si>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</si>
  <si>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</si>
  <si>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</si>
  <si>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</si>
  <si>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</si>
  <si>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</si>
  <si>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</si>
  <si>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</si>
  <si>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</si>
  <si>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</si>
  <si>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</si>
  <si>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</si>
  <si>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</si>
  <si>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</si>
  <si>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</si>
  <si>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</si>
  <si>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</si>
  <si>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</si>
  <si>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</si>
  <si>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</si>
  <si>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</si>
  <si>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</si>
  <si>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</si>
  <si>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</si>
  <si>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</si>
  <si>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</si>
  <si>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</si>
  <si>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</si>
  <si>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</si>
  <si>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</si>
  <si>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</si>
  <si>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</si>
  <si>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</si>
  <si>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</si>
  <si>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</si>
  <si>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</si>
  <si>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</si>
  <si>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</si>
  <si>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</si>
  <si>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</si>
  <si>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</si>
  <si>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</si>
  <si>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</si>
  <si>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</si>
  <si>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TÍTULOS DE INVERSIÓN EN CIRCULACIÓN</t>
  </si>
  <si>
    <t>DEL 01 AL 31 DE ENERO DE 2023</t>
  </si>
  <si>
    <t>ESTADO DE SITUACIÓN FINANCIERA AL 31 DE ENERO DE  2023 Y 31 DE DICIEMBRE DE 2022</t>
  </si>
  <si>
    <t>Enero 31
de  2023</t>
  </si>
  <si>
    <t>Diciembre 31
de  2022</t>
  </si>
  <si>
    <t>DEL 01 DE ENERO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</si>
</sst>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3" fillId="0" borderId="0"/>
    <xf numFmtId="173" fontId="4" fillId="0" borderId="0"/>
    <xf numFmtId="165" fontId="5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7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69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7" fontId="10" fillId="0" borderId="0" xfId="2" applyNumberFormat="1" applyFont="1" applyAlignment="1">
      <alignment horizontal="right" vertical="center"/>
    </xf>
    <xf numFmtId="166" fontId="10" fillId="0" borderId="0" xfId="2" applyFont="1" applyAlignment="1">
      <alignment horizontal="right" vertical="center"/>
    </xf>
    <xf numFmtId="167" fontId="10" fillId="0" borderId="0" xfId="3" applyNumberFormat="1" applyFont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2" fontId="10" fillId="0" borderId="0" xfId="4" applyFont="1" applyAlignment="1">
      <alignment vertical="center"/>
    </xf>
    <xf numFmtId="177" fontId="10" fillId="0" borderId="0" xfId="2" applyNumberFormat="1" applyFont="1" applyAlignment="1">
      <alignment vertical="center"/>
    </xf>
    <xf numFmtId="167" fontId="10" fillId="0" borderId="0" xfId="2" applyNumberFormat="1" applyFont="1" applyFill="1" applyAlignment="1">
      <alignment vertical="center"/>
    </xf>
    <xf numFmtId="175" fontId="10" fillId="0" borderId="0" xfId="6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75" fontId="13" fillId="0" borderId="0" xfId="6" applyNumberFormat="1" applyFont="1" applyAlignment="1">
      <alignment vertical="center"/>
    </xf>
    <xf numFmtId="166" fontId="14" fillId="0" borderId="0" xfId="1" applyNumberFormat="1" applyFont="1" applyAlignment="1" applyProtection="1">
      <alignment vertical="center"/>
    </xf>
    <xf numFmtId="167" fontId="14" fillId="0" borderId="0" xfId="2" applyNumberFormat="1" applyFont="1" applyAlignment="1">
      <alignment vertical="center"/>
    </xf>
    <xf numFmtId="167" fontId="13" fillId="0" borderId="0" xfId="2" applyNumberFormat="1" applyFont="1" applyAlignment="1">
      <alignment horizontal="right" vertical="center"/>
    </xf>
    <xf numFmtId="177" fontId="13" fillId="0" borderId="0" xfId="2" applyNumberFormat="1" applyFont="1" applyAlignment="1">
      <alignment vertical="center"/>
    </xf>
    <xf numFmtId="167" fontId="10" fillId="0" borderId="0" xfId="1" applyNumberFormat="1" applyFont="1" applyAlignment="1" applyProtection="1">
      <alignment vertical="center"/>
    </xf>
    <xf numFmtId="167" fontId="15" fillId="0" borderId="0" xfId="2" applyNumberFormat="1" applyFont="1" applyAlignment="1">
      <alignment vertical="center"/>
    </xf>
    <xf numFmtId="164" fontId="10" fillId="0" borderId="0" xfId="1" applyNumberFormat="1" applyFont="1" applyAlignment="1" applyProtection="1">
      <alignment vertical="center"/>
    </xf>
    <xf numFmtId="166" fontId="10" fillId="0" borderId="0" xfId="2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4" fontId="10" fillId="0" borderId="0" xfId="5" applyNumberFormat="1" applyFont="1" applyAlignment="1">
      <alignment vertical="center"/>
    </xf>
    <xf numFmtId="177" fontId="10" fillId="0" borderId="0" xfId="5" applyNumberFormat="1" applyFont="1" applyAlignment="1">
      <alignment vertical="center"/>
    </xf>
    <xf numFmtId="167" fontId="16" fillId="0" borderId="0" xfId="2" applyNumberFormat="1" applyFont="1" applyAlignment="1">
      <alignment vertical="center"/>
    </xf>
    <xf numFmtId="168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7" fontId="17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9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7" fontId="13" fillId="0" borderId="0" xfId="2" applyNumberFormat="1" applyFont="1" applyFill="1" applyAlignment="1">
      <alignment vertical="center"/>
    </xf>
    <xf numFmtId="167" fontId="10" fillId="0" borderId="0" xfId="1" applyNumberFormat="1" applyFont="1" applyAlignment="1" applyProtection="1">
      <alignment horizontal="left" vertical="center"/>
    </xf>
    <xf numFmtId="169" fontId="10" fillId="0" borderId="0" xfId="3" applyNumberFormat="1" applyFont="1" applyFill="1" applyAlignment="1" applyProtection="1">
      <alignment vertical="center"/>
      <protection locked="0"/>
    </xf>
    <xf numFmtId="170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69" fontId="10" fillId="0" borderId="0" xfId="1" applyNumberFormat="1" applyFont="1" applyAlignment="1" applyProtection="1">
      <alignment horizontal="left" vertical="center"/>
    </xf>
    <xf numFmtId="0" fontId="10" fillId="0" borderId="0" xfId="1" applyFont="1" applyFill="1" applyAlignment="1" applyProtection="1">
      <alignment vertical="center" wrapText="1"/>
    </xf>
    <xf numFmtId="176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69" fontId="18" fillId="0" borderId="0" xfId="3" applyNumberFormat="1" applyFont="1" applyFill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1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68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8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8" fontId="23" fillId="3" borderId="0" xfId="1" applyNumberFormat="1" applyFont="1" applyFill="1" applyAlignment="1" applyProtection="1">
      <alignment horizontal="right" vertical="center"/>
    </xf>
    <xf numFmtId="167" fontId="20" fillId="3" borderId="0" xfId="1" applyNumberFormat="1" applyFont="1" applyFill="1" applyAlignment="1" applyProtection="1">
      <alignment horizontal="justify" vertical="center" wrapText="1"/>
    </xf>
    <xf numFmtId="171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69" fontId="24" fillId="0" borderId="0" xfId="3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externalLinks/externalLink7.xml" Type="http://schemas.openxmlformats.org/officeDocument/2006/relationships/externalLink"/>
<Relationship Id="rId11" Target="externalLinks/externalLink8.xml" Type="http://schemas.openxmlformats.org/officeDocument/2006/relationships/externalLink"/>
<Relationship Id="rId12" Target="externalLinks/externalLink9.xml" Type="http://schemas.openxmlformats.org/officeDocument/2006/relationships/externalLink"/>
<Relationship Id="rId13" Target="externalLinks/externalLink10.xml" Type="http://schemas.openxmlformats.org/officeDocument/2006/relationships/externalLink"/>
<Relationship Id="rId14" Target="externalLinks/externalLink11.xml" Type="http://schemas.openxmlformats.org/officeDocument/2006/relationships/externalLink"/>
<Relationship Id="rId15" Target="externalLinks/externalLink12.xml" Type="http://schemas.openxmlformats.org/officeDocument/2006/relationships/externalLink"/>
<Relationship Id="rId16" Target="externalLinks/externalLink13.xml" Type="http://schemas.openxmlformats.org/officeDocument/2006/relationships/externalLink"/>
<Relationship Id="rId17" Target="externalLinks/externalLink14.xml" Type="http://schemas.openxmlformats.org/officeDocument/2006/relationships/externalLink"/>
<Relationship Id="rId18" Target="externalLinks/externalLink15.xml" Type="http://schemas.openxmlformats.org/officeDocument/2006/relationships/externalLink"/>
<Relationship Id="rId19" Target="externalLinks/externalLink16.xml" Type="http://schemas.openxmlformats.org/officeDocument/2006/relationships/externalLink"/>
<Relationship Id="rId2" Target="worksheets/sheet2.xml" Type="http://schemas.openxmlformats.org/officeDocument/2006/relationships/worksheet"/>
<Relationship Id="rId20" Target="externalLinks/externalLink17.xml" Type="http://schemas.openxmlformats.org/officeDocument/2006/relationships/externalLink"/>
<Relationship Id="rId21" Target="externalLinks/externalLink18.xml" Type="http://schemas.openxmlformats.org/officeDocument/2006/relationships/externalLink"/>
<Relationship Id="rId22" Target="externalLinks/externalLink19.xml" Type="http://schemas.openxmlformats.org/officeDocument/2006/relationships/externalLink"/>
<Relationship Id="rId23" Target="externalLinks/externalLink20.xml" Type="http://schemas.openxmlformats.org/officeDocument/2006/relationships/externalLink"/>
<Relationship Id="rId24" Target="externalLinks/externalLink21.xml" Type="http://schemas.openxmlformats.org/officeDocument/2006/relationships/externalLink"/>
<Relationship Id="rId25" Target="externalLinks/externalLink22.xml" Type="http://schemas.openxmlformats.org/officeDocument/2006/relationships/externalLink"/>
<Relationship Id="rId26" Target="externalLinks/externalLink23.xml" Type="http://schemas.openxmlformats.org/officeDocument/2006/relationships/externalLink"/>
<Relationship Id="rId27" Target="externalLinks/externalLink24.xml" Type="http://schemas.openxmlformats.org/officeDocument/2006/relationships/externalLink"/>
<Relationship Id="rId28" Target="externalLinks/externalLink25.xml" Type="http://schemas.openxmlformats.org/officeDocument/2006/relationships/externalLink"/>
<Relationship Id="rId29" Target="externalLinks/externalLink26.xml" Type="http://schemas.openxmlformats.org/officeDocument/2006/relationships/externalLink"/>
<Relationship Id="rId3" Target="worksheets/sheet3.xml" Type="http://schemas.openxmlformats.org/officeDocument/2006/relationships/worksheet"/>
<Relationship Id="rId30" Target="theme/theme1.xml" Type="http://schemas.openxmlformats.org/officeDocument/2006/relationships/theme"/>
<Relationship Id="rId31" Target="styles.xml" Type="http://schemas.openxmlformats.org/officeDocument/2006/relationships/styles"/>
<Relationship Id="rId32" Target="sharedStrings.xml" Type="http://schemas.openxmlformats.org/officeDocument/2006/relationships/sharedStrings"/>
<Relationship Id="rId33" Target="calcChain.xml" Type="http://schemas.openxmlformats.org/officeDocument/2006/relationships/calcChain"/>
<Relationship Id="rId34" Target="../customXml/item1.xml" Type="http://schemas.openxmlformats.org/officeDocument/2006/relationships/customXml"/>
<Relationship Id="rId35" Target="../customXml/item2.xml" Type="http://schemas.openxmlformats.org/officeDocument/2006/relationships/customXml"/>
<Relationship Id="rId36" Target="../customXml/item3.xml" Type="http://schemas.openxmlformats.org/officeDocument/2006/relationships/customXml"/>
<Relationship Id="rId4" Target="externalLinks/externalLink1.xml" Type="http://schemas.openxmlformats.org/officeDocument/2006/relationships/externalLink"/>
<Relationship Id="rId5" Target="externalLinks/externalLink2.xml" Type="http://schemas.openxmlformats.org/officeDocument/2006/relationships/externalLink"/>
<Relationship Id="rId6" Target="externalLinks/externalLink3.xml" Type="http://schemas.openxmlformats.org/officeDocument/2006/relationships/externalLink"/>
<Relationship Id="rId7" Target="externalLinks/externalLink4.xml" Type="http://schemas.openxmlformats.org/officeDocument/2006/relationships/externalLink"/>
<Relationship Id="rId8" Target="externalLinks/externalLink5.xml" Type="http://schemas.openxmlformats.org/officeDocument/2006/relationships/externalLink"/>
<Relationship Id="rId9" Target="externalLinks/externalLink6.xml" Type="http://schemas.openxmlformats.org/officeDocument/2006/relationships/externalLink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vmlDrawing1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2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3.v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//Fernando/fgc/respaldo/respaldo/FGC/CONTABILIDAD$EMP.EXT/(5)Enersis%20Investment/1999/(5)CMRES99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
</Relationships>

</file>

<file path=xl/externalLinks/_rels/externalLink6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
</Relationships>

</file>

<file path=xl/externalLinks/_rels/externalLink7.xml.rels><?xml version="1.0" encoding="UTF-8" standalone="no"?>
<Relationships xmlns="http://schemas.openxmlformats.org/package/2006/relationships">
<Relationship Id="rId1" Target="file://///Pc1268/entrada/Usuarios/Alexander/INDICE%20DE%20PERDIDAS/balance%20Rovira/Balance%20El&#233;ctrico.xls" TargetMode="External" Type="http://schemas.openxmlformats.org/officeDocument/2006/relationships/externalLinkPath"/>
</Relationships>

</file>

<file path=xl/externalLinks/_rels/externalLink8.xml.rels><?xml version="1.0" encoding="UTF-8" standalone="no"?>
<Relationships xmlns="http://schemas.openxmlformats.org/package/2006/relationships">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
</Relationships>

</file>

<file path=xl/externalLinks/_rels/externalLink9.xml.rels><?xml version="1.0" encoding="UTF-8" standalone="no"?>
<Relationships xmlns="http://schemas.openxmlformats.org/package/2006/relationships">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
</Relationships>

</file>

<file path=xl/externalLinks/_rels/externalLink10.xml.rels><?xml version="1.0" encoding="UTF-8" standalone="no"?>
<Relationships xmlns="http://schemas.openxmlformats.org/package/2006/relationships">
<Relationship Id="rId1" Target="https://cobogshprd01.atrame.deloitte.com/creacion/IFRS/BALANCES%20MENSUALES/BANCO%20-%20001.xlsx" TargetMode="External" Type="http://schemas.openxmlformats.org/officeDocument/2006/relationships/externalLinkPath"/>
</Relationships>

</file>

<file path=xl/externalLinks/_rels/externalLink11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
</Relationships>

</file>

<file path=xl/externalLinks/_rels/externalLink12.xml.rels><?xml version="1.0" encoding="UTF-8" standalone="no"?>
<Relationships xmlns="http://schemas.openxmlformats.org/package/2006/relationships">
<Relationship Id="rId1" Target="file:///A:/PPROV131.xls" TargetMode="External" Type="http://schemas.openxmlformats.org/officeDocument/2006/relationships/externalLinkPath"/>
</Relationships>

</file>

<file path=xl/externalLinks/_rels/externalLink13.xml.rels><?xml version="1.0" encoding="UTF-8" standalone="no"?>
<Relationships xmlns="http://schemas.openxmlformats.org/package/2006/relationships">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
</Relationships>

</file>

<file path=xl/externalLinks/_rels/externalLink14.xml.rels><?xml version="1.0" encoding="UTF-8" standalone="no"?>
<Relationships xmlns="http://schemas.openxmlformats.org/package/2006/relationships">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
</Relationships>

</file>

<file path=xl/externalLinks/_rels/externalLink15.xml.rels><?xml version="1.0" encoding="UTF-8" standalone="no"?>
<Relationships xmlns="http://schemas.openxmlformats.org/package/2006/relationships">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
</Relationships>

</file>

<file path=xl/externalLinks/_rels/externalLink16.xml.rels><?xml version="1.0" encoding="UTF-8" standalone="no"?>
<Relationships xmlns="http://schemas.openxmlformats.org/package/2006/relationships">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
</Relationships>

</file>

<file path=xl/externalLinks/_rels/externalLink17.xml.rels><?xml version="1.0" encoding="UTF-8" standalone="no"?>
<Relationships xmlns="http://schemas.openxmlformats.org/package/2006/relationships">
<Relationship Id="rId1" Target="http://www.superfinanciera.gov.co/Cifras/informacion/diarios/tcrm/tcrm-2010-09-30.xls" TargetMode="External" Type="http://schemas.openxmlformats.org/officeDocument/2006/relationships/externalLinkPath"/>
</Relationships>

</file>

<file path=xl/externalLinks/_rels/externalLink18.xml.rels><?xml version="1.0" encoding="UTF-8" standalone="no"?>
<Relationships xmlns="http://schemas.openxmlformats.org/package/2006/relationships">
<Relationship Id="rId1" Target="Hoja%20de%20c&#225;lculo%20en%20Febrero_99%20de%20pi&#241;ot.obd%202" TargetMode="External" Type="http://schemas.microsoft.com/office/2006/relationships/xlExternalLinkPath/xlPathMissing"/>
</Relationships>

</file>

<file path=xl/externalLinks/_rels/externalLink19.xml.rels><?xml version="1.0" encoding="UTF-8" standalone="no"?>
<Relationships xmlns="http://schemas.openxmlformats.org/package/2006/relationships">
<Relationship Id="rId1" Target="file://///Colcodf312256/BeneficiosTributarios2006/winnt/perfiles/co80066276/Escritorio/agosto/karla/INFORMES/PPROV22.xls" TargetMode="External" Type="http://schemas.openxmlformats.org/officeDocument/2006/relationships/externalLinkPath"/>
</Relationships>

</file>

<file path=xl/externalLinks/_rels/externalLink20.xml.rels><?xml version="1.0" encoding="UTF-8" standalone="no"?>
<Relationships xmlns="http://schemas.openxmlformats.org/package/2006/relationships">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
</Relationships>

</file>

<file path=xl/externalLinks/_rels/externalLink21.xml.rels><?xml version="1.0" encoding="UTF-8" standalone="no"?>
<Relationships xmlns="http://schemas.openxmlformats.org/package/2006/relationships">
<Relationship Id="rId1" Target="file:///F:/ROCIO/A&#209;O%202005/DIRECTORIO/ABRIL%202005/EMGESA%20ABRIL%202005.xls" TargetMode="External" Type="http://schemas.openxmlformats.org/officeDocument/2006/relationships/externalLinkPath"/>
</Relationships>

</file>

<file path=xl/externalLinks/_rels/externalLink22.xml.rels><?xml version="1.0" encoding="UTF-8" standalone="no"?>
<Relationships xmlns="http://schemas.openxmlformats.org/package/2006/relationships">
<Relationship Id="rId1" Target="https://cobogshprd01.atrame.deloitte.com/PAOLA/DIRECTORIO/2014/MAYO/05_Emgesa%20cierre%20MAYO%202014p.xls" TargetMode="External" Type="http://schemas.openxmlformats.org/officeDocument/2006/relationships/externalLinkPath"/>
</Relationships>

</file>

<file path=xl/externalLinks/_rels/externalLink23.xml.rels><?xml version="1.0" encoding="UTF-8" standalone="no"?>
<Relationships xmlns="http://schemas.openxmlformats.org/package/2006/relationships">
<Relationship Id="rId1" Target="file://///Pc1575/c/karla/INFORMES/PPROV18.xls" TargetMode="External" Type="http://schemas.openxmlformats.org/officeDocument/2006/relationships/externalLinkPath"/>
</Relationships>

</file>

<file path=xl/externalLinks/_rels/externalLink24.xml.rels><?xml version="1.0" encoding="UTF-8" standalone="no"?>
<Relationships xmlns="http://schemas.openxmlformats.org/package/2006/relationships">
<Relationship Id="rId1" Target="file:///F:/Documents%20and%20Settings/co43220109/Mis%20documentos/Auditor&#237;a/2007/Deuda/6%20Deuda%20Jun-07.xls" TargetMode="External" Type="http://schemas.openxmlformats.org/officeDocument/2006/relationships/externalLinkPath"/>
</Relationships>

</file>

<file path=xl/externalLinks/_rels/externalLink25.xml.rels><?xml version="1.0" encoding="UTF-8" standalone="no"?>
<Relationships xmlns="http://schemas.openxmlformats.org/package/2006/relationships">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
</Relationships>

</file>

<file path=xl/externalLinks/_rels/externalLink26.xml.rels><?xml version="1.0" encoding="UTF-8" standalone="no"?>
<Relationships xmlns="http://schemas.openxmlformats.org/package/2006/relationships">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2.xml" Type="http://schemas.openxmlformats.org/officeDocument/2006/relationships/drawing"/>
<Relationship Id="rId3" Target="../drawings/vmlDrawing2.vml" Type="http://schemas.openxmlformats.org/officeDocument/2006/relationships/vml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3.xml" Type="http://schemas.openxmlformats.org/officeDocument/2006/relationships/drawing"/>
<Relationship Id="rId3" Target="../drawings/vmlDrawing3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view="pageBreakPreview" topLeftCell="A34" zoomScaleNormal="90" zoomScaleSheetLayoutView="100" workbookViewId="0">
      <selection activeCell="A7" sqref="A7"/>
    </sheetView>
  </sheetViews>
  <sheetFormatPr baseColWidth="10" defaultColWidth="8" defaultRowHeight="15" x14ac:dyDescent="0.25"/>
  <cols>
    <col min="1" max="1" width="87" style="6" customWidth="1"/>
    <col min="2" max="2" width="6.7109375" style="51" customWidth="1"/>
    <col min="3" max="3" width="28.140625" style="6" customWidth="1"/>
    <col min="4" max="4" width="13" style="6" bestFit="1" customWidth="1"/>
    <col min="5" max="5" width="21.5703125" style="6" bestFit="1" customWidth="1"/>
    <col min="6" max="6" width="12.140625" style="6" bestFit="1" customWidth="1"/>
    <col min="7" max="7" width="15.85546875" style="6" customWidth="1"/>
    <col min="8" max="16384" width="8" style="6"/>
  </cols>
  <sheetData>
    <row r="1" spans="1:9" s="5" customFormat="1" ht="18" x14ac:dyDescent="0.25">
      <c r="A1" s="3" t="s">
        <v>0</v>
      </c>
      <c r="B1" s="4"/>
      <c r="C1" s="4"/>
    </row>
    <row r="2" spans="1:9" s="5" customFormat="1" ht="18" x14ac:dyDescent="0.25">
      <c r="A2" s="3" t="s">
        <v>1</v>
      </c>
      <c r="B2" s="4"/>
      <c r="C2" s="4"/>
    </row>
    <row r="3" spans="1:9" x14ac:dyDescent="0.25">
      <c r="A3" s="3"/>
      <c r="B3" s="3"/>
      <c r="C3" s="3"/>
    </row>
    <row r="4" spans="1:9" s="8" customFormat="1" ht="16.5" x14ac:dyDescent="0.25">
      <c r="A4" s="3" t="s">
        <v>2</v>
      </c>
      <c r="B4" s="7"/>
      <c r="C4" s="7"/>
    </row>
    <row r="5" spans="1:9" s="8" customFormat="1" ht="16.5" x14ac:dyDescent="0.25">
      <c r="A5" s="3" t="s">
        <v>66</v>
      </c>
      <c r="B5" s="7"/>
      <c r="C5" s="7"/>
    </row>
    <row r="6" spans="1:9" s="7" customFormat="1" ht="16.5" x14ac:dyDescent="0.25">
      <c r="A6" s="48" t="s">
        <v>3</v>
      </c>
      <c r="B6" s="10"/>
      <c r="C6" s="10"/>
    </row>
    <row r="7" spans="1:9" s="3" customFormat="1" x14ac:dyDescent="0.25">
      <c r="B7" s="50"/>
    </row>
    <row r="8" spans="1:9" s="3" customFormat="1" x14ac:dyDescent="0.25">
      <c r="B8" s="50"/>
    </row>
    <row r="9" spans="1:9" x14ac:dyDescent="0.25">
      <c r="B9" s="50"/>
      <c r="C9" s="65">
        <v>44927</v>
      </c>
    </row>
    <row r="11" spans="1:9" x14ac:dyDescent="0.25">
      <c r="A11" s="6" t="s">
        <v>4</v>
      </c>
    </row>
    <row r="12" spans="1:9" x14ac:dyDescent="0.25">
      <c r="A12" s="12" t="s">
        <v>5</v>
      </c>
      <c r="C12" s="11">
        <v>78040.899999999994</v>
      </c>
    </row>
    <row r="13" spans="1:9" x14ac:dyDescent="0.25">
      <c r="A13" s="12" t="s">
        <v>6</v>
      </c>
      <c r="C13" s="11">
        <v>0</v>
      </c>
      <c r="G13" s="66"/>
      <c r="I13" s="67"/>
    </row>
    <row r="14" spans="1:9" x14ac:dyDescent="0.25">
      <c r="A14" s="12" t="s">
        <v>7</v>
      </c>
      <c r="C14" s="11">
        <v>5474.6</v>
      </c>
    </row>
    <row r="15" spans="1:9" ht="13.5" customHeight="1" x14ac:dyDescent="0.25">
      <c r="A15" s="12" t="s">
        <v>8</v>
      </c>
      <c r="C15" s="23">
        <v>3407.7</v>
      </c>
      <c r="G15" s="66"/>
    </row>
    <row r="16" spans="1:9" ht="13.5" customHeight="1" x14ac:dyDescent="0.25">
      <c r="A16" s="54"/>
      <c r="C16" s="13">
        <f>SUM(C12:C15)</f>
        <v>86923.199999999997</v>
      </c>
      <c r="G16" s="66"/>
    </row>
    <row r="17" spans="1:7" x14ac:dyDescent="0.25">
      <c r="A17" s="56"/>
      <c r="C17" s="11"/>
    </row>
    <row r="18" spans="1:7" x14ac:dyDescent="0.25">
      <c r="A18" s="12" t="s">
        <v>9</v>
      </c>
      <c r="G18" s="66"/>
    </row>
    <row r="19" spans="1:7" x14ac:dyDescent="0.25">
      <c r="A19" s="12" t="s">
        <v>10</v>
      </c>
      <c r="C19" s="11">
        <v>7496.9</v>
      </c>
    </row>
    <row r="20" spans="1:7" ht="17.25" x14ac:dyDescent="0.25">
      <c r="A20" s="12" t="s">
        <v>11</v>
      </c>
      <c r="C20" s="23">
        <v>11022</v>
      </c>
      <c r="G20" s="66"/>
    </row>
    <row r="21" spans="1:7" x14ac:dyDescent="0.25">
      <c r="A21" s="12"/>
      <c r="C21" s="13">
        <f>SUM(C19:C20)</f>
        <v>18518.900000000001</v>
      </c>
      <c r="G21" s="66"/>
    </row>
    <row r="22" spans="1:7" x14ac:dyDescent="0.25">
      <c r="A22" s="12"/>
      <c r="C22" s="11"/>
    </row>
    <row r="23" spans="1:7" x14ac:dyDescent="0.25">
      <c r="A23" s="12" t="s">
        <v>12</v>
      </c>
      <c r="C23" s="11">
        <f>SUM(C16-C21)</f>
        <v>68404.299999999988</v>
      </c>
      <c r="D23" s="68"/>
    </row>
    <row r="24" spans="1:7" x14ac:dyDescent="0.25">
      <c r="A24" s="12"/>
      <c r="C24" s="11"/>
      <c r="G24" s="69"/>
    </row>
    <row r="25" spans="1:7" x14ac:dyDescent="0.25">
      <c r="A25" s="12" t="s">
        <v>13</v>
      </c>
      <c r="C25" s="11"/>
      <c r="G25" s="69"/>
    </row>
    <row r="26" spans="1:7" ht="17.25" x14ac:dyDescent="0.25">
      <c r="A26" s="12" t="s">
        <v>14</v>
      </c>
      <c r="C26" s="23">
        <v>47110.2</v>
      </c>
      <c r="E26" s="37"/>
    </row>
    <row r="27" spans="1:7" x14ac:dyDescent="0.25">
      <c r="A27" s="12"/>
      <c r="C27" s="11"/>
      <c r="E27" s="37"/>
    </row>
    <row r="28" spans="1:7" x14ac:dyDescent="0.25">
      <c r="A28" s="12" t="s">
        <v>15</v>
      </c>
      <c r="C28" s="11">
        <f>+C23-C26</f>
        <v>21294.099999999991</v>
      </c>
      <c r="E28" s="70"/>
    </row>
    <row r="29" spans="1:7" x14ac:dyDescent="0.25">
      <c r="A29" s="12"/>
      <c r="C29" s="11"/>
    </row>
    <row r="31" spans="1:7" x14ac:dyDescent="0.25">
      <c r="A31" s="12"/>
      <c r="C31" s="11"/>
      <c r="E31" s="71"/>
      <c r="F31" s="72"/>
      <c r="G31" s="72"/>
    </row>
    <row r="32" spans="1:7" x14ac:dyDescent="0.25">
      <c r="A32" s="12" t="s">
        <v>16</v>
      </c>
      <c r="C32" s="11">
        <v>40296.699999999997</v>
      </c>
      <c r="E32" s="73"/>
      <c r="F32" s="74"/>
      <c r="G32" s="74"/>
    </row>
    <row r="33" spans="1:7" x14ac:dyDescent="0.25">
      <c r="A33" s="12" t="s">
        <v>17</v>
      </c>
      <c r="C33" s="11">
        <v>-118.2</v>
      </c>
      <c r="E33" s="73"/>
      <c r="F33" s="74"/>
      <c r="G33" s="74"/>
    </row>
    <row r="34" spans="1:7" x14ac:dyDescent="0.25">
      <c r="A34" s="12"/>
      <c r="C34" s="11"/>
      <c r="E34" s="73"/>
      <c r="F34" s="74"/>
      <c r="G34" s="74"/>
    </row>
    <row r="35" spans="1:7" x14ac:dyDescent="0.25">
      <c r="A35" s="12" t="s">
        <v>18</v>
      </c>
      <c r="C35" s="11">
        <v>15028.8</v>
      </c>
      <c r="E35" s="73"/>
      <c r="F35" s="75"/>
      <c r="G35" s="75"/>
    </row>
    <row r="36" spans="1:7" x14ac:dyDescent="0.25">
      <c r="A36" s="12"/>
      <c r="C36" s="11"/>
      <c r="E36" s="73"/>
      <c r="F36" s="74"/>
      <c r="G36" s="74"/>
    </row>
    <row r="37" spans="1:7" x14ac:dyDescent="0.25">
      <c r="A37" s="12" t="s">
        <v>19</v>
      </c>
      <c r="E37" s="73"/>
      <c r="F37" s="75"/>
      <c r="G37" s="75"/>
    </row>
    <row r="38" spans="1:7" x14ac:dyDescent="0.25">
      <c r="A38" s="12" t="s">
        <v>20</v>
      </c>
      <c r="C38" s="11">
        <v>1644.2</v>
      </c>
      <c r="E38" s="73"/>
      <c r="F38" s="75"/>
      <c r="G38" s="75"/>
    </row>
    <row r="39" spans="1:7" x14ac:dyDescent="0.25">
      <c r="A39" s="12" t="s">
        <v>21</v>
      </c>
      <c r="C39" s="11">
        <v>578.9</v>
      </c>
      <c r="E39" s="73"/>
      <c r="F39" s="74"/>
      <c r="G39" s="75"/>
    </row>
    <row r="40" spans="1:7" x14ac:dyDescent="0.25">
      <c r="A40" s="12" t="s">
        <v>22</v>
      </c>
      <c r="C40" s="11">
        <v>6623</v>
      </c>
      <c r="E40" s="73"/>
      <c r="F40" s="74"/>
      <c r="G40" s="74"/>
    </row>
    <row r="41" spans="1:7" ht="17.25" x14ac:dyDescent="0.25">
      <c r="A41" s="12" t="s">
        <v>23</v>
      </c>
      <c r="C41" s="23">
        <v>3365.3</v>
      </c>
      <c r="D41" s="29"/>
      <c r="E41" s="73"/>
      <c r="F41" s="76"/>
      <c r="G41" s="76"/>
    </row>
    <row r="42" spans="1:7" x14ac:dyDescent="0.25">
      <c r="A42" s="12"/>
      <c r="C42" s="11">
        <f>SUM(C38:C41)</f>
        <v>12211.400000000001</v>
      </c>
      <c r="E42" s="73"/>
      <c r="F42" s="75"/>
      <c r="G42" s="75"/>
    </row>
    <row r="43" spans="1:7" x14ac:dyDescent="0.25">
      <c r="A43" s="12"/>
      <c r="C43" s="11"/>
      <c r="E43" s="77"/>
      <c r="F43" s="78"/>
      <c r="G43" s="78"/>
    </row>
    <row r="44" spans="1:7" x14ac:dyDescent="0.25">
      <c r="A44" s="12" t="s">
        <v>24</v>
      </c>
      <c r="C44" s="11">
        <f>+C28+C32+C33+C35-C42</f>
        <v>64289.999999999993</v>
      </c>
      <c r="D44" s="12"/>
      <c r="E44" s="79"/>
      <c r="F44" s="75"/>
      <c r="G44" s="75"/>
    </row>
    <row r="45" spans="1:7" s="12" customFormat="1" x14ac:dyDescent="0.25">
      <c r="B45" s="51"/>
      <c r="C45" s="11"/>
      <c r="E45" s="80"/>
      <c r="F45" s="81"/>
    </row>
    <row r="46" spans="1:7" s="12" customFormat="1" x14ac:dyDescent="0.25">
      <c r="A46" s="12" t="s">
        <v>25</v>
      </c>
      <c r="B46" s="51"/>
      <c r="C46" s="11"/>
    </row>
    <row r="47" spans="1:7" s="12" customFormat="1" ht="17.25" x14ac:dyDescent="0.25">
      <c r="A47" s="12" t="s">
        <v>26</v>
      </c>
      <c r="B47" s="51"/>
      <c r="C47" s="23">
        <v>0</v>
      </c>
      <c r="E47" s="80"/>
    </row>
    <row r="48" spans="1:7" s="12" customFormat="1" x14ac:dyDescent="0.25">
      <c r="A48" s="58"/>
      <c r="B48" s="51"/>
      <c r="C48" s="11"/>
    </row>
    <row r="49" spans="1:3" s="12" customFormat="1" ht="17.25" x14ac:dyDescent="0.25">
      <c r="A49" s="12" t="s">
        <v>27</v>
      </c>
      <c r="B49" s="50"/>
      <c r="C49" s="82">
        <f>+C44+C47</f>
        <v>64289.999999999993</v>
      </c>
    </row>
    <row r="50" spans="1:3" s="12" customFormat="1" x14ac:dyDescent="0.25">
      <c r="B50" s="51"/>
      <c r="C50" s="11"/>
    </row>
    <row r="53" spans="1:3" x14ac:dyDescent="0.25">
      <c r="C53" s="83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5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B25" zoomScale="85" zoomScaleNormal="85" zoomScaleSheetLayoutView="100" workbookViewId="0">
      <selection activeCell="B25" sqref="A1:XFD1048576"/>
    </sheetView>
  </sheetViews>
  <sheetFormatPr baseColWidth="10" defaultColWidth="8" defaultRowHeight="15" x14ac:dyDescent="0.25"/>
  <cols>
    <col min="1" max="1" width="71.28515625" style="6" customWidth="1"/>
    <col min="2" max="2" width="24.7109375" style="6" bestFit="1" customWidth="1"/>
    <col min="3" max="3" width="20.85546875" style="6" customWidth="1"/>
    <col min="4" max="4" width="17.140625" style="6" bestFit="1" customWidth="1"/>
    <col min="5" max="5" width="4.85546875" style="6" customWidth="1"/>
    <col min="6" max="6" width="55.140625" style="6" customWidth="1"/>
    <col min="7" max="7" width="23.140625" style="6" bestFit="1" customWidth="1"/>
    <col min="8" max="8" width="19.28515625" style="6" customWidth="1"/>
    <col min="9" max="9" width="15.7109375" style="6" customWidth="1"/>
    <col min="10" max="16384" width="8" style="6"/>
  </cols>
  <sheetData>
    <row r="1" spans="1:9" s="5" customFormat="1" ht="18" x14ac:dyDescent="0.25">
      <c r="A1" s="7" t="s">
        <v>28</v>
      </c>
      <c r="B1" s="4"/>
      <c r="C1" s="4"/>
      <c r="D1" s="4"/>
      <c r="E1" s="4"/>
      <c r="F1" s="4"/>
      <c r="G1" s="4"/>
      <c r="H1" s="4"/>
      <c r="I1" s="4"/>
    </row>
    <row r="2" spans="1:9" s="5" customFormat="1" ht="18" x14ac:dyDescent="0.25">
      <c r="A2" s="7" t="s">
        <v>29</v>
      </c>
      <c r="B2" s="4"/>
      <c r="C2" s="4"/>
      <c r="D2" s="4"/>
      <c r="E2" s="4"/>
      <c r="F2" s="4"/>
      <c r="G2" s="4"/>
      <c r="H2" s="4"/>
      <c r="I2" s="4"/>
    </row>
    <row r="3" spans="1:9" ht="16.5" x14ac:dyDescent="0.25">
      <c r="A3" s="7"/>
      <c r="B3" s="3"/>
      <c r="C3" s="3"/>
      <c r="D3" s="3"/>
      <c r="E3" s="3"/>
      <c r="F3" s="3"/>
      <c r="G3" s="3"/>
      <c r="H3" s="3"/>
      <c r="I3" s="3"/>
    </row>
    <row r="4" spans="1:9" s="8" customFormat="1" ht="16.5" x14ac:dyDescent="0.25">
      <c r="A4" s="39" t="s">
        <v>67</v>
      </c>
      <c r="B4" s="7"/>
      <c r="C4" s="7"/>
      <c r="D4" s="7"/>
      <c r="E4" s="7"/>
      <c r="F4" s="7"/>
      <c r="G4" s="7"/>
      <c r="H4" s="7"/>
      <c r="I4" s="7"/>
    </row>
    <row r="5" spans="1:9" s="7" customFormat="1" ht="16.5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</row>
    <row r="6" spans="1:9" s="3" customFormat="1" x14ac:dyDescent="0.25"/>
    <row r="7" spans="1:9" s="3" customFormat="1" x14ac:dyDescent="0.25"/>
    <row r="9" spans="1:9" x14ac:dyDescent="0.25">
      <c r="B9" s="64" t="s">
        <v>30</v>
      </c>
      <c r="C9" s="64"/>
      <c r="D9" s="64"/>
      <c r="G9" s="64" t="s">
        <v>30</v>
      </c>
      <c r="H9" s="64"/>
      <c r="I9" s="64"/>
    </row>
    <row r="10" spans="1:9" s="3" customFormat="1" ht="33" x14ac:dyDescent="0.25">
      <c r="A10" s="38" t="s">
        <v>31</v>
      </c>
      <c r="B10" s="44" t="s">
        <v>68</v>
      </c>
      <c r="C10" s="44" t="s">
        <v>69</v>
      </c>
      <c r="D10" s="44" t="s">
        <v>32</v>
      </c>
      <c r="F10" s="38" t="s">
        <v>33</v>
      </c>
      <c r="G10" s="44" t="s">
        <v>68</v>
      </c>
      <c r="H10" s="44" t="s">
        <v>69</v>
      </c>
      <c r="I10" s="44" t="s">
        <v>32</v>
      </c>
    </row>
    <row r="11" spans="1:9" x14ac:dyDescent="0.25">
      <c r="D11" s="11"/>
    </row>
    <row r="12" spans="1:9" x14ac:dyDescent="0.25">
      <c r="A12" s="12" t="s">
        <v>34</v>
      </c>
      <c r="B12" s="13">
        <v>576942.4</v>
      </c>
      <c r="C12" s="13">
        <v>485729.2</v>
      </c>
      <c r="D12" s="13">
        <f>+B12-C12</f>
        <v>91213.200000000012</v>
      </c>
      <c r="F12" s="14" t="s">
        <v>65</v>
      </c>
      <c r="G12" s="15">
        <f>+G14+G15</f>
        <v>868599.39999999991</v>
      </c>
      <c r="H12" s="15">
        <f>+H14+H15</f>
        <v>858588.6</v>
      </c>
    </row>
    <row r="13" spans="1:9" x14ac:dyDescent="0.25">
      <c r="A13" s="12"/>
      <c r="B13" s="11"/>
      <c r="C13" s="11"/>
      <c r="D13" s="11"/>
      <c r="G13" s="16"/>
      <c r="H13" s="15"/>
      <c r="I13" s="16"/>
    </row>
    <row r="14" spans="1:9" x14ac:dyDescent="0.25">
      <c r="A14" s="12" t="s">
        <v>36</v>
      </c>
      <c r="B14" s="17">
        <f>SUM(B16:B19)</f>
        <v>565212.19999999995</v>
      </c>
      <c r="C14" s="17">
        <f>SUM(C16:C19)</f>
        <v>560549.69999999995</v>
      </c>
      <c r="D14" s="17">
        <f>+B14-C14</f>
        <v>4662.5</v>
      </c>
      <c r="F14" s="14" t="s">
        <v>58</v>
      </c>
      <c r="G14" s="13">
        <v>1039.7</v>
      </c>
      <c r="H14" s="13">
        <v>1039.7</v>
      </c>
      <c r="I14" s="18">
        <f>+G14-H14</f>
        <v>0</v>
      </c>
    </row>
    <row r="15" spans="1:9" x14ac:dyDescent="0.25">
      <c r="A15" s="12"/>
      <c r="B15" s="17"/>
      <c r="C15" s="17"/>
      <c r="D15" s="11"/>
      <c r="E15" s="19"/>
      <c r="F15" s="6" t="s">
        <v>59</v>
      </c>
      <c r="G15" s="11">
        <v>867559.7</v>
      </c>
      <c r="H15" s="11">
        <v>857548.9</v>
      </c>
      <c r="I15" s="18">
        <f>+G15-H15</f>
        <v>10010.79999999993</v>
      </c>
    </row>
    <row r="16" spans="1:9" x14ac:dyDescent="0.25">
      <c r="A16" s="12" t="s">
        <v>37</v>
      </c>
      <c r="B16" s="11">
        <v>0</v>
      </c>
      <c r="C16" s="11">
        <v>0</v>
      </c>
      <c r="D16" s="11">
        <f t="shared" ref="D16:D19" si="0">+B16-C16</f>
        <v>0</v>
      </c>
      <c r="E16" s="19"/>
      <c r="G16" s="11"/>
      <c r="I16" s="20"/>
    </row>
    <row r="17" spans="1:9" ht="16.5" x14ac:dyDescent="0.3">
      <c r="A17" s="12" t="s">
        <v>39</v>
      </c>
      <c r="B17" s="21">
        <v>565212.19999999995</v>
      </c>
      <c r="C17" s="11">
        <v>560549.69999999995</v>
      </c>
      <c r="D17" s="11">
        <f t="shared" si="0"/>
        <v>4662.5</v>
      </c>
      <c r="E17" s="19"/>
      <c r="F17" s="1" t="s">
        <v>35</v>
      </c>
      <c r="G17" s="11">
        <v>1032155.6</v>
      </c>
      <c r="H17" s="11">
        <v>1024658.8</v>
      </c>
      <c r="I17" s="11">
        <f>+G17-H17</f>
        <v>7496.7999999999302</v>
      </c>
    </row>
    <row r="18" spans="1:9" x14ac:dyDescent="0.25">
      <c r="A18" s="12" t="s">
        <v>40</v>
      </c>
      <c r="B18" s="11">
        <v>202.4</v>
      </c>
      <c r="C18" s="11">
        <v>202.4</v>
      </c>
      <c r="D18" s="22">
        <f t="shared" si="0"/>
        <v>0</v>
      </c>
      <c r="E18" s="19"/>
      <c r="F18" s="12"/>
      <c r="G18" s="15"/>
      <c r="H18" s="15"/>
      <c r="I18" s="20"/>
    </row>
    <row r="19" spans="1:9" ht="17.25" x14ac:dyDescent="0.3">
      <c r="A19" s="12" t="s">
        <v>42</v>
      </c>
      <c r="B19" s="23">
        <v>-202.4</v>
      </c>
      <c r="C19" s="23">
        <v>-202.4</v>
      </c>
      <c r="D19" s="24">
        <f t="shared" si="0"/>
        <v>0</v>
      </c>
      <c r="E19" s="25"/>
      <c r="F19" s="1" t="s">
        <v>38</v>
      </c>
      <c r="G19" s="11">
        <v>25725.4</v>
      </c>
      <c r="H19" s="11">
        <v>32501</v>
      </c>
      <c r="I19" s="11">
        <f>+G19-H19</f>
        <v>-6775.5999999999985</v>
      </c>
    </row>
    <row r="20" spans="1:9" x14ac:dyDescent="0.25">
      <c r="A20" s="12"/>
      <c r="B20" s="17"/>
      <c r="C20" s="17"/>
      <c r="D20" s="26"/>
      <c r="E20" s="19"/>
      <c r="G20" s="11"/>
      <c r="H20" s="11"/>
      <c r="I20" s="11"/>
    </row>
    <row r="21" spans="1:9" ht="27.75" customHeight="1" x14ac:dyDescent="0.25">
      <c r="A21" s="12" t="s">
        <v>43</v>
      </c>
      <c r="B21" s="11">
        <f>+B23+B25</f>
        <v>6868543.1000000006</v>
      </c>
      <c r="C21" s="11">
        <f>SUM(C23:C25)</f>
        <v>6742901.1999999993</v>
      </c>
      <c r="D21" s="11">
        <f>+B21-C21</f>
        <v>125641.9000000013</v>
      </c>
      <c r="F21" s="2" t="s">
        <v>41</v>
      </c>
      <c r="G21" s="15">
        <v>2588.1</v>
      </c>
      <c r="H21" s="15">
        <v>2354.5</v>
      </c>
      <c r="I21" s="11">
        <f>+G21-H21</f>
        <v>233.59999999999991</v>
      </c>
    </row>
    <row r="22" spans="1:9" x14ac:dyDescent="0.25">
      <c r="A22" s="12"/>
      <c r="B22" s="11"/>
      <c r="C22" s="11"/>
      <c r="D22" s="11"/>
      <c r="E22" s="19"/>
      <c r="G22" s="11"/>
      <c r="H22" s="11"/>
      <c r="I22" s="11"/>
    </row>
    <row r="23" spans="1:9" x14ac:dyDescent="0.25">
      <c r="A23" s="14" t="s">
        <v>44</v>
      </c>
      <c r="B23" s="11">
        <v>8303367.9000000004</v>
      </c>
      <c r="C23" s="11">
        <v>8132303.2999999998</v>
      </c>
      <c r="D23" s="11">
        <f>+B23-C23</f>
        <v>171064.60000000056</v>
      </c>
      <c r="F23" s="12" t="s">
        <v>47</v>
      </c>
      <c r="G23" s="11">
        <v>1686.2</v>
      </c>
      <c r="H23" s="11">
        <v>1690.6</v>
      </c>
      <c r="I23" s="11">
        <f>+G23-H23</f>
        <v>-4.3999999999998636</v>
      </c>
    </row>
    <row r="24" spans="1:9" x14ac:dyDescent="0.25">
      <c r="A24" s="12"/>
      <c r="B24" s="11"/>
      <c r="C24" s="11"/>
      <c r="D24" s="11"/>
      <c r="E24" s="19"/>
      <c r="F24" s="12"/>
      <c r="G24" s="11"/>
      <c r="H24" s="11"/>
      <c r="I24" s="11"/>
    </row>
    <row r="25" spans="1:9" ht="17.25" x14ac:dyDescent="0.25">
      <c r="A25" s="12" t="s">
        <v>46</v>
      </c>
      <c r="B25" s="11">
        <v>-1434824.8</v>
      </c>
      <c r="C25" s="11">
        <v>-1389402.1</v>
      </c>
      <c r="D25" s="11">
        <f>+B25-C25</f>
        <v>-45422.699999999953</v>
      </c>
      <c r="F25" s="12" t="s">
        <v>45</v>
      </c>
      <c r="G25" s="27">
        <v>1166508.3999999999</v>
      </c>
      <c r="H25" s="27">
        <v>964864.1</v>
      </c>
      <c r="I25" s="28">
        <f>+G25-H25</f>
        <v>201644.29999999993</v>
      </c>
    </row>
    <row r="26" spans="1:9" x14ac:dyDescent="0.25">
      <c r="A26" s="12"/>
      <c r="B26" s="11"/>
      <c r="C26" s="11"/>
      <c r="D26" s="11"/>
      <c r="E26" s="19"/>
      <c r="G26" s="29"/>
      <c r="H26" s="29"/>
      <c r="I26" s="11"/>
    </row>
    <row r="27" spans="1:9" ht="18.75" x14ac:dyDescent="0.25">
      <c r="A27" s="12" t="s">
        <v>48</v>
      </c>
      <c r="B27" s="30">
        <v>217763.9</v>
      </c>
      <c r="C27" s="30">
        <v>161712.20000000001</v>
      </c>
      <c r="D27" s="11">
        <f>+B27-C27</f>
        <v>56051.699999999983</v>
      </c>
      <c r="E27" s="19"/>
      <c r="F27" s="40" t="s">
        <v>49</v>
      </c>
      <c r="G27" s="41">
        <f>SUM(G14:G26)</f>
        <v>3097263.0999999996</v>
      </c>
      <c r="H27" s="41">
        <f>SUM(H14:H26)</f>
        <v>2884657.6</v>
      </c>
      <c r="I27" s="41">
        <f>+G27-H27</f>
        <v>212605.49999999953</v>
      </c>
    </row>
    <row r="28" spans="1:9" x14ac:dyDescent="0.25">
      <c r="A28" s="12"/>
      <c r="B28" s="11"/>
      <c r="C28" s="11"/>
      <c r="D28" s="30"/>
      <c r="E28" s="19"/>
      <c r="G28" s="31"/>
      <c r="H28" s="31"/>
      <c r="I28" s="32"/>
    </row>
    <row r="29" spans="1:9" ht="16.5" x14ac:dyDescent="0.25">
      <c r="A29" s="12"/>
      <c r="B29" s="30"/>
      <c r="C29" s="30"/>
      <c r="D29" s="30"/>
      <c r="E29" s="19"/>
      <c r="F29" s="38" t="s">
        <v>50</v>
      </c>
      <c r="G29" s="19"/>
      <c r="H29" s="19"/>
      <c r="I29" s="19"/>
    </row>
    <row r="30" spans="1:9" x14ac:dyDescent="0.25">
      <c r="A30" s="12" t="s">
        <v>51</v>
      </c>
      <c r="B30" s="30">
        <v>34916.9</v>
      </c>
      <c r="C30" s="30">
        <v>35017.1</v>
      </c>
      <c r="D30" s="11">
        <f>+B30-C30</f>
        <v>-100.19999999999709</v>
      </c>
      <c r="E30" s="19"/>
    </row>
    <row r="31" spans="1:9" x14ac:dyDescent="0.25">
      <c r="A31" s="12"/>
      <c r="B31" s="30"/>
      <c r="C31" s="30"/>
      <c r="D31" s="30"/>
      <c r="E31" s="19"/>
      <c r="F31" s="12" t="s">
        <v>60</v>
      </c>
      <c r="G31" s="15">
        <v>2253992.7000000002</v>
      </c>
      <c r="H31" s="15">
        <v>2253992.7000000002</v>
      </c>
      <c r="I31" s="33">
        <f t="shared" ref="I31:I36" si="1">+G31-H31</f>
        <v>0</v>
      </c>
    </row>
    <row r="32" spans="1:9" x14ac:dyDescent="0.25">
      <c r="A32" s="12" t="s">
        <v>52</v>
      </c>
      <c r="B32" s="34">
        <v>0</v>
      </c>
      <c r="C32" s="34">
        <v>0</v>
      </c>
      <c r="D32" s="11">
        <f>+B32-C32</f>
        <v>0</v>
      </c>
      <c r="E32" s="19"/>
      <c r="F32" s="12" t="s">
        <v>61</v>
      </c>
      <c r="G32" s="15">
        <v>1676618.1</v>
      </c>
      <c r="H32" s="15">
        <v>1676618.1</v>
      </c>
      <c r="I32" s="33">
        <f t="shared" si="1"/>
        <v>0</v>
      </c>
    </row>
    <row r="33" spans="1:9" x14ac:dyDescent="0.25">
      <c r="A33" s="12"/>
      <c r="B33" s="30"/>
      <c r="C33" s="30"/>
      <c r="D33" s="30"/>
      <c r="E33" s="19"/>
      <c r="F33" s="12" t="s">
        <v>62</v>
      </c>
      <c r="G33" s="15">
        <v>113389.2</v>
      </c>
      <c r="H33" s="15">
        <v>113389.2</v>
      </c>
      <c r="I33" s="33">
        <f t="shared" si="1"/>
        <v>0</v>
      </c>
    </row>
    <row r="34" spans="1:9" x14ac:dyDescent="0.25">
      <c r="A34" s="12" t="s">
        <v>53</v>
      </c>
      <c r="B34" s="30">
        <v>3822.7</v>
      </c>
      <c r="C34" s="30">
        <v>4229.3</v>
      </c>
      <c r="D34" s="11">
        <f>+B34-C34</f>
        <v>-406.60000000000036</v>
      </c>
      <c r="E34" s="19"/>
      <c r="F34" s="12" t="s">
        <v>63</v>
      </c>
      <c r="G34" s="15">
        <v>11122.4</v>
      </c>
      <c r="H34" s="15">
        <v>11122.4</v>
      </c>
      <c r="I34" s="35">
        <f t="shared" si="1"/>
        <v>0</v>
      </c>
    </row>
    <row r="35" spans="1:9" x14ac:dyDescent="0.25">
      <c r="A35" s="12"/>
      <c r="B35" s="30"/>
      <c r="C35" s="30"/>
      <c r="D35" s="30"/>
      <c r="E35" s="19"/>
      <c r="F35" s="12" t="s">
        <v>64</v>
      </c>
      <c r="G35" s="15">
        <v>1051220.3</v>
      </c>
      <c r="H35" s="15">
        <v>586690.4</v>
      </c>
      <c r="I35" s="33">
        <f t="shared" si="1"/>
        <v>464529.9</v>
      </c>
    </row>
    <row r="36" spans="1:9" ht="17.25" x14ac:dyDescent="0.25">
      <c r="A36" s="12" t="s">
        <v>54</v>
      </c>
      <c r="B36" s="36">
        <v>694.6</v>
      </c>
      <c r="C36" s="36">
        <v>861.6</v>
      </c>
      <c r="D36" s="36">
        <f>+B36-C36</f>
        <v>-167</v>
      </c>
      <c r="E36" s="19"/>
      <c r="F36" s="12" t="s">
        <v>24</v>
      </c>
      <c r="G36" s="27">
        <v>64290</v>
      </c>
      <c r="H36" s="27">
        <v>464529.9</v>
      </c>
      <c r="I36" s="28">
        <f t="shared" si="1"/>
        <v>-400239.9</v>
      </c>
    </row>
    <row r="37" spans="1:9" x14ac:dyDescent="0.25">
      <c r="A37" s="12"/>
      <c r="B37" s="30"/>
      <c r="C37" s="30"/>
      <c r="D37" s="30"/>
      <c r="E37" s="19"/>
      <c r="G37" s="29"/>
    </row>
    <row r="38" spans="1:9" ht="18.75" x14ac:dyDescent="0.25">
      <c r="A38" s="12"/>
      <c r="B38" s="30"/>
      <c r="C38" s="30"/>
      <c r="D38" s="30"/>
      <c r="E38" s="19"/>
      <c r="F38" s="40" t="s">
        <v>55</v>
      </c>
      <c r="G38" s="41">
        <f>SUM(G31:G37)</f>
        <v>5170632.7</v>
      </c>
      <c r="H38" s="41">
        <f>SUM(H31:H37)</f>
        <v>5106342.7000000011</v>
      </c>
      <c r="I38" s="41">
        <f>+G38-H38</f>
        <v>64289.999999999069</v>
      </c>
    </row>
    <row r="39" spans="1:9" ht="16.5" x14ac:dyDescent="0.25">
      <c r="A39" s="12"/>
      <c r="B39" s="30"/>
      <c r="C39" s="30"/>
      <c r="D39" s="30"/>
      <c r="E39" s="19"/>
      <c r="F39" s="12"/>
      <c r="G39" s="42"/>
      <c r="H39" s="42"/>
      <c r="I39" s="42">
        <f>+G39-H39</f>
        <v>0</v>
      </c>
    </row>
    <row r="40" spans="1:9" ht="18.75" x14ac:dyDescent="0.25">
      <c r="A40" s="40" t="s">
        <v>56</v>
      </c>
      <c r="B40" s="43">
        <f>+B36+B34+B32+B30+B27+B21+B14+B12</f>
        <v>8267895.8000000007</v>
      </c>
      <c r="C40" s="43">
        <f>+C36+C34+C32+C30+C27+C21+C14+C12</f>
        <v>7991000.2999999998</v>
      </c>
      <c r="D40" s="43">
        <f>+B40-C40</f>
        <v>276895.50000000093</v>
      </c>
      <c r="E40" s="19"/>
      <c r="F40" s="40" t="s">
        <v>57</v>
      </c>
      <c r="G40" s="43">
        <f>+G27+G38</f>
        <v>8267895.7999999998</v>
      </c>
      <c r="H40" s="43">
        <f>+H27+H38</f>
        <v>7991000.3000000007</v>
      </c>
      <c r="I40" s="43">
        <f>+G40-H40</f>
        <v>276895.49999999907</v>
      </c>
    </row>
    <row r="41" spans="1:9" x14ac:dyDescent="0.25">
      <c r="C41" s="37"/>
      <c r="D41" s="37"/>
      <c r="E41" s="19"/>
    </row>
    <row r="42" spans="1:9" x14ac:dyDescent="0.25">
      <c r="B42" s="22"/>
    </row>
    <row r="43" spans="1:9" x14ac:dyDescent="0.25">
      <c r="B43" s="22"/>
    </row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opLeftCell="A34" workbookViewId="0">
      <selection activeCell="A39" sqref="A39"/>
    </sheetView>
  </sheetViews>
  <sheetFormatPr baseColWidth="10" defaultColWidth="8" defaultRowHeight="15" x14ac:dyDescent="0.25"/>
  <cols>
    <col min="1" max="1" width="87" style="6" customWidth="1"/>
    <col min="2" max="2" width="6.7109375" style="51" customWidth="1"/>
    <col min="3" max="3" width="28.140625" style="52" customWidth="1"/>
    <col min="4" max="16384" width="8" style="6"/>
  </cols>
  <sheetData>
    <row r="1" spans="1:4" s="5" customFormat="1" ht="18" x14ac:dyDescent="0.25">
      <c r="A1" s="7" t="s">
        <v>0</v>
      </c>
      <c r="B1" s="4"/>
      <c r="C1" s="45"/>
    </row>
    <row r="2" spans="1:4" s="5" customFormat="1" ht="18" x14ac:dyDescent="0.25">
      <c r="A2" s="7" t="s">
        <v>1</v>
      </c>
      <c r="B2" s="4"/>
      <c r="C2" s="45"/>
    </row>
    <row r="3" spans="1:4" ht="16.5" x14ac:dyDescent="0.25">
      <c r="A3" s="7"/>
      <c r="B3" s="3"/>
      <c r="C3" s="46"/>
    </row>
    <row r="4" spans="1:4" s="8" customFormat="1" ht="16.5" x14ac:dyDescent="0.25">
      <c r="A4" s="7" t="s">
        <v>2</v>
      </c>
      <c r="B4" s="7"/>
      <c r="C4" s="47"/>
    </row>
    <row r="5" spans="1:4" s="8" customFormat="1" ht="16.5" x14ac:dyDescent="0.25">
      <c r="A5" s="7" t="s">
        <v>70</v>
      </c>
      <c r="B5" s="7"/>
      <c r="C5" s="47"/>
    </row>
    <row r="6" spans="1:4" s="7" customFormat="1" ht="16.5" x14ac:dyDescent="0.25">
      <c r="A6" s="48" t="s">
        <v>3</v>
      </c>
      <c r="B6" s="10"/>
      <c r="C6" s="49"/>
    </row>
    <row r="7" spans="1:4" s="3" customFormat="1" x14ac:dyDescent="0.25">
      <c r="B7" s="50"/>
      <c r="C7" s="46"/>
    </row>
    <row r="8" spans="1:4" s="3" customFormat="1" x14ac:dyDescent="0.25">
      <c r="B8" s="50"/>
      <c r="C8" s="46"/>
    </row>
    <row r="9" spans="1:4" ht="16.5" x14ac:dyDescent="0.25">
      <c r="B9" s="50"/>
      <c r="C9" s="61">
        <v>44927</v>
      </c>
    </row>
    <row r="11" spans="1:4" x14ac:dyDescent="0.25">
      <c r="A11" s="6" t="s">
        <v>4</v>
      </c>
    </row>
    <row r="12" spans="1:4" x14ac:dyDescent="0.25">
      <c r="A12" s="12" t="s">
        <v>5</v>
      </c>
      <c r="C12" s="21">
        <f>+'ER Enero'!C12</f>
        <v>78040.899999999994</v>
      </c>
    </row>
    <row r="13" spans="1:4" x14ac:dyDescent="0.25">
      <c r="A13" s="12" t="s">
        <v>6</v>
      </c>
      <c r="C13" s="21">
        <f>+'ER Enero'!C13</f>
        <v>0</v>
      </c>
      <c r="D13" s="29"/>
    </row>
    <row r="14" spans="1:4" x14ac:dyDescent="0.25">
      <c r="A14" s="12" t="s">
        <v>7</v>
      </c>
      <c r="C14" s="21">
        <f>+'ER Enero'!C14</f>
        <v>5474.6</v>
      </c>
    </row>
    <row r="15" spans="1:4" ht="13.5" customHeight="1" x14ac:dyDescent="0.25">
      <c r="A15" s="12" t="s">
        <v>8</v>
      </c>
      <c r="C15" s="53">
        <f>+'ER Enero'!C15</f>
        <v>3407.7</v>
      </c>
    </row>
    <row r="16" spans="1:4" ht="13.5" customHeight="1" x14ac:dyDescent="0.25">
      <c r="A16" s="54"/>
      <c r="C16" s="55">
        <f>SUM(C12:C15)</f>
        <v>86923.199999999997</v>
      </c>
    </row>
    <row r="17" spans="1:6" x14ac:dyDescent="0.25">
      <c r="A17" s="56"/>
      <c r="C17" s="21"/>
    </row>
    <row r="18" spans="1:6" x14ac:dyDescent="0.25">
      <c r="A18" s="12" t="s">
        <v>9</v>
      </c>
    </row>
    <row r="19" spans="1:6" x14ac:dyDescent="0.25">
      <c r="A19" s="12" t="s">
        <v>10</v>
      </c>
      <c r="C19" s="21">
        <f>+'ER Enero'!C19</f>
        <v>7496.9</v>
      </c>
    </row>
    <row r="20" spans="1:6" ht="17.25" x14ac:dyDescent="0.25">
      <c r="A20" s="12" t="s">
        <v>11</v>
      </c>
      <c r="C20" s="53">
        <f>+'ER Enero'!C20</f>
        <v>11022</v>
      </c>
    </row>
    <row r="21" spans="1:6" x14ac:dyDescent="0.25">
      <c r="A21" s="12"/>
      <c r="C21" s="55">
        <f>SUM(C19:C20)</f>
        <v>18518.900000000001</v>
      </c>
    </row>
    <row r="22" spans="1:6" x14ac:dyDescent="0.25">
      <c r="A22" s="12"/>
      <c r="C22" s="21"/>
    </row>
    <row r="23" spans="1:6" x14ac:dyDescent="0.25">
      <c r="A23" s="12" t="s">
        <v>12</v>
      </c>
      <c r="C23" s="21">
        <f>SUM(C16-C21)</f>
        <v>68404.299999999988</v>
      </c>
    </row>
    <row r="24" spans="1:6" x14ac:dyDescent="0.25">
      <c r="A24" s="12"/>
      <c r="C24" s="21"/>
    </row>
    <row r="25" spans="1:6" x14ac:dyDescent="0.25">
      <c r="A25" s="12" t="s">
        <v>13</v>
      </c>
      <c r="C25" s="21"/>
    </row>
    <row r="26" spans="1:6" ht="17.25" x14ac:dyDescent="0.25">
      <c r="A26" s="12" t="s">
        <v>14</v>
      </c>
      <c r="C26" s="53">
        <f>+'ER Enero'!C26</f>
        <v>47110.2</v>
      </c>
      <c r="E26" s="52"/>
      <c r="F26" s="52"/>
    </row>
    <row r="27" spans="1:6" x14ac:dyDescent="0.25">
      <c r="A27" s="12"/>
      <c r="C27" s="21"/>
    </row>
    <row r="28" spans="1:6" x14ac:dyDescent="0.25">
      <c r="A28" s="12" t="s">
        <v>15</v>
      </c>
      <c r="C28" s="21">
        <f>+C23-C26</f>
        <v>21294.099999999991</v>
      </c>
    </row>
    <row r="29" spans="1:6" x14ac:dyDescent="0.25">
      <c r="A29" s="12"/>
      <c r="C29" s="21"/>
    </row>
    <row r="31" spans="1:6" x14ac:dyDescent="0.25">
      <c r="A31" s="12"/>
      <c r="C31" s="21">
        <f>+'ER Enero'!C31</f>
        <v>0</v>
      </c>
    </row>
    <row r="32" spans="1:6" x14ac:dyDescent="0.25">
      <c r="A32" s="12" t="s">
        <v>16</v>
      </c>
      <c r="C32" s="21">
        <f>+'ER Enero'!C32</f>
        <v>40296.699999999997</v>
      </c>
    </row>
    <row r="33" spans="1:6" x14ac:dyDescent="0.25">
      <c r="A33" s="12" t="s">
        <v>17</v>
      </c>
      <c r="C33" s="21">
        <f>+'ER Enero'!C33</f>
        <v>-118.2</v>
      </c>
    </row>
    <row r="34" spans="1:6" x14ac:dyDescent="0.25">
      <c r="A34" s="12"/>
      <c r="C34" s="21">
        <f>+'ER Enero'!C34</f>
        <v>0</v>
      </c>
    </row>
    <row r="35" spans="1:6" x14ac:dyDescent="0.25">
      <c r="A35" s="12" t="s">
        <v>18</v>
      </c>
      <c r="C35" s="21">
        <f>+'ER Enero'!C35</f>
        <v>15028.8</v>
      </c>
      <c r="E35" s="52"/>
      <c r="F35" s="52"/>
    </row>
    <row r="36" spans="1:6" x14ac:dyDescent="0.25">
      <c r="A36" s="12"/>
      <c r="C36" s="21">
        <f>+'ER Enero'!C36</f>
        <v>0</v>
      </c>
    </row>
    <row r="37" spans="1:6" x14ac:dyDescent="0.25">
      <c r="A37" s="12" t="s">
        <v>19</v>
      </c>
    </row>
    <row r="38" spans="1:6" x14ac:dyDescent="0.25">
      <c r="A38" s="57" t="s">
        <v>20</v>
      </c>
      <c r="C38" s="21">
        <f>+'ER Enero'!C38</f>
        <v>1644.2</v>
      </c>
    </row>
    <row r="39" spans="1:6" x14ac:dyDescent="0.25">
      <c r="A39" s="57" t="s">
        <v>21</v>
      </c>
      <c r="C39" s="21">
        <f>+'ER Enero'!C39</f>
        <v>578.9</v>
      </c>
    </row>
    <row r="40" spans="1:6" x14ac:dyDescent="0.25">
      <c r="A40" s="57" t="s">
        <v>22</v>
      </c>
      <c r="C40" s="21">
        <f>+'ER Enero'!C40</f>
        <v>6623</v>
      </c>
    </row>
    <row r="41" spans="1:6" ht="17.25" x14ac:dyDescent="0.25">
      <c r="A41" s="57" t="s">
        <v>23</v>
      </c>
      <c r="C41" s="53">
        <f>+'ER Enero'!C41</f>
        <v>3365.3</v>
      </c>
    </row>
    <row r="42" spans="1:6" x14ac:dyDescent="0.25">
      <c r="A42" s="12"/>
      <c r="C42" s="21">
        <f>SUM(C38:C41)</f>
        <v>12211.400000000001</v>
      </c>
    </row>
    <row r="43" spans="1:6" x14ac:dyDescent="0.25">
      <c r="A43" s="12"/>
      <c r="C43" s="21"/>
    </row>
    <row r="44" spans="1:6" x14ac:dyDescent="0.25">
      <c r="A44" s="12" t="s">
        <v>24</v>
      </c>
      <c r="C44" s="21">
        <f>+C28+C32+C33+C35-C42</f>
        <v>64289.999999999993</v>
      </c>
    </row>
    <row r="45" spans="1:6" s="12" customFormat="1" x14ac:dyDescent="0.25">
      <c r="B45" s="51"/>
      <c r="C45" s="21"/>
    </row>
    <row r="46" spans="1:6" s="12" customFormat="1" x14ac:dyDescent="0.25">
      <c r="A46" s="12" t="s">
        <v>25</v>
      </c>
      <c r="B46" s="51"/>
      <c r="C46" s="21"/>
    </row>
    <row r="47" spans="1:6" s="12" customFormat="1" ht="17.25" x14ac:dyDescent="0.25">
      <c r="A47" s="12" t="s">
        <v>26</v>
      </c>
      <c r="B47" s="51"/>
      <c r="C47" s="53">
        <v>0</v>
      </c>
    </row>
    <row r="48" spans="1:6" s="12" customFormat="1" x14ac:dyDescent="0.25">
      <c r="A48" s="58"/>
      <c r="B48" s="51"/>
      <c r="C48" s="21"/>
    </row>
    <row r="49" spans="1:3" s="12" customFormat="1" ht="18.75" x14ac:dyDescent="0.25">
      <c r="A49" s="40" t="s">
        <v>27</v>
      </c>
      <c r="B49" s="62"/>
      <c r="C49" s="63">
        <f>+C44+C47</f>
        <v>64289.999999999993</v>
      </c>
    </row>
    <row r="50" spans="1:3" s="12" customFormat="1" x14ac:dyDescent="0.25">
      <c r="B50" s="51"/>
      <c r="C50" s="21"/>
    </row>
    <row r="51" spans="1:3" x14ac:dyDescent="0.25">
      <c r="C51" s="59"/>
    </row>
    <row r="52" spans="1:3" x14ac:dyDescent="0.25">
      <c r="C52" s="60"/>
    </row>
    <row r="60" spans="1:3" x14ac:dyDescent="0.25">
      <c r="C60" s="19"/>
    </row>
    <row r="61" spans="1:3" x14ac:dyDescent="0.25">
      <c r="C61" s="19"/>
    </row>
    <row r="62" spans="1:3" x14ac:dyDescent="0.25">
      <c r="C62" s="19"/>
    </row>
    <row r="63" spans="1:3" x14ac:dyDescent="0.25">
      <c r="C63" s="19"/>
    </row>
    <row r="64" spans="1:3" x14ac:dyDescent="0.25">
      <c r="C64" s="19"/>
    </row>
    <row r="65" spans="1:3" x14ac:dyDescent="0.25">
      <c r="C65" s="19"/>
    </row>
    <row r="66" spans="1:3" s="12" customFormat="1" x14ac:dyDescent="0.25">
      <c r="A66" s="6"/>
      <c r="B66" s="51"/>
      <c r="C66" s="19"/>
    </row>
    <row r="67" spans="1:3" x14ac:dyDescent="0.25">
      <c r="C67" s="19"/>
    </row>
    <row r="68" spans="1:3" x14ac:dyDescent="0.25">
      <c r="C68" s="19"/>
    </row>
    <row r="69" spans="1:3" x14ac:dyDescent="0.25">
      <c r="C69" s="19"/>
    </row>
    <row r="70" spans="1:3" x14ac:dyDescent="0.25">
      <c r="C70" s="19"/>
    </row>
    <row r="71" spans="1:3" x14ac:dyDescent="0.25">
      <c r="C71" s="19"/>
    </row>
    <row r="72" spans="1:3" x14ac:dyDescent="0.25">
      <c r="C72" s="19"/>
    </row>
    <row r="73" spans="1:3" x14ac:dyDescent="0.25">
      <c r="C73" s="19"/>
    </row>
    <row r="74" spans="1:3" x14ac:dyDescent="0.25">
      <c r="C74" s="19"/>
    </row>
    <row r="75" spans="1:3" x14ac:dyDescent="0.25">
      <c r="C75" s="19"/>
    </row>
    <row r="76" spans="1:3" x14ac:dyDescent="0.25">
      <c r="C76" s="19"/>
    </row>
    <row r="77" spans="1:3" x14ac:dyDescent="0.25">
      <c r="C77" s="19"/>
    </row>
    <row r="78" spans="1:3" x14ac:dyDescent="0.25">
      <c r="C78" s="19"/>
    </row>
    <row r="79" spans="1:3" x14ac:dyDescent="0.25">
      <c r="C79" s="19"/>
    </row>
    <row r="80" spans="1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  <row r="137" spans="3:3" x14ac:dyDescent="0.25">
      <c r="C137" s="19"/>
    </row>
    <row r="138" spans="3:3" x14ac:dyDescent="0.25">
      <c r="C138" s="19"/>
    </row>
    <row r="139" spans="3:3" x14ac:dyDescent="0.25">
      <c r="C139" s="19"/>
    </row>
    <row r="140" spans="3:3" x14ac:dyDescent="0.25">
      <c r="C140" s="19"/>
    </row>
    <row r="141" spans="3:3" x14ac:dyDescent="0.25">
      <c r="C141" s="19"/>
    </row>
    <row r="142" spans="3:3" x14ac:dyDescent="0.25">
      <c r="C142" s="19"/>
    </row>
    <row r="143" spans="3:3" x14ac:dyDescent="0.25">
      <c r="C143" s="19"/>
    </row>
    <row r="144" spans="3:3" x14ac:dyDescent="0.25">
      <c r="C144" s="1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baseType="lpstr" size="6">
      <vt:lpstr>ER Enero</vt:lpstr>
      <vt:lpstr>ESF Enero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