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316" documentId="8_{0DFC3A1F-5EFE-40E8-9EB7-45D02296657A}" xr6:coauthVersionLast="47" xr6:coauthVersionMax="47" xr10:uidLastSave="{BC73891C-878E-432D-8369-0D8695815929}"/>
  <bookViews>
    <workbookView xWindow="-120" yWindow="-120" windowWidth="20730" windowHeight="11160" tabRatio="651" activeTab="6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cumulado" sheetId="2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0" localSheetId="6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2" i="25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C13" i="25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G28" i="29" l="1"/>
  <c r="I14" i="29"/>
  <c r="I12" i="29"/>
  <c r="B40" i="29"/>
  <c r="D22" i="29"/>
  <c r="C40" i="29"/>
  <c r="G28" i="26"/>
  <c r="I14" i="26"/>
  <c r="I12" i="26"/>
  <c r="B40" i="26"/>
  <c r="D22" i="26"/>
  <c r="C40" i="26"/>
  <c r="D40" i="29" l="1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<sst xmlns="http://schemas.openxmlformats.org/spreadsheetml/2006/main" count="267" uniqueCount="82">
  <si>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</si>
  <si>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</si>
  <si>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</si>
  <si>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</si>
  <si>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</si>
  <si>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</si>
  <si>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</si>
  <si>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</si>
  <si>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</si>
  <si>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</si>
  <si>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</si>
  <si>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</si>
  <si>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</si>
  <si>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</si>
  <si>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</si>
  <si>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</si>
  <si>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</si>
  <si>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</si>
  <si>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</si>
  <si>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</si>
  <si>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</si>
  <si>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</si>
  <si>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</si>
  <si>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</si>
  <si>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</si>
  <si>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</si>
  <si>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</si>
  <si>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</si>
  <si>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</si>
  <si>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</si>
  <si>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</si>
  <si>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</si>
  <si>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</si>
  <si>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</si>
  <si>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</si>
  <si>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</si>
  <si>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</si>
  <si>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</si>
  <si>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</si>
  <si>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</si>
  <si>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</si>
  <si>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</si>
  <si>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</si>
  <si>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</si>
  <si>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</si>
  <si>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</si>
  <si>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</si>
  <si>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</si>
  <si>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</si>
  <si>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</si>
  <si>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</si>
  <si>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</si>
  <si>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</si>
  <si>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</si>
  <si>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</si>
  <si>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</si>
  <si>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</si>
  <si>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</si>
  <si>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</si>
  <si>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</si>
  <si>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</si>
  <si>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</si>
  <si>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</si>
  <si>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</si>
  <si>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Inversiones Costo Amortizado</t>
  </si>
  <si>
    <t>Cuentas inactivas</t>
  </si>
  <si>
    <t>Beneficios a Empleados</t>
  </si>
  <si>
    <t>DEL 01 AL 31 DE ENERO DE 2024</t>
  </si>
  <si>
    <t>ESTADO DE SITUACIÓN FINANCIERA AL 31 DE ENERO DE  2024 Y 31 DE DICIEMBRE DE 2023</t>
  </si>
  <si>
    <t>DEL 01 AL 29 DE FEBRERO DE 2024</t>
  </si>
  <si>
    <t>ESTADO DE SITUACIÓN FINANCIERA AL 29 DE FEBRERO Y 31 DE ENERO DE  2024</t>
  </si>
  <si>
    <t>Obligaciones financieras</t>
  </si>
  <si>
    <t>Titulos emitidos</t>
  </si>
  <si>
    <t>Enero 31
de  2024</t>
  </si>
  <si>
    <t>Diciembre 31
de  2023</t>
  </si>
  <si>
    <t>OTROS ACTIVOS NO FINANCIEROS, NETO</t>
  </si>
  <si>
    <t>Depósitos Especiales</t>
  </si>
  <si>
    <t>Febrero 29
de  2024</t>
  </si>
  <si>
    <t>DEL 01 AL 31 DE MARZO DE 2024</t>
  </si>
  <si>
    <t>ESTADO DE SITUACIÓN FINANCIERA AL 31 DE MARZO Y 29 DE FEBRERO DE  2024</t>
  </si>
  <si>
    <t>Marzo 31
de  2024</t>
  </si>
  <si>
    <t>DEL 01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</si>
</sst>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86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4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zoomScaleNormal="90" zoomScaleSheetLayoutView="100" workbookViewId="0">
      <selection activeCell="A19" sqref="A19:A21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45292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96458.2</v>
      </c>
    </row>
    <row r="13" spans="1:9" x14ac:dyDescent="0.25">
      <c r="A13" s="54" t="s">
        <v>6</v>
      </c>
      <c r="C13" s="10">
        <v>0</v>
      </c>
      <c r="G13" s="61"/>
      <c r="I13" s="62"/>
    </row>
    <row r="14" spans="1:9" x14ac:dyDescent="0.25">
      <c r="A14" s="54" t="s">
        <v>7</v>
      </c>
      <c r="C14" s="10">
        <v>8504.1</v>
      </c>
    </row>
    <row r="15" spans="1:9" ht="13.5" customHeight="1" x14ac:dyDescent="0.25">
      <c r="A15" s="54" t="s">
        <v>8</v>
      </c>
      <c r="C15" s="22">
        <v>1791.4</v>
      </c>
      <c r="G15" s="61"/>
    </row>
    <row r="16" spans="1:9" ht="13.5" customHeight="1" x14ac:dyDescent="0.25">
      <c r="A16" s="51"/>
      <c r="C16" s="12">
        <f>SUM(C12:C15)</f>
        <v>106753.7</v>
      </c>
      <c r="G16" s="61"/>
    </row>
    <row r="17" spans="1:7" x14ac:dyDescent="0.25">
      <c r="A17" s="53"/>
      <c r="C17" s="10"/>
    </row>
    <row r="18" spans="1:7" x14ac:dyDescent="0.25">
      <c r="A18" s="11" t="s">
        <v>9</v>
      </c>
      <c r="G18" s="61"/>
    </row>
    <row r="19" spans="1:7" x14ac:dyDescent="0.25">
      <c r="A19" s="54" t="s">
        <v>71</v>
      </c>
      <c r="C19" s="10">
        <v>7980.6</v>
      </c>
    </row>
    <row r="20" spans="1:7" x14ac:dyDescent="0.25">
      <c r="A20" s="54" t="s">
        <v>72</v>
      </c>
      <c r="C20" s="10">
        <v>7220.9</v>
      </c>
    </row>
    <row r="21" spans="1:7" ht="17.25" x14ac:dyDescent="0.25">
      <c r="A21" s="54" t="s">
        <v>65</v>
      </c>
      <c r="C21" s="22">
        <v>25.9</v>
      </c>
      <c r="G21" s="61"/>
    </row>
    <row r="22" spans="1:7" x14ac:dyDescent="0.25">
      <c r="A22" s="11"/>
      <c r="C22" s="12">
        <f>SUM(C19:C21)</f>
        <v>15227.4</v>
      </c>
      <c r="G22" s="61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91526.3</v>
      </c>
      <c r="D24" s="63"/>
    </row>
    <row r="25" spans="1:7" x14ac:dyDescent="0.25">
      <c r="A25" s="11"/>
      <c r="C25" s="10"/>
      <c r="G25" s="84"/>
    </row>
    <row r="26" spans="1:7" x14ac:dyDescent="0.25">
      <c r="A26" s="11" t="s">
        <v>13</v>
      </c>
      <c r="C26" s="10"/>
      <c r="G26" s="84"/>
    </row>
    <row r="27" spans="1:7" ht="17.25" x14ac:dyDescent="0.25">
      <c r="A27" s="11" t="s">
        <v>14</v>
      </c>
      <c r="C27" s="22">
        <v>36315.699999999997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55210.600000000006</v>
      </c>
      <c r="E29" s="64"/>
    </row>
    <row r="30" spans="1:7" x14ac:dyDescent="0.25">
      <c r="A30" s="11"/>
      <c r="C30" s="10"/>
    </row>
    <row r="32" spans="1:7" x14ac:dyDescent="0.25">
      <c r="A32" s="11"/>
      <c r="C32" s="10"/>
      <c r="E32" s="65"/>
      <c r="F32" s="66"/>
      <c r="G32" s="66"/>
    </row>
    <row r="33" spans="1:7" x14ac:dyDescent="0.25">
      <c r="A33" s="11" t="s">
        <v>16</v>
      </c>
      <c r="C33" s="10">
        <v>33379.9</v>
      </c>
      <c r="E33" s="67"/>
      <c r="F33" s="68"/>
      <c r="G33" s="68"/>
    </row>
    <row r="34" spans="1:7" x14ac:dyDescent="0.25">
      <c r="A34" s="11" t="s">
        <v>17</v>
      </c>
      <c r="C34" s="10">
        <v>30.5</v>
      </c>
      <c r="E34" s="67"/>
      <c r="F34" s="68"/>
      <c r="G34" s="68"/>
    </row>
    <row r="35" spans="1:7" x14ac:dyDescent="0.25">
      <c r="A35" s="11"/>
      <c r="C35" s="10"/>
      <c r="E35" s="67"/>
      <c r="F35" s="68"/>
      <c r="G35" s="68"/>
    </row>
    <row r="36" spans="1:7" x14ac:dyDescent="0.25">
      <c r="A36" s="11" t="s">
        <v>18</v>
      </c>
      <c r="C36" s="10">
        <v>11957.9</v>
      </c>
      <c r="E36" s="67"/>
      <c r="F36" s="69"/>
      <c r="G36" s="69"/>
    </row>
    <row r="37" spans="1:7" x14ac:dyDescent="0.25">
      <c r="A37" s="11"/>
      <c r="C37" s="10"/>
      <c r="E37" s="67"/>
      <c r="F37" s="68"/>
      <c r="G37" s="68"/>
    </row>
    <row r="38" spans="1:7" x14ac:dyDescent="0.25">
      <c r="A38" s="11" t="s">
        <v>19</v>
      </c>
      <c r="E38" s="67"/>
      <c r="F38" s="69"/>
      <c r="G38" s="69"/>
    </row>
    <row r="39" spans="1:7" x14ac:dyDescent="0.25">
      <c r="A39" s="11" t="s">
        <v>66</v>
      </c>
      <c r="C39" s="10">
        <v>1937</v>
      </c>
      <c r="E39" s="67"/>
      <c r="F39" s="69"/>
      <c r="G39" s="69"/>
    </row>
    <row r="40" spans="1:7" x14ac:dyDescent="0.25">
      <c r="A40" s="11" t="s">
        <v>20</v>
      </c>
      <c r="C40" s="10">
        <v>1093.2</v>
      </c>
      <c r="E40" s="67"/>
      <c r="F40" s="68"/>
      <c r="G40" s="69"/>
    </row>
    <row r="41" spans="1:7" x14ac:dyDescent="0.25">
      <c r="A41" s="11" t="s">
        <v>21</v>
      </c>
      <c r="C41" s="10">
        <v>8793.7000000000007</v>
      </c>
      <c r="E41" s="67"/>
      <c r="F41" s="68"/>
      <c r="G41" s="68"/>
    </row>
    <row r="42" spans="1:7" ht="17.25" x14ac:dyDescent="0.25">
      <c r="A42" s="11" t="s">
        <v>22</v>
      </c>
      <c r="C42" s="50">
        <v>5571.4</v>
      </c>
      <c r="D42" s="28"/>
      <c r="E42" s="67"/>
      <c r="F42" s="70"/>
      <c r="G42" s="70"/>
    </row>
    <row r="43" spans="1:7" x14ac:dyDescent="0.25">
      <c r="A43" s="11"/>
      <c r="C43" s="10">
        <f>SUM(C39:C42)</f>
        <v>17395.300000000003</v>
      </c>
      <c r="E43" s="67"/>
      <c r="F43" s="69"/>
      <c r="G43" s="69"/>
    </row>
    <row r="44" spans="1:7" x14ac:dyDescent="0.25">
      <c r="A44" s="11"/>
      <c r="C44" s="10"/>
      <c r="E44" s="71"/>
      <c r="F44" s="72"/>
      <c r="G44" s="72"/>
    </row>
    <row r="45" spans="1:7" x14ac:dyDescent="0.25">
      <c r="A45" s="11" t="s">
        <v>23</v>
      </c>
      <c r="C45" s="10">
        <f>+C29+C33+C34+C36-C43</f>
        <v>83183.599999999991</v>
      </c>
      <c r="D45" s="11"/>
      <c r="E45" s="73"/>
      <c r="F45" s="69"/>
      <c r="G45" s="69"/>
    </row>
    <row r="46" spans="1:7" s="11" customFormat="1" x14ac:dyDescent="0.25">
      <c r="B46" s="78"/>
      <c r="C46" s="10"/>
      <c r="E46" s="74"/>
      <c r="F46" s="75"/>
    </row>
    <row r="47" spans="1:7" s="11" customFormat="1" x14ac:dyDescent="0.25">
      <c r="A47" s="11" t="s">
        <v>24</v>
      </c>
      <c r="B47" s="78"/>
      <c r="C47" s="10"/>
    </row>
    <row r="48" spans="1:7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83183.599999999991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16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68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29</v>
      </c>
      <c r="C9" s="85"/>
      <c r="D9" s="85"/>
      <c r="G9" s="85" t="s">
        <v>29</v>
      </c>
      <c r="H9" s="85"/>
      <c r="I9" s="85"/>
    </row>
    <row r="10" spans="1:9" s="2" customFormat="1" ht="33" x14ac:dyDescent="0.25">
      <c r="A10" s="37" t="s">
        <v>30</v>
      </c>
      <c r="B10" s="42" t="s">
        <v>73</v>
      </c>
      <c r="C10" s="42" t="s">
        <v>74</v>
      </c>
      <c r="D10" s="42" t="s">
        <v>31</v>
      </c>
      <c r="F10" s="37" t="s">
        <v>32</v>
      </c>
      <c r="G10" s="42" t="s">
        <v>73</v>
      </c>
      <c r="H10" s="42" t="s">
        <v>74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478801.1</v>
      </c>
      <c r="C12" s="12">
        <v>421983.9</v>
      </c>
      <c r="D12" s="12">
        <f>+B12-C12</f>
        <v>56817.199999999953</v>
      </c>
      <c r="F12" s="13" t="s">
        <v>63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56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44970.6</v>
      </c>
      <c r="H15" s="14">
        <v>37255.9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38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64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34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40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46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44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48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75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23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54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55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69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112237.1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7752.2</v>
      </c>
    </row>
    <row r="15" spans="1:9" ht="13.5" customHeight="1" x14ac:dyDescent="0.25">
      <c r="A15" s="54" t="s">
        <v>8</v>
      </c>
      <c r="C15" s="22">
        <v>825.2</v>
      </c>
      <c r="G15" s="61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7425.9</v>
      </c>
    </row>
    <row r="20" spans="1:4" x14ac:dyDescent="0.25">
      <c r="A20" s="54" t="s">
        <v>72</v>
      </c>
      <c r="C20" s="10">
        <v>7624.9</v>
      </c>
    </row>
    <row r="21" spans="1:4" ht="17.25" x14ac:dyDescent="0.25">
      <c r="A21" s="54" t="s">
        <v>65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105738.5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63734.3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42004.2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24401.200000000001</v>
      </c>
    </row>
    <row r="34" spans="1:9" x14ac:dyDescent="0.25">
      <c r="A34" s="11" t="s">
        <v>17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9900.7999999999993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1977.8</v>
      </c>
    </row>
    <row r="40" spans="1:9" x14ac:dyDescent="0.25">
      <c r="A40" s="11" t="s">
        <v>20</v>
      </c>
      <c r="C40" s="10">
        <v>1044.2</v>
      </c>
    </row>
    <row r="41" spans="1:9" x14ac:dyDescent="0.25">
      <c r="A41" s="11" t="s">
        <v>21</v>
      </c>
      <c r="C41" s="10">
        <v>10630.5</v>
      </c>
    </row>
    <row r="42" spans="1:9" ht="17.25" x14ac:dyDescent="0.25">
      <c r="A42" s="11" t="s">
        <v>22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50108.5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50108.5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B5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29</v>
      </c>
      <c r="C9" s="85"/>
      <c r="D9" s="85"/>
      <c r="G9" s="85" t="s">
        <v>29</v>
      </c>
      <c r="H9" s="85"/>
      <c r="I9" s="85"/>
    </row>
    <row r="10" spans="1:9" s="2" customFormat="1" ht="33" x14ac:dyDescent="0.25">
      <c r="A10" s="37" t="s">
        <v>30</v>
      </c>
      <c r="B10" s="42" t="s">
        <v>77</v>
      </c>
      <c r="C10" s="42" t="s">
        <v>73</v>
      </c>
      <c r="D10" s="42" t="s">
        <v>31</v>
      </c>
      <c r="F10" s="37" t="s">
        <v>32</v>
      </c>
      <c r="G10" s="42" t="s">
        <v>77</v>
      </c>
      <c r="H10" s="42" t="s">
        <v>73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479637.9</v>
      </c>
      <c r="C12" s="12">
        <v>478801.1</v>
      </c>
      <c r="D12" s="12">
        <f>+B12-C12</f>
        <v>836.80000000004657</v>
      </c>
      <c r="F12" s="13" t="s">
        <v>63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56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44995.8</v>
      </c>
      <c r="H15" s="15">
        <v>44970.6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38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34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40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46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44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48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75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23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54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55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78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45352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97671.2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8620.7000000000007</v>
      </c>
    </row>
    <row r="15" spans="1:9" ht="13.5" customHeight="1" x14ac:dyDescent="0.25">
      <c r="A15" s="54" t="s">
        <v>8</v>
      </c>
      <c r="C15" s="22">
        <v>1919.3</v>
      </c>
      <c r="G15" s="61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71</v>
      </c>
      <c r="C19" s="10">
        <v>7841.5</v>
      </c>
    </row>
    <row r="20" spans="1:4" x14ac:dyDescent="0.25">
      <c r="A20" s="54" t="s">
        <v>72</v>
      </c>
      <c r="C20" s="10">
        <v>10194.299999999999</v>
      </c>
    </row>
    <row r="21" spans="1:4" ht="17.25" x14ac:dyDescent="0.25">
      <c r="A21" s="54" t="s">
        <v>65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90142.8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62388.7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27754.100000000006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23442.3</v>
      </c>
    </row>
    <row r="34" spans="1:9" x14ac:dyDescent="0.25">
      <c r="A34" s="11" t="s">
        <v>17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6261.8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2341.6</v>
      </c>
    </row>
    <row r="40" spans="1:9" x14ac:dyDescent="0.25">
      <c r="A40" s="11" t="s">
        <v>20</v>
      </c>
      <c r="C40" s="10">
        <v>2073.1999999999998</v>
      </c>
    </row>
    <row r="41" spans="1:9" x14ac:dyDescent="0.25">
      <c r="A41" s="11" t="s">
        <v>21</v>
      </c>
      <c r="C41" s="10">
        <v>11827.7</v>
      </c>
    </row>
    <row r="42" spans="1:9" ht="17.25" x14ac:dyDescent="0.25">
      <c r="A42" s="11" t="s">
        <v>22</v>
      </c>
      <c r="C42" s="22">
        <v>7237.8</v>
      </c>
      <c r="D42" s="28"/>
    </row>
    <row r="43" spans="1:9" x14ac:dyDescent="0.25">
      <c r="A43" s="11"/>
      <c r="C43" s="10">
        <f>SUM(C39:C42)</f>
        <v>23480.3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33836.300000000017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33836.300000000017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25" workbookViewId="0">
      <selection activeCell="G32" sqref="G32:G37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79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5" t="s">
        <v>29</v>
      </c>
      <c r="C9" s="85"/>
      <c r="D9" s="85"/>
      <c r="G9" s="85" t="s">
        <v>29</v>
      </c>
      <c r="H9" s="85"/>
      <c r="I9" s="85"/>
    </row>
    <row r="10" spans="1:9" s="2" customFormat="1" ht="33" x14ac:dyDescent="0.25">
      <c r="A10" s="37" t="s">
        <v>30</v>
      </c>
      <c r="B10" s="42" t="s">
        <v>80</v>
      </c>
      <c r="C10" s="42" t="s">
        <v>77</v>
      </c>
      <c r="D10" s="42" t="s">
        <v>31</v>
      </c>
      <c r="F10" s="37" t="s">
        <v>32</v>
      </c>
      <c r="G10" s="42" t="s">
        <v>77</v>
      </c>
      <c r="H10" s="42" t="s">
        <v>77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444799.7</v>
      </c>
      <c r="C12" s="12">
        <v>479637.9</v>
      </c>
      <c r="D12" s="12">
        <f>+B12-C12</f>
        <v>-34838.200000000012</v>
      </c>
      <c r="F12" s="13" t="s">
        <v>63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56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76</v>
      </c>
      <c r="G15" s="15">
        <v>45028.4</v>
      </c>
      <c r="H15" s="15">
        <v>44995.8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38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34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40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46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44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48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52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61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75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23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54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55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workbookViewId="0">
      <selection activeCell="A45" sqref="A45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81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8">
        <v>45352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Febrero'!C12+'ER Marzo'!C12</f>
        <v>306366.5</v>
      </c>
    </row>
    <row r="13" spans="1:9" x14ac:dyDescent="0.25">
      <c r="A13" s="11" t="s">
        <v>6</v>
      </c>
      <c r="C13" s="20">
        <f>+'ER Enero'!C13+'ER Febrero'!C13</f>
        <v>0</v>
      </c>
      <c r="D13" s="28"/>
    </row>
    <row r="14" spans="1:9" x14ac:dyDescent="0.25">
      <c r="A14" s="11" t="s">
        <v>7</v>
      </c>
      <c r="C14" s="20">
        <f>+'ER Enero'!C14+'ER Febrero'!C14+'ER Marzo'!C14</f>
        <v>24877</v>
      </c>
    </row>
    <row r="15" spans="1:9" ht="13.5" customHeight="1" x14ac:dyDescent="0.25">
      <c r="A15" s="11" t="s">
        <v>8</v>
      </c>
      <c r="C15" s="50">
        <f>+'ER Enero'!C15+'ER Febrero'!C15+'ER Marzo'!C15</f>
        <v>4535.9000000000005</v>
      </c>
      <c r="I15" s="81"/>
    </row>
    <row r="16" spans="1:9" ht="13.5" customHeight="1" x14ac:dyDescent="0.25">
      <c r="A16" s="51"/>
      <c r="C16" s="52">
        <f>SUM(C12:C15)</f>
        <v>335779.4</v>
      </c>
      <c r="I16" s="81"/>
    </row>
    <row r="17" spans="1:9" x14ac:dyDescent="0.25">
      <c r="A17" s="53"/>
      <c r="C17" s="20"/>
      <c r="I17" s="81"/>
    </row>
    <row r="18" spans="1:9" x14ac:dyDescent="0.25">
      <c r="A18" s="11" t="s">
        <v>9</v>
      </c>
    </row>
    <row r="19" spans="1:9" x14ac:dyDescent="0.25">
      <c r="A19" s="11" t="s">
        <v>10</v>
      </c>
      <c r="C19" s="20">
        <f>+'ER Enero'!C19+'ER Febrero'!C19+'ER Marzo'!C19</f>
        <v>23248</v>
      </c>
    </row>
    <row r="20" spans="1:9" x14ac:dyDescent="0.25">
      <c r="A20" s="11" t="s">
        <v>11</v>
      </c>
      <c r="C20" s="20">
        <f>+'ER Enero'!C20+'ER Febrero'!C20+'ER Marzo'!C20</f>
        <v>25040.1</v>
      </c>
    </row>
    <row r="21" spans="1:9" ht="17.25" x14ac:dyDescent="0.25">
      <c r="A21" s="11" t="s">
        <v>65</v>
      </c>
      <c r="C21" s="50">
        <f>+'ER Enero'!C21+'ER Febrero'!C21+'ER Marzo'!C21</f>
        <v>83.699999999999989</v>
      </c>
    </row>
    <row r="22" spans="1:9" x14ac:dyDescent="0.25">
      <c r="A22" s="11"/>
      <c r="C22" s="52">
        <f>SUM(C19:C21)</f>
        <v>48371.799999999996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287407.60000000003</v>
      </c>
      <c r="E24" s="80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Febrero'!C27+'ER Marzo'!C27</f>
        <v>162438.70000000001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124968.90000000002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Febrero'!C33+'ER Marzo'!C33</f>
        <v>81223.400000000009</v>
      </c>
    </row>
    <row r="34" spans="1:6" x14ac:dyDescent="0.25">
      <c r="A34" s="11" t="s">
        <v>17</v>
      </c>
      <c r="C34" s="20">
        <f>+'ER Enero'!C34+'ER Febrero'!C34+'ER Marzo'!C34</f>
        <v>-91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Febrero'!C36+'ER Marzo'!C36</f>
        <v>28120.499999999996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66</v>
      </c>
      <c r="C39" s="20">
        <f>+'ER Enero'!C39+'ER Febrero'!C39+'ER Marzo'!C39</f>
        <v>6256.4</v>
      </c>
    </row>
    <row r="40" spans="1:6" x14ac:dyDescent="0.25">
      <c r="A40" s="54" t="s">
        <v>20</v>
      </c>
      <c r="C40" s="20">
        <f>+'ER Enero'!C40+'ER Febrero'!C40+'ER Marzo'!C40</f>
        <v>4210.6000000000004</v>
      </c>
    </row>
    <row r="41" spans="1:6" x14ac:dyDescent="0.25">
      <c r="A41" s="54" t="s">
        <v>21</v>
      </c>
      <c r="C41" s="20">
        <f>+'ER Enero'!C41+'ER Febrero'!C41+'ER Marzo'!C41</f>
        <v>31251.9</v>
      </c>
    </row>
    <row r="42" spans="1:6" ht="17.25" x14ac:dyDescent="0.25">
      <c r="A42" s="54" t="s">
        <v>22</v>
      </c>
      <c r="C42" s="50">
        <f>+'ER Enero'!C42+'ER Febrero'!C42+'ER Marzo'!C42</f>
        <v>25374.499999999996</v>
      </c>
    </row>
    <row r="43" spans="1:6" x14ac:dyDescent="0.25">
      <c r="A43" s="11"/>
      <c r="C43" s="20">
        <f>SUM(C39:C42)</f>
        <v>67093.399999999994</v>
      </c>
    </row>
    <row r="44" spans="1:6" x14ac:dyDescent="0.25">
      <c r="A44" s="11"/>
      <c r="C44" s="20"/>
    </row>
    <row r="45" spans="1:6" x14ac:dyDescent="0.25">
      <c r="A45" s="11" t="s">
        <v>23</v>
      </c>
      <c r="C45" s="20">
        <f>+C29+C33+C34+C36-C43</f>
        <v>167128.40000000005</v>
      </c>
    </row>
    <row r="46" spans="1:6" s="11" customFormat="1" x14ac:dyDescent="0.25">
      <c r="B46" s="78"/>
      <c r="C46" s="20"/>
    </row>
    <row r="47" spans="1:6" s="11" customFormat="1" x14ac:dyDescent="0.25">
      <c r="A47" s="11" t="s">
        <v>24</v>
      </c>
      <c r="B47" s="78"/>
      <c r="C47" s="20"/>
    </row>
    <row r="48" spans="1:6" s="11" customFormat="1" ht="17.25" x14ac:dyDescent="0.25">
      <c r="A48" s="11" t="s">
        <v>25</v>
      </c>
      <c r="B48" s="78"/>
      <c r="C48" s="50">
        <v>0</v>
      </c>
    </row>
    <row r="49" spans="1:3" s="11" customFormat="1" x14ac:dyDescent="0.25">
      <c r="A49" s="55"/>
      <c r="B49" s="78"/>
      <c r="C49" s="20"/>
    </row>
    <row r="50" spans="1:3" s="11" customFormat="1" ht="17.25" x14ac:dyDescent="0.25">
      <c r="A50" s="11" t="s">
        <v>26</v>
      </c>
      <c r="B50" s="59"/>
      <c r="C50" s="83">
        <f>+C45+C48</f>
        <v>167128.40000000005</v>
      </c>
    </row>
    <row r="51" spans="1:3" s="11" customFormat="1" x14ac:dyDescent="0.25">
      <c r="B51" s="78"/>
      <c r="C51" s="20"/>
    </row>
    <row r="52" spans="1:3" x14ac:dyDescent="0.25">
      <c r="C52" s="56"/>
    </row>
    <row r="53" spans="1:3" x14ac:dyDescent="0.25">
      <c r="C53" s="57"/>
    </row>
    <row r="55" spans="1:3" x14ac:dyDescent="0.25">
      <c r="C55" s="82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ER Enero</vt:lpstr>
      <vt:lpstr>ESF Enero</vt:lpstr>
      <vt:lpstr>ER Febrero</vt:lpstr>
      <vt:lpstr>ESF Febrero</vt:lpstr>
      <vt:lpstr>ER Marzo</vt:lpstr>
      <vt:lpstr>ESF Marzo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2024-04-15T13:44:12Z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