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E9EF2F0A-ADC7-448D-9879-E576C2DBE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ones Presupuesto 2024" sheetId="1" r:id="rId1"/>
  </sheets>
  <externalReferences>
    <externalReference r:id="rId2"/>
  </externalReferences>
  <definedNames>
    <definedName name="_xlnm.Print_Area" localSheetId="0">'Modificaciones Presupuesto 2024'!$A$5:$H$36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G33" i="1"/>
  <c r="G32" i="1"/>
  <c r="G29" i="1"/>
  <c r="G27" i="1"/>
  <c r="G26" i="1"/>
  <c r="G25" i="1"/>
  <c r="G20" i="1"/>
  <c r="G19" i="1"/>
  <c r="G17" i="1"/>
  <c r="G16" i="1"/>
  <c r="G15" i="1"/>
  <c r="G13" i="1"/>
  <c r="G12" i="1"/>
  <c r="G11" i="1"/>
  <c r="G10" i="1"/>
  <c r="G7" i="1"/>
  <c r="E31" i="1"/>
  <c r="E30" i="1"/>
  <c r="E28" i="1" s="1"/>
  <c r="E24" i="1"/>
  <c r="D31" i="1"/>
  <c r="D24" i="1"/>
  <c r="E18" i="1"/>
  <c r="E14" i="1"/>
  <c r="E9" i="1"/>
  <c r="D18" i="1"/>
  <c r="D14" i="1"/>
  <c r="G14" i="1" s="1"/>
  <c r="D9" i="1"/>
  <c r="F18" i="1"/>
  <c r="F14" i="1"/>
  <c r="G18" i="1" l="1"/>
  <c r="G9" i="1"/>
  <c r="G31" i="1"/>
  <c r="E23" i="1"/>
  <c r="E22" i="1" s="1"/>
  <c r="G24" i="1"/>
  <c r="E8" i="1"/>
  <c r="D8" i="1"/>
  <c r="D6" i="1" s="1"/>
  <c r="D30" i="1"/>
  <c r="D28" i="1" l="1"/>
  <c r="G30" i="1"/>
  <c r="E6" i="1"/>
  <c r="G6" i="1" s="1"/>
  <c r="G8" i="1"/>
  <c r="F31" i="1"/>
  <c r="F28" i="1"/>
  <c r="F24" i="1"/>
  <c r="F9" i="1"/>
  <c r="G28" i="1" l="1"/>
  <c r="D23" i="1"/>
  <c r="F23" i="1"/>
  <c r="F22" i="1" s="1"/>
  <c r="F8" i="1"/>
  <c r="F6" i="1" s="1"/>
  <c r="D22" i="1" l="1"/>
  <c r="G22" i="1" s="1"/>
  <c r="G23" i="1"/>
</calcChain>
</file>

<file path=xl/sharedStrings.xml><?xml version="1.0" encoding="utf-8"?>
<sst xmlns="http://schemas.openxmlformats.org/spreadsheetml/2006/main" count="65" uniqueCount="65">
  <si>
    <t>CÓDIGO
RUBRO</t>
  </si>
  <si>
    <t>PRESUPUESTO INICIAL</t>
  </si>
  <si>
    <t>MODIFICACIONES ADICIONES</t>
  </si>
  <si>
    <t>MODIFICACIONES REDUCCIÓN</t>
  </si>
  <si>
    <t>MODIFICACIONES TRASLADO</t>
  </si>
  <si>
    <t>PRESUPUESTO DEFINITIVO</t>
  </si>
  <si>
    <t>PRESUPUESTO DE INGRESOS</t>
  </si>
  <si>
    <t>DISPONIBILIDAD INICIAL</t>
  </si>
  <si>
    <t>INGRESOS DE LA VIGENCIA</t>
  </si>
  <si>
    <t>INGRESOS OPERACIONALES</t>
  </si>
  <si>
    <t>RENDIMIENTOS FINANCIEROS</t>
  </si>
  <si>
    <t>OTROS INGRESOS OPERACIONALES</t>
  </si>
  <si>
    <t>INGRESOS NO OPERACIONALES</t>
  </si>
  <si>
    <t>RECURSOS DE CRÉDITO EXTERNO O INTERNO</t>
  </si>
  <si>
    <t>OTROS INGRESOS NO OPERACIONALES</t>
  </si>
  <si>
    <t>APORTES DE LA NACIÓN</t>
  </si>
  <si>
    <t>PPTO GASTOS E INVERSION +D.FINAL</t>
  </si>
  <si>
    <t>PRESUPUESTO DE GASTOS Y DE INVERSIÓN</t>
  </si>
  <si>
    <t>GASTOS OPERACIONALES</t>
  </si>
  <si>
    <t>GASTOS ADMINISTRATIVOS</t>
  </si>
  <si>
    <t>GASTOS DE OPERACIÓN Y SERVICIOS</t>
  </si>
  <si>
    <t>OTROS GASTOS OPERACIONALES</t>
  </si>
  <si>
    <t>GASTOS NO OPERACIONALES</t>
  </si>
  <si>
    <t>SERVICIO DE LA DEUDA</t>
  </si>
  <si>
    <t>OTROS GASTOS NO OPERACIONALES</t>
  </si>
  <si>
    <t>PRESUPUESTO DE INVERSIÓN</t>
  </si>
  <si>
    <t>PROGRAMA DE CRÉDITOS EDUCATIVOS</t>
  </si>
  <si>
    <t>PROGRAMA MODERNIZACIÓN Y TRANSFORMACIÓN</t>
  </si>
  <si>
    <t>DISPONIBILIDAD FINAL</t>
  </si>
  <si>
    <t>IF</t>
  </si>
  <si>
    <t>IF1</t>
  </si>
  <si>
    <t>IF2</t>
  </si>
  <si>
    <t>IF21</t>
  </si>
  <si>
    <t>IF211</t>
  </si>
  <si>
    <t>RECAUDO DIRECTO DE CARTERA</t>
  </si>
  <si>
    <t>IF212</t>
  </si>
  <si>
    <t>INGRESOS POR FONDOS EN ADMINISTRACIÓN</t>
  </si>
  <si>
    <t>IF213</t>
  </si>
  <si>
    <t>IF214</t>
  </si>
  <si>
    <t>IF22</t>
  </si>
  <si>
    <t>IF221</t>
  </si>
  <si>
    <t>IF222</t>
  </si>
  <si>
    <t>RECURSOS DE TERCEROS</t>
  </si>
  <si>
    <t>IF223</t>
  </si>
  <si>
    <t>IF23</t>
  </si>
  <si>
    <t>IF232</t>
  </si>
  <si>
    <t>APORTES INVERSIÓN ICETEX</t>
  </si>
  <si>
    <t>IF233</t>
  </si>
  <si>
    <t>APORTES INVERSIÓN ICETEX MEN</t>
  </si>
  <si>
    <t>IG</t>
  </si>
  <si>
    <t>IG3</t>
  </si>
  <si>
    <t>IG31</t>
  </si>
  <si>
    <t>IG311</t>
  </si>
  <si>
    <t>IG312</t>
  </si>
  <si>
    <t>IG313</t>
  </si>
  <si>
    <t>IG32</t>
  </si>
  <si>
    <t>IG321</t>
  </si>
  <si>
    <t>IG322</t>
  </si>
  <si>
    <t>IG33</t>
  </si>
  <si>
    <t>IG331</t>
  </si>
  <si>
    <t>IG332</t>
  </si>
  <si>
    <t>IG4</t>
  </si>
  <si>
    <t>Modificaciones presupuesto 2024</t>
  </si>
  <si>
    <t>NOMBRE 
RUBRO</t>
  </si>
  <si>
    <r>
      <t>Fecha de publicación:</t>
    </r>
    <r>
      <rPr>
        <sz val="12"/>
        <rFont val="Calibri"/>
        <family val="2"/>
        <scheme val="minor"/>
      </rPr>
      <t xml:space="preserve"> 31/01/2025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</si>
</sst>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[$$-240A]\ #,##0;[Red]\-[$$-240A]\ #,##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28"/>
      <color rgb="FF00206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4" fillId="2" borderId="0" xfId="1" applyNumberFormat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/>
    <xf numFmtId="164" fontId="3" fillId="0" borderId="0" xfId="1" applyNumberFormat="1" applyFont="1" applyFill="1" applyBorder="1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164" fontId="4" fillId="0" borderId="0" xfId="1" applyNumberFormat="1" applyFont="1" applyFill="1" applyBorder="1"/>
    <xf numFmtId="0" fontId="4" fillId="0" borderId="0" xfId="0" applyFont="1" applyAlignment="1">
      <alignment horizontal="left" indent="3"/>
    </xf>
    <xf numFmtId="0" fontId="4" fillId="2" borderId="0" xfId="0" applyFont="1" applyFill="1"/>
    <xf numFmtId="0" fontId="3" fillId="0" borderId="0" xfId="0" applyFont="1" applyAlignment="1">
      <alignment horizontal="left" indent="2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left" indent="2"/>
    </xf>
    <xf numFmtId="0" fontId="4" fillId="0" borderId="3" xfId="0" applyFont="1" applyBorder="1" applyAlignment="1">
      <alignment horizontal="left" indent="3"/>
    </xf>
    <xf numFmtId="0" fontId="4" fillId="2" borderId="3" xfId="0" applyFont="1" applyFill="1" applyBorder="1"/>
    <xf numFmtId="0" fontId="3" fillId="0" borderId="3" xfId="0" applyFont="1" applyBorder="1" applyAlignment="1">
      <alignment horizontal="left" indent="2"/>
    </xf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</cellXfs>
  <cellStyles count="2">
    <cellStyle name="Moneda [0]" xfId="1" builtinId="7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$-240A]\ #,##0;[Red]\-[$$-240A]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487680</xdr:colOff>
      <xdr:row>0</xdr:row>
      <xdr:rowOff>45720</xdr:rowOff>
    </xdr:from>
    <xdr:to>
      <xdr:col>1</xdr:col>
      <xdr:colOff>1981200</xdr:colOff>
      <xdr:row>2</xdr:row>
      <xdr:rowOff>46286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0EE0D7-DA42-4229-B5D5-5D9492FC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45720"/>
          <a:ext cx="2324100" cy="6787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etex-my.sharepoint.com/personal/ngaitan_icetex_gov_co/Documents/Seguimiento%20Ejecuci&#243;n%20Presupuestal%202022/Ejecucion%20Presupuestal%202022-12-31%20Seguimiento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Área - Ppto G&amp;I (4)"/>
      <sheetName val="Área - Rubro (2)"/>
      <sheetName val="Área - Ppto G&amp;I (5)"/>
      <sheetName val="Área - Ppto G&amp;I (2)"/>
      <sheetName val="Gráfico2 (2)"/>
      <sheetName val="Gráfico2"/>
      <sheetName val="Hoja3"/>
      <sheetName val="Área - Ppto G&amp;I (3)"/>
      <sheetName val="PresentaciónPpto"/>
      <sheetName val="PresentaciónEjecución"/>
      <sheetName val="Índice"/>
      <sheetName val="Áreas - Ppto Ingresos"/>
      <sheetName val="Área - Ppto G&amp;I"/>
      <sheetName val="Área - Rubros Compromisos"/>
      <sheetName val="ReProgramación"/>
      <sheetName val="Área - Rubros Ejecución"/>
      <sheetName val="Ejecución"/>
      <sheetName val="Programación"/>
      <sheetName val="Obligación"/>
      <sheetName val="BaseDatos"/>
      <sheetName val="Cód.Áreas"/>
      <sheetName val="Gráfico1"/>
      <sheetName val="Hoja1"/>
      <sheetName val="T.Códigos"/>
      <sheetName val="G.Rubros"/>
      <sheetName val="G.Áreas"/>
      <sheetName val="RUBROS Progr y Ejec"/>
      <sheetName val="ÁREAS Progr y Ejec"/>
      <sheetName val="Hoja2"/>
      <sheetName val="RUBROS MENSUAL"/>
      <sheetName val="RUBROS ACUMULADA"/>
      <sheetName val="ÁREAS MENSUAL"/>
      <sheetName val="ÁREAS ACUMUL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B1" t="str">
            <v>NOMBRE
RUBRO</v>
          </cell>
          <cell r="C1" t="str">
            <v>APROPIACIÓN INICIAL</v>
          </cell>
          <cell r="D1" t="str">
            <v>ADICIONES</v>
          </cell>
        </row>
        <row r="2">
          <cell r="B2" t="str">
            <v>PRESUPUESTO DE INGRESOS</v>
          </cell>
          <cell r="C2">
            <v>5771327513149</v>
          </cell>
          <cell r="D2">
            <v>522052841870</v>
          </cell>
        </row>
        <row r="3">
          <cell r="B3" t="str">
            <v>DISPONIBILIDAD INICIAL</v>
          </cell>
          <cell r="C3">
            <v>399464539211</v>
          </cell>
          <cell r="D3">
            <v>10</v>
          </cell>
        </row>
        <row r="4">
          <cell r="B4" t="str">
            <v>DISPONIBILIDAD INICIAL</v>
          </cell>
          <cell r="C4">
            <v>399464539211</v>
          </cell>
          <cell r="D4">
            <v>10</v>
          </cell>
        </row>
        <row r="5">
          <cell r="B5" t="str">
            <v>DISPONIBLE INICIAL PROPIOS</v>
          </cell>
          <cell r="C5">
            <v>399464539211</v>
          </cell>
          <cell r="D5">
            <v>10</v>
          </cell>
        </row>
        <row r="6">
          <cell r="B6" t="str">
            <v>DISPONIBLE INICIAL BONOS</v>
          </cell>
          <cell r="C6">
            <v>0</v>
          </cell>
          <cell r="D6">
            <v>0</v>
          </cell>
        </row>
        <row r="7">
          <cell r="B7" t="str">
            <v>INGRESOS DE LA VIGENCIA</v>
          </cell>
          <cell r="C7">
            <v>5371862973938</v>
          </cell>
          <cell r="D7">
            <v>522052841860</v>
          </cell>
        </row>
        <row r="8">
          <cell r="B8" t="str">
            <v>INGRESOS OPERACIONALES</v>
          </cell>
          <cell r="C8">
            <v>1175319995130</v>
          </cell>
          <cell r="D8">
            <v>327002081501</v>
          </cell>
        </row>
        <row r="9">
          <cell r="B9" t="str">
            <v>RECAUDO DIRECTO DE CARTERA</v>
          </cell>
          <cell r="C9">
            <v>1077827293925</v>
          </cell>
          <cell r="D9">
            <v>190787525636</v>
          </cell>
        </row>
        <row r="10">
          <cell r="B10" t="str">
            <v>CARTERA CRÉDITO EXTERIOR</v>
          </cell>
          <cell r="C10">
            <v>67450049745</v>
          </cell>
          <cell r="D10">
            <v>0</v>
          </cell>
        </row>
        <row r="11">
          <cell r="B11" t="str">
            <v>CARTERA CRÉDITO PAÍS</v>
          </cell>
          <cell r="C11">
            <v>434900107256</v>
          </cell>
          <cell r="D11">
            <v>95695287798</v>
          </cell>
        </row>
        <row r="12">
          <cell r="B12" t="str">
            <v>CARTERA CRÉDITO ACCES</v>
          </cell>
          <cell r="C12">
            <v>575445628596</v>
          </cell>
          <cell r="D12">
            <v>95088307927</v>
          </cell>
        </row>
        <row r="13">
          <cell r="B13" t="str">
            <v>CARTERA CRÉDITO MI PC</v>
          </cell>
          <cell r="C13">
            <v>31508328</v>
          </cell>
          <cell r="D13">
            <v>3929911</v>
          </cell>
        </row>
        <row r="14">
          <cell r="B14" t="str">
            <v>INGRESOS POR FONDOS EN ADMINISTRACIÓN</v>
          </cell>
          <cell r="C14">
            <v>30361758647</v>
          </cell>
          <cell r="D14">
            <v>38160601581</v>
          </cell>
        </row>
        <row r="15">
          <cell r="B15" t="str">
            <v>COMISIONES RECIBIDAS ADMÓN. FONDOS</v>
          </cell>
          <cell r="C15">
            <v>27296223996</v>
          </cell>
          <cell r="D15">
            <v>33933754924</v>
          </cell>
        </row>
        <row r="16">
          <cell r="B16" t="str">
            <v>INTERESES RECIBIDOS PORTAFOLIO FONDOS</v>
          </cell>
          <cell r="C16">
            <v>2693792789</v>
          </cell>
          <cell r="D16">
            <v>802625219</v>
          </cell>
        </row>
        <row r="17">
          <cell r="B17" t="str">
            <v>INGRESOS RECAUDO INTERESES FONDOS</v>
          </cell>
          <cell r="C17">
            <v>371741862</v>
          </cell>
          <cell r="D17">
            <v>3424221438</v>
          </cell>
        </row>
        <row r="18">
          <cell r="B18" t="str">
            <v>RENDIMIENTOS FINANCIEROS</v>
          </cell>
          <cell r="C18">
            <v>3773478511</v>
          </cell>
          <cell r="D18">
            <v>5226521489</v>
          </cell>
        </row>
        <row r="19">
          <cell r="B19" t="str">
            <v>RENDIMIENTOS PORTAFOLIO DE INVERSIONES</v>
          </cell>
          <cell r="C19">
            <v>0</v>
          </cell>
          <cell r="D19">
            <v>0</v>
          </cell>
        </row>
        <row r="20">
          <cell r="B20" t="str">
            <v>INTERESES CUENTAS CORRIENTES Y DE AHORRO</v>
          </cell>
          <cell r="C20">
            <v>3773478511</v>
          </cell>
          <cell r="D20">
            <v>5226521489</v>
          </cell>
        </row>
        <row r="21">
          <cell r="B21" t="str">
            <v>OTROS INGRESOS OPERACIONALES</v>
          </cell>
          <cell r="C21">
            <v>63357464047</v>
          </cell>
          <cell r="D21">
            <v>92827432795</v>
          </cell>
        </row>
        <row r="22">
          <cell r="B22" t="str">
            <v>INGRESOS CONDONACIONES SABER PRO</v>
          </cell>
          <cell r="C22">
            <v>14005367250</v>
          </cell>
          <cell r="D22">
            <v>0</v>
          </cell>
        </row>
        <row r="23">
          <cell r="B23" t="str">
            <v>INGRESOS CONDONACIONES GRADUACIÓN 25%</v>
          </cell>
          <cell r="C23">
            <v>19179142255</v>
          </cell>
          <cell r="D23">
            <v>92827432795</v>
          </cell>
        </row>
        <row r="24">
          <cell r="B24" t="str">
            <v>VENTA DE CARTERA</v>
          </cell>
          <cell r="C24">
            <v>0</v>
          </cell>
          <cell r="D24">
            <v>0</v>
          </cell>
        </row>
        <row r="25">
          <cell r="B25" t="str">
            <v>INGRESO FONDO SOSTENIBILIDAD CRÉD.EDUCAT</v>
          </cell>
          <cell r="C25">
            <v>30172954542</v>
          </cell>
          <cell r="D25">
            <v>0</v>
          </cell>
        </row>
        <row r="26">
          <cell r="B26" t="str">
            <v>OTROS INGRESOS OPERACIONALES</v>
          </cell>
          <cell r="C26">
            <v>0</v>
          </cell>
          <cell r="D26">
            <v>0</v>
          </cell>
        </row>
        <row r="27">
          <cell r="B27" t="str">
            <v>INGRESOS NO OPERACIONALES</v>
          </cell>
          <cell r="C27">
            <v>1326032783467</v>
          </cell>
          <cell r="D27">
            <v>133912621799</v>
          </cell>
        </row>
        <row r="28">
          <cell r="B28" t="str">
            <v>RECURSOS DE CRÉDITO EXTERNO O INTERNO</v>
          </cell>
          <cell r="C28">
            <v>254602835203</v>
          </cell>
          <cell r="D28">
            <v>0</v>
          </cell>
        </row>
        <row r="29">
          <cell r="B29" t="str">
            <v>CRÉDITO INTERNO</v>
          </cell>
          <cell r="C29">
            <v>200000000000</v>
          </cell>
          <cell r="D29">
            <v>0</v>
          </cell>
        </row>
        <row r="30">
          <cell r="B30" t="str">
            <v>CRÉDITO EXTERNO</v>
          </cell>
          <cell r="C30">
            <v>54602835203</v>
          </cell>
          <cell r="D30">
            <v>0</v>
          </cell>
        </row>
        <row r="31">
          <cell r="B31" t="str">
            <v>RECURSOS DE TERCEROS</v>
          </cell>
          <cell r="C31">
            <v>18407232542</v>
          </cell>
          <cell r="D31">
            <v>34312315279</v>
          </cell>
        </row>
        <row r="32">
          <cell r="B32" t="str">
            <v>INGRESO FONDO CONVENIO MEN SUBSIDIOS</v>
          </cell>
          <cell r="C32">
            <v>0</v>
          </cell>
          <cell r="D32">
            <v>0</v>
          </cell>
        </row>
        <row r="33">
          <cell r="B33" t="str">
            <v>INGRESOS FONDO MEJORES BACHILLERES</v>
          </cell>
          <cell r="C33">
            <v>0</v>
          </cell>
          <cell r="D33">
            <v>0</v>
          </cell>
        </row>
        <row r="34">
          <cell r="B34" t="str">
            <v>INGRESOS RESERVISTAS DE HONOR</v>
          </cell>
          <cell r="C34">
            <v>286794372</v>
          </cell>
          <cell r="D34">
            <v>0</v>
          </cell>
        </row>
        <row r="35">
          <cell r="B35" t="str">
            <v>INGRESOS FONDOS LICENCIATURAS</v>
          </cell>
          <cell r="C35">
            <v>185096098</v>
          </cell>
          <cell r="D35">
            <v>0</v>
          </cell>
        </row>
        <row r="36">
          <cell r="B36" t="str">
            <v>INGRESOS FONDOS EN ADM.(Decreto 467/2020</v>
          </cell>
          <cell r="C36">
            <v>0</v>
          </cell>
          <cell r="D36">
            <v>0</v>
          </cell>
        </row>
        <row r="37">
          <cell r="B37" t="str">
            <v>REINTEGROS EJECUCIÓN ALIANZAS</v>
          </cell>
          <cell r="C37">
            <v>17935342072</v>
          </cell>
          <cell r="D37">
            <v>0</v>
          </cell>
        </row>
        <row r="38">
          <cell r="B38" t="str">
            <v>AUXILIO DE TASAS DE INTERES</v>
          </cell>
          <cell r="C38">
            <v>0</v>
          </cell>
          <cell r="D38">
            <v>9457050802</v>
          </cell>
        </row>
        <row r="39">
          <cell r="B39" t="str">
            <v>FONDO DE ALIVIOS Y ESTIMULOS</v>
          </cell>
          <cell r="C39">
            <v>0</v>
          </cell>
          <cell r="D39">
            <v>24855264477</v>
          </cell>
        </row>
        <row r="40">
          <cell r="B40" t="str">
            <v>OTROS INGRESOS NO OPERACIONALES</v>
          </cell>
          <cell r="C40">
            <v>53022715722</v>
          </cell>
          <cell r="D40">
            <v>99600306520</v>
          </cell>
        </row>
        <row r="41">
          <cell r="B41" t="str">
            <v>COBRO PRIMA DE GARANTÍAS</v>
          </cell>
          <cell r="C41">
            <v>0</v>
          </cell>
          <cell r="D41">
            <v>4000000000</v>
          </cell>
        </row>
        <row r="42">
          <cell r="B42" t="str">
            <v>OTROS INGRESOS NO OPERACIONALES</v>
          </cell>
          <cell r="C42">
            <v>0</v>
          </cell>
          <cell r="D42">
            <v>85312705383</v>
          </cell>
        </row>
        <row r="43">
          <cell r="B43" t="str">
            <v>INGRESOS ADMÓN CUENTAS ABANDONADAS</v>
          </cell>
          <cell r="C43">
            <v>53022715722</v>
          </cell>
          <cell r="D43">
            <v>10287601137</v>
          </cell>
        </row>
        <row r="44">
          <cell r="B44" t="str">
            <v>RESERVAS PATRIMONIALES</v>
          </cell>
          <cell r="C44">
            <v>0</v>
          </cell>
          <cell r="D44">
            <v>0</v>
          </cell>
        </row>
        <row r="45">
          <cell r="B45" t="str">
            <v>RESERVA PATRIMONIAL 30% OTORGAR SUBSIDIO</v>
          </cell>
          <cell r="C45">
            <v>0</v>
          </cell>
          <cell r="D45">
            <v>0</v>
          </cell>
        </row>
        <row r="46">
          <cell r="B46" t="str">
            <v>RESERVA PATRIMONIAL 40% COBERTURA CREDIT</v>
          </cell>
          <cell r="C46">
            <v>0</v>
          </cell>
          <cell r="D46">
            <v>0</v>
          </cell>
        </row>
        <row r="47">
          <cell r="B47" t="str">
            <v>EMISIONES DE TITULOS DE DEUDA</v>
          </cell>
          <cell r="C47">
            <v>1000000000000</v>
          </cell>
          <cell r="D47">
            <v>0</v>
          </cell>
        </row>
        <row r="48">
          <cell r="B48" t="str">
            <v>BONOS SOCIALES</v>
          </cell>
          <cell r="C48">
            <v>500000000000</v>
          </cell>
          <cell r="D48">
            <v>0</v>
          </cell>
        </row>
        <row r="49">
          <cell r="B49" t="str">
            <v>BONOS ORDINARIOS</v>
          </cell>
          <cell r="C49">
            <v>500000000000</v>
          </cell>
          <cell r="D49">
            <v>0</v>
          </cell>
        </row>
        <row r="50">
          <cell r="B50" t="str">
            <v>APORTES DE LA NACIÓN</v>
          </cell>
          <cell r="C50">
            <v>2870510195341</v>
          </cell>
          <cell r="D50">
            <v>61138138560</v>
          </cell>
        </row>
        <row r="51">
          <cell r="B51" t="str">
            <v>APORTES INVERSIÓN ICETEX</v>
          </cell>
          <cell r="C51">
            <v>746301339560</v>
          </cell>
          <cell r="D51">
            <v>18344516013</v>
          </cell>
        </row>
        <row r="52">
          <cell r="B52" t="str">
            <v>FORTALECIMIENTO CRÉDITO EDUCATIVO</v>
          </cell>
          <cell r="C52">
            <v>601928865039</v>
          </cell>
          <cell r="D52">
            <v>0</v>
          </cell>
        </row>
        <row r="53">
          <cell r="B53" t="str">
            <v>SUBSIDIOS SOSTENIMIENTO ICETEX</v>
          </cell>
          <cell r="C53">
            <v>144372474521</v>
          </cell>
          <cell r="D53">
            <v>18344516013</v>
          </cell>
        </row>
        <row r="54">
          <cell r="B54" t="str">
            <v>APORTES INVERSIÓN FONDOS MEN</v>
          </cell>
          <cell r="C54">
            <v>2124208855781</v>
          </cell>
          <cell r="D54">
            <v>42793622547</v>
          </cell>
        </row>
        <row r="55">
          <cell r="B55" t="str">
            <v>PROYECTOS FONDOS LEY ICETEX</v>
          </cell>
          <cell r="C55">
            <v>122246803103</v>
          </cell>
          <cell r="D55">
            <v>5089122172</v>
          </cell>
        </row>
        <row r="56">
          <cell r="B56" t="str">
            <v>PROYECTOS FONDOS MEN</v>
          </cell>
          <cell r="C56">
            <v>1294473684305</v>
          </cell>
          <cell r="D56">
            <v>8034021403</v>
          </cell>
        </row>
        <row r="57">
          <cell r="B57" t="str">
            <v>FONDO SOLIDARIO PARA LA EDUCACIÓN</v>
          </cell>
          <cell r="C57">
            <v>707488368373</v>
          </cell>
          <cell r="D57">
            <v>29670478972</v>
          </cell>
        </row>
        <row r="58">
          <cell r="B58" t="str">
            <v>PPTO GASTOS E INVERSION +D.FINAL</v>
          </cell>
          <cell r="C58">
            <v>5771327513149</v>
          </cell>
          <cell r="D58">
            <v>552615591554</v>
          </cell>
        </row>
        <row r="59">
          <cell r="B59" t="str">
            <v>PRESUPUESTO DE GASTOS Y DE INVERSIÓN</v>
          </cell>
          <cell r="C59">
            <v>5771327513149</v>
          </cell>
          <cell r="D59">
            <v>208035862111</v>
          </cell>
        </row>
        <row r="60">
          <cell r="B60" t="str">
            <v>GASTOS OPERACIONALES</v>
          </cell>
          <cell r="C60">
            <v>111760877807</v>
          </cell>
          <cell r="D60">
            <v>3941126583</v>
          </cell>
        </row>
        <row r="61">
          <cell r="B61" t="str">
            <v>GASTOS ADMINISTRATIVOS</v>
          </cell>
          <cell r="C61">
            <v>81119517240</v>
          </cell>
          <cell r="D61">
            <v>3933126583</v>
          </cell>
        </row>
        <row r="62">
          <cell r="B62" t="str">
            <v>GASTOS DE PERSONAL</v>
          </cell>
          <cell r="C62">
            <v>22625978160</v>
          </cell>
          <cell r="D62">
            <v>2933126583</v>
          </cell>
        </row>
        <row r="63">
          <cell r="B63" t="str">
            <v>SERVICIOS PERSONALES ASOCIADOS A LA NÓMI</v>
          </cell>
          <cell r="C63">
            <v>17663916298</v>
          </cell>
          <cell r="D63">
            <v>2933126583</v>
          </cell>
        </row>
        <row r="64">
          <cell r="B64" t="str">
            <v>SUELDOS DE PERSONAL DE NÓMINA</v>
          </cell>
          <cell r="C64">
            <v>12031881007</v>
          </cell>
          <cell r="D64">
            <v>2933126583</v>
          </cell>
        </row>
        <row r="65">
          <cell r="B65" t="str">
            <v>SUELDOS</v>
          </cell>
          <cell r="C65">
            <v>10826589537</v>
          </cell>
          <cell r="D65">
            <v>2933126583</v>
          </cell>
        </row>
        <row r="66">
          <cell r="B66" t="str">
            <v>SUELDOS DE VACACIONES</v>
          </cell>
          <cell r="C66">
            <v>784192577</v>
          </cell>
          <cell r="D66">
            <v>0</v>
          </cell>
        </row>
        <row r="67">
          <cell r="B67" t="str">
            <v>INCAPACIDADES Y LICENCIAS DE MATERNIDAD</v>
          </cell>
          <cell r="C67">
            <v>152813795</v>
          </cell>
          <cell r="D67">
            <v>0</v>
          </cell>
        </row>
        <row r="68">
          <cell r="B68" t="str">
            <v>BONIFICACIÓN POR COORDINACIÓN</v>
          </cell>
          <cell r="C68">
            <v>268285098</v>
          </cell>
          <cell r="D68">
            <v>0</v>
          </cell>
        </row>
        <row r="69">
          <cell r="B69" t="str">
            <v>PRIMA TÉCNICA</v>
          </cell>
          <cell r="C69">
            <v>1687639081</v>
          </cell>
          <cell r="D69">
            <v>0</v>
          </cell>
        </row>
        <row r="70">
          <cell r="B70" t="str">
            <v>PRIMA TÉCNICA SALARIAL</v>
          </cell>
          <cell r="C70">
            <v>795117722</v>
          </cell>
          <cell r="D70">
            <v>0</v>
          </cell>
        </row>
        <row r="71">
          <cell r="B71" t="str">
            <v>PRIMA TÉCNICA NO SALARIAL</v>
          </cell>
          <cell r="C71">
            <v>892521359</v>
          </cell>
          <cell r="D71">
            <v>0</v>
          </cell>
        </row>
        <row r="72">
          <cell r="B72" t="str">
            <v>OTROS SERVICIOS PERSONALES ASOCIADOS A L</v>
          </cell>
          <cell r="C72">
            <v>3725035934</v>
          </cell>
          <cell r="D72">
            <v>0</v>
          </cell>
        </row>
        <row r="73">
          <cell r="B73" t="str">
            <v>BONIFICACIÓN POR SERVICIOS PRESTADOS</v>
          </cell>
          <cell r="C73">
            <v>366295814</v>
          </cell>
          <cell r="D73">
            <v>0</v>
          </cell>
        </row>
        <row r="74">
          <cell r="B74" t="str">
            <v>BONIFICACIÓN ESPECIAL DE RECREACIÓN</v>
          </cell>
          <cell r="C74">
            <v>59546656</v>
          </cell>
          <cell r="D74">
            <v>0</v>
          </cell>
        </row>
        <row r="75">
          <cell r="B75" t="str">
            <v>BONIFICACIÓN ICETEX</v>
          </cell>
          <cell r="C75">
            <v>980299659</v>
          </cell>
          <cell r="D75">
            <v>0</v>
          </cell>
        </row>
        <row r="76">
          <cell r="B76" t="str">
            <v>BONIFICACIÓN MATRIMONIO</v>
          </cell>
          <cell r="C76">
            <v>25202490</v>
          </cell>
          <cell r="D76">
            <v>0</v>
          </cell>
        </row>
        <row r="77">
          <cell r="B77" t="str">
            <v>SUBSIDIO DE ALIMENTACIÓN</v>
          </cell>
          <cell r="C77">
            <v>20195591</v>
          </cell>
          <cell r="D77">
            <v>0</v>
          </cell>
        </row>
        <row r="78">
          <cell r="B78" t="str">
            <v>AUXILIO DE TRANSPORTE</v>
          </cell>
          <cell r="C78">
            <v>27785097</v>
          </cell>
          <cell r="D78">
            <v>0</v>
          </cell>
        </row>
        <row r="79">
          <cell r="B79" t="str">
            <v>PRIMA DE SERVICIO</v>
          </cell>
          <cell r="C79">
            <v>507050380</v>
          </cell>
          <cell r="D79">
            <v>0</v>
          </cell>
        </row>
        <row r="80">
          <cell r="B80" t="str">
            <v>PRIMA DE VACACIONES</v>
          </cell>
          <cell r="C80">
            <v>509824921</v>
          </cell>
          <cell r="D80">
            <v>0</v>
          </cell>
        </row>
        <row r="81">
          <cell r="B81" t="str">
            <v>PRIMA DE NAVIDAD</v>
          </cell>
          <cell r="C81">
            <v>1021162393</v>
          </cell>
          <cell r="D81">
            <v>0</v>
          </cell>
        </row>
        <row r="82">
          <cell r="B82" t="str">
            <v>COMPENSACIÓN TELETRABAJO</v>
          </cell>
          <cell r="C82">
            <v>112218912</v>
          </cell>
          <cell r="D82">
            <v>0</v>
          </cell>
        </row>
        <row r="83">
          <cell r="B83" t="str">
            <v>BONIFICACIÓN DE DIRECCIÓN</v>
          </cell>
          <cell r="C83">
            <v>95454021</v>
          </cell>
          <cell r="D83">
            <v>0</v>
          </cell>
        </row>
        <row r="84">
          <cell r="B84" t="str">
            <v>HORAS EXTRAS, DÍAS FESTIVOS E INDEMNIZAC</v>
          </cell>
          <cell r="C84">
            <v>219360276</v>
          </cell>
          <cell r="D84">
            <v>0</v>
          </cell>
        </row>
        <row r="85">
          <cell r="B85" t="str">
            <v>HORAS EXTRAS</v>
          </cell>
          <cell r="C85">
            <v>91839242</v>
          </cell>
          <cell r="D85">
            <v>0</v>
          </cell>
        </row>
        <row r="86">
          <cell r="B86" t="str">
            <v>INDEMNIZACIÓN POR VACACIONES</v>
          </cell>
          <cell r="C86">
            <v>127521034</v>
          </cell>
          <cell r="D86">
            <v>0</v>
          </cell>
        </row>
        <row r="87">
          <cell r="B87" t="str">
            <v>CONTRIBUCIONES INHERENTES A LA NÓMINA</v>
          </cell>
          <cell r="C87">
            <v>4962061862</v>
          </cell>
          <cell r="D87">
            <v>0</v>
          </cell>
        </row>
        <row r="88">
          <cell r="B88" t="str">
            <v>ADMINISTRADAS POR EL SECTOR PRIVADO</v>
          </cell>
          <cell r="C88">
            <v>3234095863</v>
          </cell>
          <cell r="D88">
            <v>0</v>
          </cell>
        </row>
        <row r="89">
          <cell r="B89" t="str">
            <v>CAJAS DE COMPENSACIÓN</v>
          </cell>
          <cell r="C89">
            <v>517000378</v>
          </cell>
          <cell r="D89">
            <v>0</v>
          </cell>
        </row>
        <row r="90">
          <cell r="B90" t="str">
            <v>FONDOS ADMINISTRADORES DE PENSIONES</v>
          </cell>
          <cell r="C90">
            <v>1551001133</v>
          </cell>
          <cell r="D90">
            <v>0</v>
          </cell>
        </row>
        <row r="91">
          <cell r="B91" t="str">
            <v>EMPRESAS PROMOTORAS DE SALUD</v>
          </cell>
          <cell r="C91">
            <v>1098625803</v>
          </cell>
          <cell r="D91">
            <v>0</v>
          </cell>
        </row>
        <row r="92">
          <cell r="B92" t="str">
            <v>ADMINISTRADORAS APORTES ACCIDENTES</v>
          </cell>
          <cell r="C92">
            <v>67468549</v>
          </cell>
          <cell r="D92">
            <v>0</v>
          </cell>
        </row>
        <row r="93">
          <cell r="B93" t="str">
            <v>ADMINISTRADAS POR EL SECTOR PÚBLICO</v>
          </cell>
          <cell r="C93">
            <v>1727965999</v>
          </cell>
          <cell r="D93">
            <v>0</v>
          </cell>
        </row>
        <row r="94">
          <cell r="B94" t="str">
            <v>FONDO NACIONAL DEL AHORRO</v>
          </cell>
          <cell r="C94">
            <v>1081715527</v>
          </cell>
          <cell r="D94">
            <v>0</v>
          </cell>
        </row>
        <row r="95">
          <cell r="B95" t="str">
            <v>FONDOS ADMINISTRADORES DE PENSIONES</v>
          </cell>
          <cell r="C95">
            <v>0</v>
          </cell>
          <cell r="D95">
            <v>0</v>
          </cell>
        </row>
        <row r="96">
          <cell r="B96" t="str">
            <v>APORTES AL ICBF</v>
          </cell>
          <cell r="C96">
            <v>387750283</v>
          </cell>
          <cell r="D96">
            <v>0</v>
          </cell>
        </row>
        <row r="97">
          <cell r="B97" t="str">
            <v>EMPRESAS PROMOTORAS DE SALUD</v>
          </cell>
          <cell r="C97">
            <v>0</v>
          </cell>
          <cell r="D97">
            <v>0</v>
          </cell>
        </row>
        <row r="98">
          <cell r="B98" t="str">
            <v>APORTES AL SENA</v>
          </cell>
          <cell r="C98">
            <v>258500189</v>
          </cell>
          <cell r="D98">
            <v>0</v>
          </cell>
        </row>
        <row r="99">
          <cell r="B99" t="str">
            <v>GASTOS GENERALES</v>
          </cell>
          <cell r="C99">
            <v>58493539080</v>
          </cell>
          <cell r="D99">
            <v>1000000000</v>
          </cell>
        </row>
        <row r="100">
          <cell r="B100" t="str">
            <v>IMPUESTOS</v>
          </cell>
          <cell r="C100">
            <v>15952741586</v>
          </cell>
          <cell r="D100">
            <v>1000000000</v>
          </cell>
        </row>
        <row r="101">
          <cell r="B101" t="str">
            <v>IMPUESTOS Y CONTRIBUCIONES</v>
          </cell>
          <cell r="C101">
            <v>15952741586</v>
          </cell>
          <cell r="D101">
            <v>1000000000</v>
          </cell>
        </row>
        <row r="102">
          <cell r="B102" t="str">
            <v>IMPUESTO DE VEHÍCULOS</v>
          </cell>
          <cell r="C102">
            <v>700000</v>
          </cell>
          <cell r="D102">
            <v>0</v>
          </cell>
        </row>
        <row r="103">
          <cell r="B103" t="str">
            <v>IMPUESTO PREDIAL</v>
          </cell>
          <cell r="C103">
            <v>139357786</v>
          </cell>
          <cell r="D103">
            <v>0</v>
          </cell>
        </row>
        <row r="104">
          <cell r="B104" t="str">
            <v>GASTOS DE NOTARIADO</v>
          </cell>
          <cell r="C104">
            <v>10000000</v>
          </cell>
          <cell r="D104">
            <v>0</v>
          </cell>
        </row>
        <row r="105">
          <cell r="B105" t="str">
            <v>CAJA MENOR IMPUESTOS Y CONTRIBUCIONES</v>
          </cell>
          <cell r="C105">
            <v>750000</v>
          </cell>
          <cell r="D105">
            <v>0</v>
          </cell>
        </row>
        <row r="106">
          <cell r="B106" t="str">
            <v>OTROS IMPUESTOS O CONTRIBUCIONES</v>
          </cell>
          <cell r="C106">
            <v>0</v>
          </cell>
          <cell r="D106">
            <v>0</v>
          </cell>
        </row>
        <row r="107">
          <cell r="B107" t="str">
            <v>IMPUESTO DE INDUSTRIA Y COMERCIO</v>
          </cell>
          <cell r="C107">
            <v>12906836622</v>
          </cell>
          <cell r="D107">
            <v>0</v>
          </cell>
        </row>
        <row r="108">
          <cell r="B108" t="str">
            <v>GRAVAMEN A LOS MOVIMIENTOS FINANCIEROS</v>
          </cell>
          <cell r="C108">
            <v>2895097178</v>
          </cell>
          <cell r="D108">
            <v>1000000000</v>
          </cell>
        </row>
        <row r="109">
          <cell r="B109" t="str">
            <v>ADQUISICIÓN DE BIENES Y SERVICIOS</v>
          </cell>
          <cell r="C109">
            <v>42540797494</v>
          </cell>
          <cell r="D109">
            <v>0</v>
          </cell>
        </row>
        <row r="110">
          <cell r="B110" t="str">
            <v>COMPRA DE EQUIPO</v>
          </cell>
          <cell r="C110">
            <v>260250747</v>
          </cell>
          <cell r="D110">
            <v>0</v>
          </cell>
        </row>
        <row r="111">
          <cell r="B111" t="str">
            <v>ADQUISICIÓN SOFTWARE</v>
          </cell>
          <cell r="C111">
            <v>0</v>
          </cell>
          <cell r="D111">
            <v>0</v>
          </cell>
        </row>
        <row r="112">
          <cell r="B112" t="str">
            <v>AUDIOVISUALES Y ACCESORIOS</v>
          </cell>
          <cell r="C112">
            <v>30000000</v>
          </cell>
          <cell r="D112">
            <v>0</v>
          </cell>
        </row>
        <row r="113">
          <cell r="B113" t="str">
            <v>EQUIPO DE SISTEMAS</v>
          </cell>
          <cell r="C113">
            <v>3093170</v>
          </cell>
          <cell r="D113">
            <v>0</v>
          </cell>
        </row>
        <row r="114">
          <cell r="B114" t="str">
            <v>EQUIPO DE CAFETERIA</v>
          </cell>
          <cell r="C114">
            <v>0</v>
          </cell>
          <cell r="D114">
            <v>0</v>
          </cell>
        </row>
        <row r="115">
          <cell r="B115" t="str">
            <v>ADQUISICIÓN DE VEHÍCULOS</v>
          </cell>
          <cell r="C115">
            <v>0</v>
          </cell>
          <cell r="D115">
            <v>0</v>
          </cell>
        </row>
        <row r="116">
          <cell r="B116" t="str">
            <v>OTRAS COMPRAS DE EQUIPOS</v>
          </cell>
          <cell r="C116">
            <v>226157577</v>
          </cell>
          <cell r="D116">
            <v>0</v>
          </cell>
        </row>
        <row r="117">
          <cell r="B117" t="str">
            <v>CAJA MENOR COMPRA DE EQUIPO</v>
          </cell>
          <cell r="C117">
            <v>1000000</v>
          </cell>
          <cell r="D117">
            <v>0</v>
          </cell>
        </row>
        <row r="118">
          <cell r="B118" t="str">
            <v>ENSERES Y EQUIPOS DE OFICINA</v>
          </cell>
          <cell r="C118">
            <v>345997271</v>
          </cell>
          <cell r="D118">
            <v>0</v>
          </cell>
        </row>
        <row r="119">
          <cell r="B119" t="str">
            <v>EQUIPOS Y MAQUINAS PARA OFICINA</v>
          </cell>
          <cell r="C119">
            <v>0</v>
          </cell>
          <cell r="D119">
            <v>0</v>
          </cell>
        </row>
        <row r="120">
          <cell r="B120" t="str">
            <v>MOBILIARIO Y ENSERES</v>
          </cell>
          <cell r="C120">
            <v>345997271</v>
          </cell>
          <cell r="D120">
            <v>0</v>
          </cell>
        </row>
        <row r="121">
          <cell r="B121" t="str">
            <v>MATERIALES Y SUMINISTROS</v>
          </cell>
          <cell r="C121">
            <v>256346139</v>
          </cell>
          <cell r="D121">
            <v>0</v>
          </cell>
        </row>
        <row r="122">
          <cell r="B122" t="str">
            <v>COMBUSTIBLES Y LUBRICANTES</v>
          </cell>
          <cell r="C122">
            <v>42576631</v>
          </cell>
          <cell r="D122">
            <v>0</v>
          </cell>
        </row>
        <row r="123">
          <cell r="B123" t="str">
            <v>DOTACIONES</v>
          </cell>
          <cell r="C123">
            <v>42281243</v>
          </cell>
          <cell r="D123">
            <v>0</v>
          </cell>
        </row>
        <row r="124">
          <cell r="B124" t="str">
            <v>PAPELERÍA, ÚTILES DE ESCRITORIO Y OFICIN</v>
          </cell>
          <cell r="C124">
            <v>78488265</v>
          </cell>
          <cell r="D124">
            <v>0</v>
          </cell>
        </row>
        <row r="125">
          <cell r="B125" t="str">
            <v>OTROS MATERIALES Y SUMINISTROS</v>
          </cell>
          <cell r="C125">
            <v>80000000</v>
          </cell>
          <cell r="D125">
            <v>0</v>
          </cell>
        </row>
        <row r="126">
          <cell r="B126" t="str">
            <v>CAJA MENOR MATERIALES Y SUMINISTROS</v>
          </cell>
          <cell r="C126">
            <v>13000000</v>
          </cell>
          <cell r="D126">
            <v>0</v>
          </cell>
        </row>
        <row r="127">
          <cell r="B127" t="str">
            <v>MANTENIMIENTO</v>
          </cell>
          <cell r="C127">
            <v>27715088260</v>
          </cell>
          <cell r="D127">
            <v>0</v>
          </cell>
        </row>
        <row r="128">
          <cell r="B128" t="str">
            <v>MANTENIMIENTO DE BIENES INMUEBLES</v>
          </cell>
          <cell r="C128">
            <v>6302829026</v>
          </cell>
          <cell r="D128">
            <v>0</v>
          </cell>
        </row>
        <row r="129">
          <cell r="B129" t="str">
            <v>MANTENIMIENTO DE BIENES MUEBLES, EQUIPOS</v>
          </cell>
          <cell r="C129">
            <v>45655402</v>
          </cell>
          <cell r="D129">
            <v>0</v>
          </cell>
        </row>
        <row r="130">
          <cell r="B130" t="str">
            <v>MANTENIMIENTO SOFTWARE Y SUMINISTRO DE I</v>
          </cell>
          <cell r="C130">
            <v>9880517830</v>
          </cell>
          <cell r="D130">
            <v>0</v>
          </cell>
        </row>
        <row r="131">
          <cell r="B131" t="str">
            <v>MANTENIMIENTO DE VÍAS, ESTRUCTURAS Y RED</v>
          </cell>
          <cell r="C131">
            <v>5800500000</v>
          </cell>
          <cell r="D131">
            <v>0</v>
          </cell>
        </row>
        <row r="132">
          <cell r="B132" t="str">
            <v>MANTENIMIENTO EQUIPO COMUNICACIÓN Y</v>
          </cell>
          <cell r="C132">
            <v>1376626784</v>
          </cell>
          <cell r="D132">
            <v>0</v>
          </cell>
        </row>
        <row r="133">
          <cell r="B133" t="str">
            <v>MANTENIMIENTO EQUIPO DE TRANSPORTE</v>
          </cell>
          <cell r="C133">
            <v>30000000</v>
          </cell>
          <cell r="D133">
            <v>0</v>
          </cell>
        </row>
        <row r="134">
          <cell r="B134" t="str">
            <v>SERVICIO SISTEMA DE SEGURIDAD</v>
          </cell>
          <cell r="C134">
            <v>0</v>
          </cell>
          <cell r="D134">
            <v>0</v>
          </cell>
        </row>
        <row r="135">
          <cell r="B135" t="str">
            <v>SERVICIO DE ASEO Y CAFETERÍA</v>
          </cell>
          <cell r="C135">
            <v>1381653640</v>
          </cell>
          <cell r="D135">
            <v>0</v>
          </cell>
        </row>
        <row r="136">
          <cell r="B136" t="str">
            <v>SERVICIO DE SEGURIDAD Y VIGILANCIA</v>
          </cell>
          <cell r="C136">
            <v>2886305578</v>
          </cell>
          <cell r="D136">
            <v>0</v>
          </cell>
        </row>
        <row r="137">
          <cell r="B137" t="str">
            <v>MANTENIMIENTO DE OTROS BIENES</v>
          </cell>
          <cell r="C137">
            <v>0</v>
          </cell>
          <cell r="D137">
            <v>0</v>
          </cell>
        </row>
        <row r="138">
          <cell r="B138" t="str">
            <v>CAJA MENOR MANTENIMIENTO</v>
          </cell>
          <cell r="C138">
            <v>11000000</v>
          </cell>
          <cell r="D138">
            <v>0</v>
          </cell>
        </row>
        <row r="139">
          <cell r="B139" t="str">
            <v>COMUNICACIONES Y TRANSPORTES</v>
          </cell>
          <cell r="C139">
            <v>1363485281</v>
          </cell>
          <cell r="D139">
            <v>0</v>
          </cell>
        </row>
        <row r="140">
          <cell r="B140" t="str">
            <v>SERVICIOS POSTALES</v>
          </cell>
          <cell r="C140">
            <v>1357985281</v>
          </cell>
          <cell r="D140">
            <v>0</v>
          </cell>
        </row>
        <row r="141">
          <cell r="B141" t="str">
            <v>EMBALAJE Y ACARREO</v>
          </cell>
          <cell r="C141">
            <v>0</v>
          </cell>
          <cell r="D141">
            <v>0</v>
          </cell>
        </row>
        <row r="142">
          <cell r="B142" t="str">
            <v>CAJA MENOR COMUNICACIONES Y TRANSPORTE</v>
          </cell>
          <cell r="C142">
            <v>5500000</v>
          </cell>
          <cell r="D142">
            <v>0</v>
          </cell>
        </row>
        <row r="143">
          <cell r="B143" t="str">
            <v>IMPRESOS Y PUBLICACIONES</v>
          </cell>
          <cell r="C143">
            <v>1366795997</v>
          </cell>
          <cell r="D143">
            <v>0</v>
          </cell>
        </row>
        <row r="144">
          <cell r="B144" t="str">
            <v>ADQUISICIÓN DE LIBROS Y REVISTAS</v>
          </cell>
          <cell r="C144">
            <v>0</v>
          </cell>
          <cell r="D144">
            <v>0</v>
          </cell>
        </row>
        <row r="145">
          <cell r="B145" t="str">
            <v>CÓDIGO DE BARRAS Y FIRMAS DIGITALES</v>
          </cell>
          <cell r="C145">
            <v>0</v>
          </cell>
          <cell r="D145">
            <v>0</v>
          </cell>
        </row>
        <row r="146">
          <cell r="B146" t="str">
            <v>OUTSOURCING IMPRESIÓN</v>
          </cell>
          <cell r="C146">
            <v>733141536</v>
          </cell>
          <cell r="D146">
            <v>0</v>
          </cell>
        </row>
        <row r="147">
          <cell r="B147" t="str">
            <v>PUBLICIDAD Y PROPAGANDA</v>
          </cell>
          <cell r="C147">
            <v>0</v>
          </cell>
          <cell r="D147">
            <v>0</v>
          </cell>
        </row>
        <row r="148">
          <cell r="B148" t="str">
            <v>SUSCRIPCIONES</v>
          </cell>
          <cell r="C148">
            <v>0</v>
          </cell>
          <cell r="D148">
            <v>0</v>
          </cell>
        </row>
        <row r="149">
          <cell r="B149" t="str">
            <v>OTROS GASTOS IMPRESOS Y PUBLICACIONES</v>
          </cell>
          <cell r="C149">
            <v>32062756</v>
          </cell>
          <cell r="D149">
            <v>0</v>
          </cell>
        </row>
        <row r="150">
          <cell r="B150" t="str">
            <v>IMPRESOS Y PUBLICACIONES</v>
          </cell>
          <cell r="C150">
            <v>0</v>
          </cell>
          <cell r="D150">
            <v>0</v>
          </cell>
        </row>
        <row r="151">
          <cell r="B151" t="str">
            <v>IMPRESIÓN, ALISTAMIENTO, DISTRIBUCIÓN Y</v>
          </cell>
          <cell r="C151">
            <v>400591705</v>
          </cell>
          <cell r="D151">
            <v>0</v>
          </cell>
        </row>
        <row r="152">
          <cell r="B152" t="str">
            <v>CAJA MENOR IMPRESOS Y PUBLICACIONES</v>
          </cell>
          <cell r="C152">
            <v>1000000</v>
          </cell>
          <cell r="D152">
            <v>0</v>
          </cell>
        </row>
        <row r="153">
          <cell r="B153" t="str">
            <v>PLAN DE DIFUSIÓN SERVICIOS DEL ICETEX</v>
          </cell>
          <cell r="C153">
            <v>200000000</v>
          </cell>
          <cell r="D153">
            <v>0</v>
          </cell>
        </row>
        <row r="154">
          <cell r="B154" t="str">
            <v>SERVICIOS PÚBLICOS</v>
          </cell>
          <cell r="C154">
            <v>2587348415</v>
          </cell>
          <cell r="D154">
            <v>0</v>
          </cell>
        </row>
        <row r="155">
          <cell r="B155" t="str">
            <v>ACUEDUCTO ALCANTARILLADO Y ASEO</v>
          </cell>
          <cell r="C155">
            <v>101344155</v>
          </cell>
          <cell r="D155">
            <v>0</v>
          </cell>
        </row>
        <row r="156">
          <cell r="B156" t="str">
            <v>ENERGÍA</v>
          </cell>
          <cell r="C156">
            <v>513274632</v>
          </cell>
          <cell r="D156">
            <v>0</v>
          </cell>
        </row>
        <row r="157">
          <cell r="B157" t="str">
            <v>TELEFONÍA MÓVIL CELULAR</v>
          </cell>
          <cell r="C157">
            <v>50729628</v>
          </cell>
          <cell r="D157">
            <v>0</v>
          </cell>
        </row>
        <row r="158">
          <cell r="B158" t="str">
            <v>TELÉFONO, FAX Y OTROS</v>
          </cell>
          <cell r="C158">
            <v>1916000000</v>
          </cell>
          <cell r="D158">
            <v>0</v>
          </cell>
        </row>
        <row r="159">
          <cell r="B159" t="str">
            <v>CAJA MENOR SERVICIOS PÚBLICOS</v>
          </cell>
          <cell r="C159">
            <v>6000000</v>
          </cell>
          <cell r="D159">
            <v>0</v>
          </cell>
        </row>
        <row r="160">
          <cell r="B160" t="str">
            <v>SEGUROS</v>
          </cell>
          <cell r="C160">
            <v>3046443199</v>
          </cell>
          <cell r="D160">
            <v>0</v>
          </cell>
        </row>
        <row r="161">
          <cell r="B161" t="str">
            <v>SEGURO DE INFIDELIDAD Y RIESGOS FINANCIE</v>
          </cell>
          <cell r="C161">
            <v>1118416052</v>
          </cell>
          <cell r="D161">
            <v>0</v>
          </cell>
        </row>
        <row r="162">
          <cell r="B162" t="str">
            <v>SEGUROS GENERALES</v>
          </cell>
          <cell r="C162">
            <v>1928027147</v>
          </cell>
          <cell r="D162">
            <v>0</v>
          </cell>
        </row>
        <row r="163">
          <cell r="B163" t="str">
            <v>ARRENDAMIENTOS</v>
          </cell>
          <cell r="C163">
            <v>749316136</v>
          </cell>
          <cell r="D163">
            <v>0</v>
          </cell>
        </row>
        <row r="164">
          <cell r="B164" t="str">
            <v>ARRENDAMIENTOS BIENES MUEBLES</v>
          </cell>
          <cell r="C164">
            <v>0</v>
          </cell>
          <cell r="D164">
            <v>0</v>
          </cell>
        </row>
        <row r="165">
          <cell r="B165" t="str">
            <v>ARRENDAMIENTOS BIENES INMUEBLES</v>
          </cell>
          <cell r="C165">
            <v>747316132</v>
          </cell>
          <cell r="D165">
            <v>0</v>
          </cell>
        </row>
        <row r="166">
          <cell r="B166" t="str">
            <v>ARRENDAMIENTOS EQUIPOS DE COMPUTO</v>
          </cell>
          <cell r="C166">
            <v>0</v>
          </cell>
          <cell r="D166">
            <v>0</v>
          </cell>
        </row>
        <row r="167">
          <cell r="B167" t="str">
            <v>ARRENDAMIENTOS INMUEBLE CON MOBILIARIO</v>
          </cell>
          <cell r="C167">
            <v>0</v>
          </cell>
          <cell r="D167">
            <v>0</v>
          </cell>
        </row>
        <row r="168">
          <cell r="B168" t="str">
            <v>OTROS ARRENDAMIENTOS</v>
          </cell>
          <cell r="C168">
            <v>0</v>
          </cell>
          <cell r="D168">
            <v>0</v>
          </cell>
        </row>
        <row r="169">
          <cell r="B169" t="str">
            <v>CAJA MENOR ARRENDAMIENTOS</v>
          </cell>
          <cell r="C169">
            <v>2000004</v>
          </cell>
          <cell r="D169">
            <v>0</v>
          </cell>
        </row>
        <row r="170">
          <cell r="B170" t="str">
            <v>VIÁTICOS Y GASTOS DE VIAJE</v>
          </cell>
          <cell r="C170">
            <v>1221063622</v>
          </cell>
          <cell r="D170">
            <v>0</v>
          </cell>
        </row>
        <row r="171">
          <cell r="B171" t="str">
            <v>VIÁTICOS Y GASTOS DE VIAJE AL EXTERIOR</v>
          </cell>
          <cell r="C171">
            <v>42063622</v>
          </cell>
          <cell r="D171">
            <v>0</v>
          </cell>
        </row>
        <row r="172">
          <cell r="B172" t="str">
            <v>VIÁTICOS Y GASTOS DE VIAJE AL INTERIOR</v>
          </cell>
          <cell r="C172">
            <v>655000000</v>
          </cell>
          <cell r="D172">
            <v>0</v>
          </cell>
        </row>
        <row r="173">
          <cell r="B173" t="str">
            <v>PASAJES</v>
          </cell>
          <cell r="C173">
            <v>524000000</v>
          </cell>
          <cell r="D173">
            <v>0</v>
          </cell>
        </row>
        <row r="174">
          <cell r="B174" t="str">
            <v>CAJA MENOR VIÁTICOS Y GASTOS DE VIAJE</v>
          </cell>
          <cell r="C174">
            <v>0</v>
          </cell>
          <cell r="D174">
            <v>0</v>
          </cell>
        </row>
        <row r="175">
          <cell r="B175" t="str">
            <v>PLAN DESARROLLO FUNCIONARIOS E INCENTIVO</v>
          </cell>
          <cell r="C175">
            <v>777661336</v>
          </cell>
          <cell r="D175">
            <v>0</v>
          </cell>
        </row>
        <row r="176">
          <cell r="B176" t="str">
            <v>SELECCIÓN Y RECLUTAMIENTO DE PERSONAL</v>
          </cell>
          <cell r="C176">
            <v>460000000</v>
          </cell>
          <cell r="D176">
            <v>0</v>
          </cell>
        </row>
        <row r="177">
          <cell r="B177" t="str">
            <v>SERVICIOS PARA CAPACITACIÓN</v>
          </cell>
          <cell r="C177">
            <v>227130656</v>
          </cell>
          <cell r="D177">
            <v>0</v>
          </cell>
        </row>
        <row r="178">
          <cell r="B178" t="str">
            <v>SERVICIOS CULTURA Y CLIMA ORGANIZACIONAL</v>
          </cell>
          <cell r="C178">
            <v>52736000</v>
          </cell>
          <cell r="D178">
            <v>0</v>
          </cell>
        </row>
        <row r="179">
          <cell r="B179" t="str">
            <v>SERVICIOS PARA ESTÍMULOS E INCENTIVOS</v>
          </cell>
          <cell r="C179">
            <v>37794680</v>
          </cell>
          <cell r="D179">
            <v>0</v>
          </cell>
        </row>
        <row r="180">
          <cell r="B180" t="str">
            <v>BIENESTAR SOCIAL Y SALUD OCUPACIONAL</v>
          </cell>
          <cell r="C180">
            <v>947959935</v>
          </cell>
          <cell r="D180">
            <v>0</v>
          </cell>
        </row>
        <row r="181">
          <cell r="B181" t="str">
            <v>SERVICIOS DE BIENESTAR SOCIAL</v>
          </cell>
          <cell r="C181">
            <v>714310000</v>
          </cell>
          <cell r="D181">
            <v>0</v>
          </cell>
        </row>
        <row r="182">
          <cell r="B182" t="str">
            <v>SERVICIOS DE SALUD OCUPACIONAL</v>
          </cell>
          <cell r="C182">
            <v>233649935</v>
          </cell>
          <cell r="D182">
            <v>0</v>
          </cell>
        </row>
        <row r="183">
          <cell r="B183" t="str">
            <v>GASTOS FINANCIEROS</v>
          </cell>
          <cell r="C183">
            <v>335977156</v>
          </cell>
          <cell r="D183">
            <v>0</v>
          </cell>
        </row>
        <row r="184">
          <cell r="B184" t="str">
            <v>COMISIONES BANCARIAS</v>
          </cell>
          <cell r="C184">
            <v>335977156</v>
          </cell>
          <cell r="D184">
            <v>0</v>
          </cell>
        </row>
        <row r="185">
          <cell r="B185" t="str">
            <v>OTROS GASTOS ADQUISICION DE SERVICIOS</v>
          </cell>
          <cell r="C185">
            <v>1567064000</v>
          </cell>
          <cell r="D185">
            <v>0</v>
          </cell>
        </row>
        <row r="186">
          <cell r="B186" t="str">
            <v>APOYO LOGÍSTICO EVENTOS INSTITUCIONALES</v>
          </cell>
          <cell r="C186">
            <v>100000000</v>
          </cell>
          <cell r="D186">
            <v>0</v>
          </cell>
        </row>
        <row r="187">
          <cell r="B187" t="str">
            <v>CAJA MENOR OTROS GASTOS ADQUISICION DE S</v>
          </cell>
          <cell r="C187">
            <v>17064000</v>
          </cell>
          <cell r="D187">
            <v>0</v>
          </cell>
        </row>
        <row r="188">
          <cell r="B188" t="str">
            <v>APOYO LOGÍSTICO EVENTOS - ODC</v>
          </cell>
          <cell r="C188">
            <v>0</v>
          </cell>
          <cell r="D188">
            <v>0</v>
          </cell>
        </row>
        <row r="189">
          <cell r="B189" t="str">
            <v>APOYO LOGÍSTICO EVENTOS - OCM</v>
          </cell>
          <cell r="C189">
            <v>600000000</v>
          </cell>
          <cell r="D189">
            <v>0</v>
          </cell>
        </row>
        <row r="190">
          <cell r="B190" t="str">
            <v>APOYO LOGÍSTICO EVENTOS - ORI</v>
          </cell>
          <cell r="C190">
            <v>850000000</v>
          </cell>
          <cell r="D190">
            <v>0</v>
          </cell>
        </row>
        <row r="191">
          <cell r="B191" t="str">
            <v>APOYO LOGÍSTICO EVENTOS - SGN</v>
          </cell>
          <cell r="C191">
            <v>0</v>
          </cell>
          <cell r="D191">
            <v>0</v>
          </cell>
        </row>
        <row r="192">
          <cell r="B192" t="str">
            <v>ADMÓN. Y MANT/TO COL MIGUEL ANTONIO CARO</v>
          </cell>
          <cell r="C192">
            <v>0</v>
          </cell>
          <cell r="D192">
            <v>0</v>
          </cell>
        </row>
        <row r="193">
          <cell r="B193" t="str">
            <v>SERVICIO CONSULTORÍA COL-MAC</v>
          </cell>
          <cell r="C193">
            <v>0</v>
          </cell>
          <cell r="D193">
            <v>0</v>
          </cell>
        </row>
        <row r="194">
          <cell r="B194" t="str">
            <v>GASTOS DE OPERACIÓN Y SERVICIOS</v>
          </cell>
          <cell r="C194">
            <v>22741021448</v>
          </cell>
          <cell r="D194">
            <v>0</v>
          </cell>
        </row>
        <row r="195">
          <cell r="B195" t="str">
            <v>ADQUISICIÓN BIENES O SERVICIOS OPERATIVO</v>
          </cell>
          <cell r="C195">
            <v>22741021448</v>
          </cell>
          <cell r="D195">
            <v>0</v>
          </cell>
        </row>
        <row r="196">
          <cell r="B196" t="str">
            <v>ADQUISICIÓN DE SERVICIOS OPERATIVOS</v>
          </cell>
          <cell r="C196">
            <v>22741021448</v>
          </cell>
          <cell r="D196">
            <v>0</v>
          </cell>
        </row>
        <row r="197">
          <cell r="B197" t="str">
            <v>SERVICIOS OPERATIVOS JUNTA DIRECTIVA</v>
          </cell>
          <cell r="C197">
            <v>253224372</v>
          </cell>
          <cell r="D197">
            <v>0</v>
          </cell>
        </row>
        <row r="198">
          <cell r="B198" t="str">
            <v>HONORARIOS JUNTA DIRECTIVA Y COMITÉS</v>
          </cell>
          <cell r="C198">
            <v>253224372</v>
          </cell>
          <cell r="D198">
            <v>0</v>
          </cell>
        </row>
        <row r="199">
          <cell r="B199" t="str">
            <v>SERVICIOS OPERATIVOS PRESIDENCIA</v>
          </cell>
          <cell r="C199">
            <v>40550400</v>
          </cell>
          <cell r="D199">
            <v>0</v>
          </cell>
        </row>
        <row r="200">
          <cell r="B200" t="str">
            <v>HONORARIOS - PRE</v>
          </cell>
          <cell r="C200">
            <v>0</v>
          </cell>
          <cell r="D200">
            <v>0</v>
          </cell>
        </row>
        <row r="201">
          <cell r="B201" t="str">
            <v>REMUNERACIÓN SERVICIOS TECNICOS - PRE</v>
          </cell>
          <cell r="C201">
            <v>40550400</v>
          </cell>
          <cell r="D201">
            <v>0</v>
          </cell>
        </row>
        <row r="202">
          <cell r="B202" t="str">
            <v>OTROS SERVICIOS OPERATIVOS - PRE</v>
          </cell>
          <cell r="C202">
            <v>0</v>
          </cell>
          <cell r="D202">
            <v>0</v>
          </cell>
        </row>
        <row r="203">
          <cell r="B203" t="str">
            <v>SERVICIOS OPERATIVOS PLANEACIÓN</v>
          </cell>
          <cell r="C203">
            <v>0</v>
          </cell>
          <cell r="D203">
            <v>0</v>
          </cell>
        </row>
        <row r="204">
          <cell r="B204" t="str">
            <v>HONORARIOS - OAP</v>
          </cell>
          <cell r="C204">
            <v>0</v>
          </cell>
          <cell r="D204">
            <v>0</v>
          </cell>
        </row>
        <row r="205">
          <cell r="B205" t="str">
            <v>OTROS SERVICIOS OPERATIVOS - OAP</v>
          </cell>
          <cell r="C205">
            <v>0</v>
          </cell>
          <cell r="D205">
            <v>0</v>
          </cell>
        </row>
        <row r="206">
          <cell r="B206" t="str">
            <v>SERVICIOS OPERATIVOS OFICINA JURÍDICA</v>
          </cell>
          <cell r="C206">
            <v>334614284</v>
          </cell>
          <cell r="D206">
            <v>0</v>
          </cell>
        </row>
        <row r="207">
          <cell r="B207" t="str">
            <v>HONORARIOS - OJU</v>
          </cell>
          <cell r="C207">
            <v>0</v>
          </cell>
          <cell r="D207">
            <v>0</v>
          </cell>
        </row>
        <row r="208">
          <cell r="B208" t="str">
            <v>GASTOS JUDICIALES</v>
          </cell>
          <cell r="C208">
            <v>48934284</v>
          </cell>
          <cell r="D208">
            <v>0</v>
          </cell>
        </row>
        <row r="209">
          <cell r="B209" t="str">
            <v>REMUNERACIÓN SERVICIOS TÉCNICOS - OJU</v>
          </cell>
          <cell r="C209">
            <v>85680000</v>
          </cell>
          <cell r="D209">
            <v>0</v>
          </cell>
        </row>
        <row r="210">
          <cell r="B210" t="str">
            <v>OTROS SERVICIOS OPERATIVOS - OJU</v>
          </cell>
          <cell r="C210">
            <v>200000000</v>
          </cell>
          <cell r="D210">
            <v>0</v>
          </cell>
        </row>
        <row r="211">
          <cell r="B211" t="str">
            <v>SERVICIOS OPERATIVOS COMUNICACIONES</v>
          </cell>
          <cell r="C211">
            <v>1485078992</v>
          </cell>
          <cell r="D211">
            <v>0</v>
          </cell>
        </row>
        <row r="212">
          <cell r="B212" t="str">
            <v>HONORARIOS - ODC</v>
          </cell>
          <cell r="C212">
            <v>0</v>
          </cell>
          <cell r="D212">
            <v>0</v>
          </cell>
        </row>
        <row r="213">
          <cell r="B213" t="str">
            <v>REMUNERACIÓN SERVICIOS TECNICOS - ODC</v>
          </cell>
          <cell r="C213">
            <v>43228992</v>
          </cell>
          <cell r="D213">
            <v>0</v>
          </cell>
        </row>
        <row r="214">
          <cell r="B214" t="str">
            <v>OTROS SERVICIOS OPERATIVOS - ODC</v>
          </cell>
          <cell r="C214">
            <v>1441850000</v>
          </cell>
          <cell r="D214">
            <v>0</v>
          </cell>
        </row>
        <row r="215">
          <cell r="B215" t="str">
            <v>SERVICIOS OPERATIVOS COMERCIAL Y MERCADE</v>
          </cell>
          <cell r="C215">
            <v>0</v>
          </cell>
          <cell r="D215">
            <v>0</v>
          </cell>
        </row>
        <row r="216">
          <cell r="B216" t="str">
            <v>HONORARIOS - OCM</v>
          </cell>
          <cell r="C216">
            <v>0</v>
          </cell>
          <cell r="D216">
            <v>0</v>
          </cell>
        </row>
        <row r="217">
          <cell r="B217" t="str">
            <v>REMUNERACIÓN SERVICIOS TÉCNICOS - OCM</v>
          </cell>
          <cell r="C217">
            <v>0</v>
          </cell>
          <cell r="D217">
            <v>0</v>
          </cell>
        </row>
        <row r="218">
          <cell r="B218" t="str">
            <v>OTROS SERVICIOS OPERATIVOS - OCM</v>
          </cell>
          <cell r="C218">
            <v>0</v>
          </cell>
          <cell r="D218">
            <v>0</v>
          </cell>
        </row>
        <row r="219">
          <cell r="B219" t="str">
            <v>SERVICIOS OPERATIVOS DE RIESGO</v>
          </cell>
          <cell r="C219">
            <v>0</v>
          </cell>
          <cell r="D219">
            <v>0</v>
          </cell>
        </row>
        <row r="220">
          <cell r="B220" t="str">
            <v>HONORARIOS - ODR</v>
          </cell>
          <cell r="C220">
            <v>0</v>
          </cell>
          <cell r="D220">
            <v>0</v>
          </cell>
        </row>
        <row r="221">
          <cell r="B221" t="str">
            <v>OTROS SERVICIOS OPERATIVOS - ODR</v>
          </cell>
          <cell r="C221">
            <v>0</v>
          </cell>
          <cell r="D221">
            <v>0</v>
          </cell>
        </row>
        <row r="222">
          <cell r="B222" t="str">
            <v>SERVICIOS OPERATIVOS CONTROL INTERNO</v>
          </cell>
          <cell r="C222">
            <v>0</v>
          </cell>
          <cell r="D222">
            <v>0</v>
          </cell>
        </row>
        <row r="223">
          <cell r="B223" t="str">
            <v>HONORARIOS - OCI</v>
          </cell>
          <cell r="C223">
            <v>0</v>
          </cell>
          <cell r="D223">
            <v>0</v>
          </cell>
        </row>
        <row r="224">
          <cell r="B224" t="str">
            <v>AUDITORIA DE CALIDAD Y OTRAS ESPECIALES</v>
          </cell>
          <cell r="C224">
            <v>0</v>
          </cell>
          <cell r="D224">
            <v>0</v>
          </cell>
        </row>
        <row r="225">
          <cell r="B225" t="str">
            <v>SERVICIOS OPERATIVOS RELACIONES INTERNAC</v>
          </cell>
          <cell r="C225">
            <v>34500000</v>
          </cell>
          <cell r="D225">
            <v>0</v>
          </cell>
        </row>
        <row r="226">
          <cell r="B226" t="str">
            <v>HONORARIOS - ORI</v>
          </cell>
          <cell r="C226">
            <v>0</v>
          </cell>
          <cell r="D226">
            <v>0</v>
          </cell>
        </row>
        <row r="227">
          <cell r="B227" t="str">
            <v>REMUNERACIÓN SERVICIOS TÉCNICOS - ORI</v>
          </cell>
          <cell r="C227">
            <v>34500000</v>
          </cell>
          <cell r="D227">
            <v>0</v>
          </cell>
        </row>
        <row r="228">
          <cell r="B228" t="str">
            <v>OTROS SERVICIOS OPERATIVOS - ORI</v>
          </cell>
          <cell r="C228">
            <v>0</v>
          </cell>
          <cell r="D228">
            <v>0</v>
          </cell>
        </row>
        <row r="229">
          <cell r="B229" t="str">
            <v>SERVICIOS OPERATIVOS DE APOYO</v>
          </cell>
          <cell r="C229">
            <v>3227351428</v>
          </cell>
          <cell r="D229">
            <v>0</v>
          </cell>
        </row>
        <row r="230">
          <cell r="B230" t="str">
            <v>HONORARIOS - SGN</v>
          </cell>
          <cell r="C230">
            <v>308100000</v>
          </cell>
          <cell r="D230">
            <v>0</v>
          </cell>
        </row>
        <row r="231">
          <cell r="B231" t="str">
            <v>REMUNERACIÓN SERVICIOS TÉCNICOS - SGN</v>
          </cell>
          <cell r="C231">
            <v>96000000</v>
          </cell>
          <cell r="D231">
            <v>0</v>
          </cell>
        </row>
        <row r="232">
          <cell r="B232" t="str">
            <v>PASANTÍAS</v>
          </cell>
          <cell r="C232">
            <v>57000000</v>
          </cell>
          <cell r="D232">
            <v>0</v>
          </cell>
        </row>
        <row r="233">
          <cell r="B233" t="str">
            <v>SERVICIOS TEMPORALES EN MISIÓN</v>
          </cell>
          <cell r="C233">
            <v>0</v>
          </cell>
          <cell r="D233">
            <v>0</v>
          </cell>
        </row>
        <row r="234">
          <cell r="B234" t="str">
            <v>AVALÚO BIENES INMUEBLES Y MUEBLES</v>
          </cell>
          <cell r="C234">
            <v>112317633</v>
          </cell>
          <cell r="D234">
            <v>0</v>
          </cell>
        </row>
        <row r="235">
          <cell r="B235" t="str">
            <v>GESTIÓN DOCUMENTAL</v>
          </cell>
          <cell r="C235">
            <v>2653933795</v>
          </cell>
          <cell r="D235">
            <v>0</v>
          </cell>
        </row>
        <row r="236">
          <cell r="B236" t="str">
            <v>OTROS SERVICIOS OPERATIVOS - SGN</v>
          </cell>
          <cell r="C236">
            <v>0</v>
          </cell>
          <cell r="D236">
            <v>0</v>
          </cell>
        </row>
        <row r="237">
          <cell r="B237" t="str">
            <v>SERVICIOS OPERATIVOS FINANCIEROS</v>
          </cell>
          <cell r="C237">
            <v>1966092410</v>
          </cell>
          <cell r="D237">
            <v>0</v>
          </cell>
        </row>
        <row r="238">
          <cell r="B238" t="str">
            <v>HONORARIOS - VFN</v>
          </cell>
          <cell r="C238">
            <v>926639868</v>
          </cell>
          <cell r="D238">
            <v>0</v>
          </cell>
        </row>
        <row r="239">
          <cell r="B239" t="str">
            <v>REMUNERACIÓN SERVICIOS TÉCNICOS - VFN</v>
          </cell>
          <cell r="C239">
            <v>78369900</v>
          </cell>
          <cell r="D239">
            <v>0</v>
          </cell>
        </row>
        <row r="240">
          <cell r="B240" t="str">
            <v>CONSULTA DEL DÓLAR EN TIEMPO REAL</v>
          </cell>
          <cell r="C240">
            <v>0</v>
          </cell>
          <cell r="D240">
            <v>0</v>
          </cell>
        </row>
        <row r="241">
          <cell r="B241" t="str">
            <v>ADMÓN. Y CUSTODIA TÍTULOS VALORES</v>
          </cell>
          <cell r="C241">
            <v>926906830</v>
          </cell>
          <cell r="D241">
            <v>0</v>
          </cell>
        </row>
        <row r="242">
          <cell r="B242" t="str">
            <v>SUMINISTRO INFORMACIÓN BOLSA DE VALORES</v>
          </cell>
          <cell r="C242">
            <v>34175812</v>
          </cell>
          <cell r="D242">
            <v>0</v>
          </cell>
        </row>
        <row r="243">
          <cell r="B243" t="str">
            <v>CALIFICADORA DE RIESGO</v>
          </cell>
          <cell r="C243">
            <v>0</v>
          </cell>
          <cell r="D243">
            <v>0</v>
          </cell>
        </row>
        <row r="244">
          <cell r="B244" t="str">
            <v>OTROS SERVICIOS OPERATIVOS - VFN</v>
          </cell>
          <cell r="C244">
            <v>0</v>
          </cell>
          <cell r="D244">
            <v>0</v>
          </cell>
        </row>
        <row r="245">
          <cell r="B245" t="str">
            <v>SERVICIOS OPERATIVOS TECNOLÓGICOS</v>
          </cell>
          <cell r="C245">
            <v>3928565828</v>
          </cell>
          <cell r="D245">
            <v>0</v>
          </cell>
        </row>
        <row r="246">
          <cell r="B246" t="str">
            <v>HONORARIOS - VOT</v>
          </cell>
          <cell r="C246">
            <v>0</v>
          </cell>
          <cell r="D246">
            <v>0</v>
          </cell>
        </row>
        <row r="247">
          <cell r="B247" t="str">
            <v>REMUNERACIÓN SERVICIOS TÉCNICOS - VOT</v>
          </cell>
          <cell r="C247">
            <v>381360000</v>
          </cell>
          <cell r="D247">
            <v>0</v>
          </cell>
        </row>
        <row r="248">
          <cell r="B248" t="str">
            <v>OTROS SERVICIOS OPERATIVOS - VOT</v>
          </cell>
          <cell r="C248">
            <v>3547205828</v>
          </cell>
          <cell r="D248">
            <v>0</v>
          </cell>
        </row>
        <row r="249">
          <cell r="B249" t="str">
            <v>SERVICIOS OPERATIVOS CRÉDITO Y COBRANZAS</v>
          </cell>
          <cell r="C249">
            <v>11426706755</v>
          </cell>
          <cell r="D249">
            <v>0</v>
          </cell>
        </row>
        <row r="250">
          <cell r="B250" t="str">
            <v>HONORARIOS - VCC</v>
          </cell>
          <cell r="C250">
            <v>1108692000</v>
          </cell>
          <cell r="D250">
            <v>0</v>
          </cell>
        </row>
        <row r="251">
          <cell r="B251" t="str">
            <v>REMUNERACIÓN SERVICIOS TÉCNICOS - VCC</v>
          </cell>
          <cell r="C251">
            <v>198996000</v>
          </cell>
          <cell r="D251">
            <v>0</v>
          </cell>
        </row>
        <row r="252">
          <cell r="B252" t="str">
            <v>GESTIÓN COBRANZA ADMINISTRATIVA</v>
          </cell>
          <cell r="C252">
            <v>4922719565</v>
          </cell>
          <cell r="D252">
            <v>0</v>
          </cell>
        </row>
        <row r="253">
          <cell r="B253" t="str">
            <v>GESTIÓN COBRANZA PREJURÍDICA</v>
          </cell>
          <cell r="C253">
            <v>4431093715</v>
          </cell>
          <cell r="D253">
            <v>0</v>
          </cell>
        </row>
        <row r="254">
          <cell r="B254" t="str">
            <v>GESTIÓN COBRO JUDICIAL</v>
          </cell>
          <cell r="C254">
            <v>182762506</v>
          </cell>
          <cell r="D254">
            <v>0</v>
          </cell>
        </row>
        <row r="255">
          <cell r="B255" t="str">
            <v>OTROS SERVICIOS OPERATIVOS - VCC</v>
          </cell>
          <cell r="C255">
            <v>582442969</v>
          </cell>
          <cell r="D255">
            <v>0</v>
          </cell>
        </row>
        <row r="256">
          <cell r="B256" t="str">
            <v>SERVICIOS OPERATIVOS PARA FONDOS</v>
          </cell>
          <cell r="C256">
            <v>44336979</v>
          </cell>
          <cell r="D256">
            <v>0</v>
          </cell>
        </row>
        <row r="257">
          <cell r="B257" t="str">
            <v>HONORARIOS - VFA</v>
          </cell>
          <cell r="C257">
            <v>0</v>
          </cell>
          <cell r="D257">
            <v>0</v>
          </cell>
        </row>
        <row r="258">
          <cell r="B258" t="str">
            <v>REMUNERACIÓN SERVICIOS TÉCNICOS - VFA</v>
          </cell>
          <cell r="C258">
            <v>0</v>
          </cell>
          <cell r="D258">
            <v>0</v>
          </cell>
        </row>
        <row r="259">
          <cell r="B259" t="str">
            <v>OTROS SERVICIOS OPERATIVOS - VFA</v>
          </cell>
          <cell r="C259">
            <v>44336979</v>
          </cell>
          <cell r="D259">
            <v>0</v>
          </cell>
        </row>
        <row r="260">
          <cell r="B260" t="str">
            <v>OTROS GASTOS OPERACIONALES</v>
          </cell>
          <cell r="C260">
            <v>7900339119</v>
          </cell>
          <cell r="D260">
            <v>8000000</v>
          </cell>
        </row>
        <row r="261">
          <cell r="B261" t="str">
            <v>TRANSFERENCIAS CORRIENTES</v>
          </cell>
          <cell r="C261">
            <v>7031899119</v>
          </cell>
          <cell r="D261">
            <v>0</v>
          </cell>
        </row>
        <row r="262">
          <cell r="B262" t="str">
            <v>TRANSFERENCIAS AL SECTOR PUBLICO</v>
          </cell>
          <cell r="C262">
            <v>7000000000</v>
          </cell>
          <cell r="D262">
            <v>0</v>
          </cell>
        </row>
        <row r="263">
          <cell r="B263" t="str">
            <v>ORDEN NACIONAL</v>
          </cell>
          <cell r="C263">
            <v>7000000000</v>
          </cell>
          <cell r="D263">
            <v>0</v>
          </cell>
        </row>
        <row r="264">
          <cell r="B264" t="str">
            <v>CUOTA DE AUDITAJE CONTRALORÍA</v>
          </cell>
          <cell r="C264">
            <v>7000000000</v>
          </cell>
          <cell r="D264">
            <v>0</v>
          </cell>
        </row>
        <row r="265">
          <cell r="B265" t="str">
            <v>SUPERINTENDENCIA FINANCIERA</v>
          </cell>
          <cell r="C265">
            <v>0</v>
          </cell>
          <cell r="D265">
            <v>0</v>
          </cell>
        </row>
        <row r="266">
          <cell r="B266" t="str">
            <v>MINISTERIO DE EDUCACIÓN NACIONAL</v>
          </cell>
          <cell r="C266">
            <v>0</v>
          </cell>
          <cell r="D266">
            <v>0</v>
          </cell>
        </row>
        <row r="267">
          <cell r="B267" t="str">
            <v>TRANSFERENCIAS AL EXTERIOR</v>
          </cell>
          <cell r="C267">
            <v>31899119</v>
          </cell>
          <cell r="D267">
            <v>0</v>
          </cell>
        </row>
        <row r="268">
          <cell r="B268" t="str">
            <v>ORGANISMOS INTERNACIONALES</v>
          </cell>
          <cell r="C268">
            <v>31899119</v>
          </cell>
          <cell r="D268">
            <v>0</v>
          </cell>
        </row>
        <row r="269">
          <cell r="B269" t="str">
            <v>APICE - LEY 14 DE 1980</v>
          </cell>
          <cell r="C269">
            <v>31899119</v>
          </cell>
          <cell r="D269">
            <v>0</v>
          </cell>
        </row>
        <row r="270">
          <cell r="B270" t="str">
            <v>OTROS</v>
          </cell>
          <cell r="C270">
            <v>868440000</v>
          </cell>
          <cell r="D270">
            <v>8000000</v>
          </cell>
        </row>
        <row r="271">
          <cell r="B271" t="str">
            <v>DEFENSOR DEL CONSUMIDOR FINANCIERO</v>
          </cell>
          <cell r="C271">
            <v>328440000</v>
          </cell>
          <cell r="D271">
            <v>8000000</v>
          </cell>
        </row>
        <row r="272">
          <cell r="B272" t="str">
            <v>REVISORÍA FISCAL</v>
          </cell>
          <cell r="C272">
            <v>540000000</v>
          </cell>
          <cell r="D272">
            <v>0</v>
          </cell>
        </row>
        <row r="273">
          <cell r="B273" t="str">
            <v>GASTOS NO OPERACIONALES</v>
          </cell>
          <cell r="C273">
            <v>914265976778</v>
          </cell>
          <cell r="D273">
            <v>15000000000</v>
          </cell>
        </row>
        <row r="274">
          <cell r="B274" t="str">
            <v>SERVICIO DE LA DEUDA</v>
          </cell>
          <cell r="C274">
            <v>912101669957</v>
          </cell>
          <cell r="D274">
            <v>15000000000</v>
          </cell>
        </row>
        <row r="275">
          <cell r="B275" t="str">
            <v>SERVICIO DEUDA BANCO MUNDIAL</v>
          </cell>
          <cell r="C275">
            <v>633251790960</v>
          </cell>
          <cell r="D275">
            <v>0</v>
          </cell>
        </row>
        <row r="276">
          <cell r="B276" t="str">
            <v>AMORTIZACIÓN</v>
          </cell>
          <cell r="C276">
            <v>522947790960</v>
          </cell>
          <cell r="D276">
            <v>0</v>
          </cell>
        </row>
        <row r="277">
          <cell r="B277" t="str">
            <v>INTERESES Y COMISIONES</v>
          </cell>
          <cell r="C277">
            <v>100000000000</v>
          </cell>
          <cell r="D277">
            <v>0</v>
          </cell>
        </row>
        <row r="278">
          <cell r="B278" t="str">
            <v>FONDO DE CONTINGENCIAS</v>
          </cell>
          <cell r="C278">
            <v>6500000000</v>
          </cell>
          <cell r="D278">
            <v>0</v>
          </cell>
        </row>
        <row r="279">
          <cell r="B279" t="str">
            <v>ESTRUCTURACIÓN NUEVO ENDEUDAMIENTO</v>
          </cell>
          <cell r="C279">
            <v>3804000000</v>
          </cell>
          <cell r="D279">
            <v>0</v>
          </cell>
        </row>
        <row r="280">
          <cell r="B280" t="str">
            <v>SERVICIO DEUDA CREDITO INTERNO</v>
          </cell>
          <cell r="C280">
            <v>202500000000</v>
          </cell>
          <cell r="D280">
            <v>0</v>
          </cell>
        </row>
        <row r="281">
          <cell r="B281" t="str">
            <v>AMORTIZACION</v>
          </cell>
          <cell r="C281">
            <v>200000000000</v>
          </cell>
          <cell r="D281">
            <v>0</v>
          </cell>
        </row>
        <row r="282">
          <cell r="B282" t="str">
            <v>INTERESES Y COMISIONES</v>
          </cell>
          <cell r="C282">
            <v>2500000000</v>
          </cell>
          <cell r="D282">
            <v>0</v>
          </cell>
        </row>
        <row r="283">
          <cell r="B283" t="str">
            <v>SERVICIO DEUDA EMISION DE BONOS SOCIALES</v>
          </cell>
          <cell r="C283">
            <v>41716874820</v>
          </cell>
          <cell r="D283">
            <v>15000000000</v>
          </cell>
        </row>
        <row r="284">
          <cell r="B284" t="str">
            <v>AMORTIZACION - BONOS SOCIALES</v>
          </cell>
          <cell r="C284">
            <v>0</v>
          </cell>
          <cell r="D284">
            <v>0</v>
          </cell>
        </row>
        <row r="285">
          <cell r="B285" t="str">
            <v>INTERESES Y COMISIONES - BONOS SOCIALES</v>
          </cell>
          <cell r="C285">
            <v>41716874820</v>
          </cell>
          <cell r="D285">
            <v>15000000000</v>
          </cell>
        </row>
        <row r="286">
          <cell r="B286" t="str">
            <v>SERVICIO DEUDA EMISION DE BONOS ORDINARI</v>
          </cell>
          <cell r="C286">
            <v>34633004177</v>
          </cell>
          <cell r="D286">
            <v>0</v>
          </cell>
        </row>
        <row r="287">
          <cell r="B287" t="str">
            <v>AMORTIZACION - BONOS ORDINARIOS</v>
          </cell>
          <cell r="C287">
            <v>0</v>
          </cell>
          <cell r="D287">
            <v>0</v>
          </cell>
        </row>
        <row r="288">
          <cell r="B288" t="str">
            <v>INTERESES Y COMISIONES - BONOS ORDINARIO</v>
          </cell>
          <cell r="C288">
            <v>34633004177</v>
          </cell>
          <cell r="D288">
            <v>0</v>
          </cell>
        </row>
        <row r="289">
          <cell r="B289" t="str">
            <v>OTROS GASTOS NO OPERACIONALES</v>
          </cell>
          <cell r="C289">
            <v>2164306821</v>
          </cell>
          <cell r="D289">
            <v>0</v>
          </cell>
        </row>
        <row r="290">
          <cell r="B290" t="str">
            <v>IMPUESTOS OTRAS VIGENCIAS</v>
          </cell>
          <cell r="C290">
            <v>0</v>
          </cell>
          <cell r="D290">
            <v>0</v>
          </cell>
        </row>
        <row r="291">
          <cell r="B291" t="str">
            <v>MULTAS Y SANCIONES</v>
          </cell>
          <cell r="C291">
            <v>0</v>
          </cell>
          <cell r="D291">
            <v>0</v>
          </cell>
        </row>
        <row r="292">
          <cell r="B292" t="str">
            <v>SENTENCIAS Y CONCILIACIONES</v>
          </cell>
          <cell r="C292">
            <v>1064306821</v>
          </cell>
          <cell r="D292">
            <v>0</v>
          </cell>
        </row>
        <row r="293">
          <cell r="B293" t="str">
            <v>INDEMNIZACIÓN POR RETIRO</v>
          </cell>
          <cell r="C293">
            <v>600000000</v>
          </cell>
          <cell r="D293">
            <v>0</v>
          </cell>
        </row>
        <row r="294">
          <cell r="B294" t="str">
            <v>CONCILIACIONES IES</v>
          </cell>
          <cell r="C294">
            <v>0</v>
          </cell>
          <cell r="D294">
            <v>0</v>
          </cell>
        </row>
        <row r="295">
          <cell r="B295" t="str">
            <v>PAGOS UGPP - UNIDAD DE GESTIÓN PENSIONAL</v>
          </cell>
          <cell r="C295">
            <v>500000000</v>
          </cell>
          <cell r="D295">
            <v>0</v>
          </cell>
        </row>
        <row r="296">
          <cell r="B296" t="str">
            <v>PRESUPUESTO DE INVERSIÓN</v>
          </cell>
          <cell r="C296">
            <v>4745300658564</v>
          </cell>
          <cell r="D296">
            <v>189094735528</v>
          </cell>
        </row>
        <row r="297">
          <cell r="B297" t="str">
            <v>PROGRAMA DE CRÉDITOS EDUCATIVOS</v>
          </cell>
          <cell r="C297">
            <v>4633058231712</v>
          </cell>
          <cell r="D297">
            <v>189094735528</v>
          </cell>
        </row>
        <row r="298">
          <cell r="B298" t="str">
            <v>CRÉDITOS REMBOLSABLES</v>
          </cell>
          <cell r="C298">
            <v>2411674421557</v>
          </cell>
          <cell r="D298">
            <v>41538492020</v>
          </cell>
        </row>
        <row r="299">
          <cell r="B299" t="str">
            <v>FONDOS INSTITUCIONALES</v>
          </cell>
          <cell r="C299">
            <v>28631174933</v>
          </cell>
          <cell r="D299">
            <v>34312315279</v>
          </cell>
        </row>
        <row r="300">
          <cell r="B300" t="str">
            <v>FONDO SOSTENIBILIDAD CRÉDITO EDUCATIVO</v>
          </cell>
          <cell r="C300">
            <v>28631174933</v>
          </cell>
          <cell r="D300">
            <v>0</v>
          </cell>
        </row>
        <row r="301">
          <cell r="B301" t="str">
            <v>AUXILIO DE TASAS DE INTERES</v>
          </cell>
          <cell r="C301">
            <v>0</v>
          </cell>
          <cell r="D301">
            <v>9457050802</v>
          </cell>
        </row>
        <row r="302">
          <cell r="B302" t="str">
            <v>FONDO DE ALIVIOS Y ESTIMULOS</v>
          </cell>
          <cell r="C302">
            <v>0</v>
          </cell>
          <cell r="D302">
            <v>24855264477</v>
          </cell>
        </row>
        <row r="303">
          <cell r="B303" t="str">
            <v>CRÉDITO TRADICIONAL</v>
          </cell>
          <cell r="C303">
            <v>1048857158678</v>
          </cell>
          <cell r="D303">
            <v>0</v>
          </cell>
        </row>
        <row r="304">
          <cell r="B304" t="str">
            <v>PREGRADO PAÍS</v>
          </cell>
          <cell r="C304">
            <v>604426650795</v>
          </cell>
          <cell r="D304">
            <v>0</v>
          </cell>
        </row>
        <row r="305">
          <cell r="B305" t="str">
            <v>PREGRADO PAÍS LP REMB - REC.PROPIOS</v>
          </cell>
          <cell r="C305">
            <v>0</v>
          </cell>
          <cell r="D305">
            <v>0</v>
          </cell>
        </row>
        <row r="306">
          <cell r="B306" t="str">
            <v>PREGRADO PAÍS MP REMB - REC.PROPIOS</v>
          </cell>
          <cell r="C306">
            <v>451602850755</v>
          </cell>
          <cell r="D306">
            <v>0</v>
          </cell>
        </row>
        <row r="307">
          <cell r="B307" t="str">
            <v>PREGRADO PAÍS SUBSI - FONDO SUBSIDIOS</v>
          </cell>
          <cell r="C307">
            <v>2461873668</v>
          </cell>
          <cell r="D307">
            <v>0</v>
          </cell>
        </row>
        <row r="308">
          <cell r="B308" t="str">
            <v>PREGRADO PAÍS MP REMB - REC.PROPIOS BONO</v>
          </cell>
          <cell r="C308">
            <v>150000000000</v>
          </cell>
          <cell r="D308">
            <v>0</v>
          </cell>
        </row>
        <row r="309">
          <cell r="B309" t="str">
            <v>IMPLANTACIÓN CRÉDITO MEJORES BACHILLERES</v>
          </cell>
          <cell r="C309">
            <v>75132000</v>
          </cell>
          <cell r="D309">
            <v>0</v>
          </cell>
        </row>
        <row r="310">
          <cell r="B310" t="str">
            <v>IMPLANTACIÓN CRÉDITO RESERVISTAS DE HONO</v>
          </cell>
          <cell r="C310">
            <v>286794372</v>
          </cell>
          <cell r="D310">
            <v>0</v>
          </cell>
        </row>
        <row r="311">
          <cell r="B311" t="str">
            <v>PREGRADO PAÍS MP REMB - NACIÓN CRÉDITOS</v>
          </cell>
          <cell r="C311">
            <v>0</v>
          </cell>
          <cell r="D311">
            <v>0</v>
          </cell>
        </row>
        <row r="312">
          <cell r="B312" t="str">
            <v>POSTGRADO PAÍS</v>
          </cell>
          <cell r="C312">
            <v>218070092269</v>
          </cell>
          <cell r="D312">
            <v>0</v>
          </cell>
        </row>
        <row r="313">
          <cell r="B313" t="str">
            <v>POSTGRADO PAÍS REMB - REC.PROPIOS</v>
          </cell>
          <cell r="C313">
            <v>218070092269</v>
          </cell>
          <cell r="D313">
            <v>0</v>
          </cell>
        </row>
        <row r="314">
          <cell r="B314" t="str">
            <v>POSTGRADO EXTERIOR</v>
          </cell>
          <cell r="C314">
            <v>226360415614</v>
          </cell>
          <cell r="D314">
            <v>0</v>
          </cell>
        </row>
        <row r="315">
          <cell r="B315" t="str">
            <v>POSTGRADO EXTERIOR REMB - REC.PROPIOS</v>
          </cell>
          <cell r="C315">
            <v>192767135806</v>
          </cell>
          <cell r="D315">
            <v>0</v>
          </cell>
        </row>
        <row r="316">
          <cell r="B316" t="str">
            <v>CAPACITACIÓN IDIOMAS REMB - REC.PROPIOS</v>
          </cell>
          <cell r="C316">
            <v>33593279808</v>
          </cell>
          <cell r="D316">
            <v>0</v>
          </cell>
        </row>
        <row r="317">
          <cell r="B317" t="str">
            <v>CRÉDITO ACCES</v>
          </cell>
          <cell r="C317">
            <v>1334186087946</v>
          </cell>
          <cell r="D317">
            <v>7226176741</v>
          </cell>
        </row>
        <row r="318">
          <cell r="B318" t="str">
            <v>PREGRADO PAÍS ACCES</v>
          </cell>
          <cell r="C318">
            <v>1315042074984</v>
          </cell>
          <cell r="D318">
            <v>7226176741</v>
          </cell>
        </row>
        <row r="319">
          <cell r="B319" t="str">
            <v>ACCES PREGR PAÍS REMB - REC.PROPIOS</v>
          </cell>
          <cell r="C319">
            <v>240401550636</v>
          </cell>
          <cell r="D319">
            <v>0</v>
          </cell>
        </row>
        <row r="320">
          <cell r="B320" t="str">
            <v>ACCES PREGR PAÍS REMB - REC.PROPIOS BONO</v>
          </cell>
          <cell r="C320">
            <v>350000000000</v>
          </cell>
          <cell r="D320">
            <v>0</v>
          </cell>
        </row>
        <row r="321">
          <cell r="B321" t="str">
            <v>ACCES PREGR PAÍS REMB - CRÉD.EXTERNO</v>
          </cell>
          <cell r="C321">
            <v>0</v>
          </cell>
          <cell r="D321">
            <v>0</v>
          </cell>
        </row>
        <row r="322">
          <cell r="B322" t="str">
            <v>ACCES PREGR PAÍS REMB - NACIÓN IMPLANTAC</v>
          </cell>
          <cell r="C322">
            <v>601928865039</v>
          </cell>
          <cell r="D322">
            <v>0</v>
          </cell>
        </row>
        <row r="323">
          <cell r="B323" t="str">
            <v>ACCES PREGR PAÍS REMB RES.PATR.30% SUBS</v>
          </cell>
          <cell r="C323">
            <v>0</v>
          </cell>
          <cell r="D323">
            <v>0</v>
          </cell>
        </row>
        <row r="324">
          <cell r="B324" t="str">
            <v>ACCES PREGR PAÍS SUBSI - FONDO SUBSIDIOS</v>
          </cell>
          <cell r="C324">
            <v>122711659309</v>
          </cell>
          <cell r="D324">
            <v>7226176741</v>
          </cell>
        </row>
        <row r="325">
          <cell r="B325" t="str">
            <v>ACCES PREGR PAÍS REMB RES.PATR.40% CRÉD</v>
          </cell>
          <cell r="C325">
            <v>0</v>
          </cell>
          <cell r="D325">
            <v>0</v>
          </cell>
        </row>
        <row r="326">
          <cell r="B326" t="str">
            <v>POSTGRADO PAÍS ACCES</v>
          </cell>
          <cell r="C326">
            <v>0</v>
          </cell>
          <cell r="D326">
            <v>0</v>
          </cell>
        </row>
        <row r="327">
          <cell r="B327" t="str">
            <v>ACCES POSTGRADO PAÍS REMB - REC.PROPIOS</v>
          </cell>
          <cell r="C327">
            <v>0</v>
          </cell>
          <cell r="D327">
            <v>0</v>
          </cell>
        </row>
        <row r="328">
          <cell r="B328" t="str">
            <v>ALIANZAS - SUMA A TU REGION</v>
          </cell>
          <cell r="C328">
            <v>1208670890</v>
          </cell>
          <cell r="D328">
            <v>0</v>
          </cell>
        </row>
        <row r="329">
          <cell r="B329" t="str">
            <v>ALIANZAS - SUMA A TU REGION</v>
          </cell>
          <cell r="C329">
            <v>0</v>
          </cell>
          <cell r="D329">
            <v>0</v>
          </cell>
        </row>
        <row r="330">
          <cell r="B330" t="str">
            <v>ALIANZAS - SUMA A TU REGION - REC. PROPI</v>
          </cell>
          <cell r="C330">
            <v>1208670890</v>
          </cell>
          <cell r="D330">
            <v>0</v>
          </cell>
        </row>
        <row r="331">
          <cell r="B331" t="str">
            <v>ALIANZAS - ACCES</v>
          </cell>
          <cell r="C331">
            <v>17935342072</v>
          </cell>
          <cell r="D331">
            <v>0</v>
          </cell>
        </row>
        <row r="332">
          <cell r="B332" t="str">
            <v>ACCES PREGR PAÍS REYSU - ALIANZAS GIROS</v>
          </cell>
          <cell r="C332">
            <v>17935342072</v>
          </cell>
          <cell r="D332">
            <v>0</v>
          </cell>
        </row>
        <row r="333">
          <cell r="B333" t="str">
            <v>CRÉDITOS CONDONABLES</v>
          </cell>
          <cell r="C333">
            <v>2214383810155</v>
          </cell>
          <cell r="D333">
            <v>147556243508</v>
          </cell>
        </row>
        <row r="334">
          <cell r="B334" t="str">
            <v>PROYECTOS RELACIONES INTERNACIONALES</v>
          </cell>
          <cell r="C334">
            <v>70810716021</v>
          </cell>
          <cell r="D334">
            <v>0</v>
          </cell>
        </row>
        <row r="335">
          <cell r="B335" t="str">
            <v>RECIPROCIDAD EXTRANJEROS EN COLOMBIA</v>
          </cell>
          <cell r="C335">
            <v>23816500000</v>
          </cell>
          <cell r="D335">
            <v>0</v>
          </cell>
        </row>
        <row r="336">
          <cell r="B336" t="str">
            <v>RECIP.EXTRANJ.- POSTGRADOS EXTRANJEROS</v>
          </cell>
          <cell r="C336">
            <v>7600000000</v>
          </cell>
          <cell r="D336">
            <v>0</v>
          </cell>
        </row>
        <row r="337">
          <cell r="B337" t="str">
            <v>RECIP.EXTRANJ.- PROFESORES INVITADOS</v>
          </cell>
          <cell r="C337">
            <v>9000000000</v>
          </cell>
          <cell r="D337">
            <v>0</v>
          </cell>
        </row>
        <row r="338">
          <cell r="B338" t="str">
            <v>RECIP.EXTRANJ.- ASISTENTES DE IDIOMAS</v>
          </cell>
          <cell r="C338">
            <v>350000000</v>
          </cell>
          <cell r="D338">
            <v>0</v>
          </cell>
        </row>
        <row r="339">
          <cell r="B339" t="str">
            <v>RECIP.EXTRANJ.- MOVILIDAD INTERNACIONAL</v>
          </cell>
          <cell r="C339">
            <v>2200000000</v>
          </cell>
          <cell r="D339">
            <v>0</v>
          </cell>
        </row>
        <row r="340">
          <cell r="B340" t="str">
            <v>RECIP.EXTRANJ.- CURSOS OEA</v>
          </cell>
          <cell r="C340">
            <v>0</v>
          </cell>
          <cell r="D340">
            <v>0</v>
          </cell>
        </row>
        <row r="341">
          <cell r="B341" t="str">
            <v>RECIP.EXTRANJ.- JOVENES INGENIEROS DAAD</v>
          </cell>
          <cell r="C341">
            <v>1666500000</v>
          </cell>
          <cell r="D341">
            <v>0</v>
          </cell>
        </row>
        <row r="342">
          <cell r="B342" t="str">
            <v>RECIP.EXTRANJ.- PROGRAMAS COFINANCIADOS</v>
          </cell>
          <cell r="C342">
            <v>3000000000</v>
          </cell>
          <cell r="D342">
            <v>0</v>
          </cell>
        </row>
        <row r="343">
          <cell r="B343" t="str">
            <v>DIVULGACIÓN Y CAPACITACIÓN DEL RECURSO H</v>
          </cell>
          <cell r="C343">
            <v>5300000000</v>
          </cell>
          <cell r="D343">
            <v>0</v>
          </cell>
        </row>
        <row r="344">
          <cell r="B344" t="str">
            <v>ARTISTAS COLOMBIANOS</v>
          </cell>
          <cell r="C344">
            <v>5000000000</v>
          </cell>
          <cell r="D344">
            <v>0</v>
          </cell>
        </row>
        <row r="345">
          <cell r="B345" t="str">
            <v>CRÉDITO CONDONABLE MARIANO OSPINA PEREZ</v>
          </cell>
          <cell r="C345">
            <v>300000000</v>
          </cell>
          <cell r="D345">
            <v>0</v>
          </cell>
        </row>
        <row r="346">
          <cell r="B346" t="str">
            <v>COLOMBIA CIENTIFICA</v>
          </cell>
          <cell r="C346">
            <v>41694216021</v>
          </cell>
          <cell r="D346">
            <v>0</v>
          </cell>
        </row>
        <row r="347">
          <cell r="B347" t="str">
            <v>PASAPORTE A LA CIENCIA</v>
          </cell>
          <cell r="C347">
            <v>12520926225</v>
          </cell>
          <cell r="D347">
            <v>0</v>
          </cell>
        </row>
        <row r="348">
          <cell r="B348" t="str">
            <v>ECOSISTEMA</v>
          </cell>
          <cell r="C348">
            <v>29173289796</v>
          </cell>
          <cell r="D348">
            <v>0</v>
          </cell>
        </row>
        <row r="349">
          <cell r="B349" t="str">
            <v>MEJORAMIENTO CALIDAD EDUCACIÓN SUPERIOR</v>
          </cell>
          <cell r="C349">
            <v>33369605603</v>
          </cell>
          <cell r="D349">
            <v>92827432795</v>
          </cell>
        </row>
        <row r="350">
          <cell r="B350" t="str">
            <v>APOYO FORTALECIMIENTO CALIDAD DOCENTE</v>
          </cell>
          <cell r="C350">
            <v>185096098</v>
          </cell>
          <cell r="D350">
            <v>0</v>
          </cell>
        </row>
        <row r="351">
          <cell r="B351" t="str">
            <v>PREGRADO LICENCIATURAS CONDONABLES</v>
          </cell>
          <cell r="C351">
            <v>165296810</v>
          </cell>
          <cell r="D351">
            <v>0</v>
          </cell>
        </row>
        <row r="352">
          <cell r="B352" t="str">
            <v>PREGR LICENCIATURAS-CONDONABLE SUBSIDIO</v>
          </cell>
          <cell r="C352">
            <v>19799288</v>
          </cell>
          <cell r="D352">
            <v>0</v>
          </cell>
        </row>
        <row r="353">
          <cell r="B353" t="str">
            <v>APOYO PERMANENCIA Y CALIDAD EDUC SUPERIO</v>
          </cell>
          <cell r="C353">
            <v>33184509505</v>
          </cell>
          <cell r="D353">
            <v>92827432795</v>
          </cell>
        </row>
        <row r="354">
          <cell r="B354" t="str">
            <v>CONDONACIONES SABER PRO</v>
          </cell>
          <cell r="C354">
            <v>14005367250</v>
          </cell>
          <cell r="D354">
            <v>0</v>
          </cell>
        </row>
        <row r="355">
          <cell r="B355" t="str">
            <v>CONDONACIONES 25% MATRÍCULA</v>
          </cell>
          <cell r="C355">
            <v>19179142255</v>
          </cell>
          <cell r="D355">
            <v>92827432795</v>
          </cell>
        </row>
        <row r="356">
          <cell r="B356" t="str">
            <v>PROYECTOS DE LEY Y FONDOS MEN</v>
          </cell>
          <cell r="C356">
            <v>2110203488531</v>
          </cell>
          <cell r="D356">
            <v>54728810713</v>
          </cell>
        </row>
        <row r="357">
          <cell r="B357" t="str">
            <v>EDUCACIÓN SUPERIOR</v>
          </cell>
          <cell r="C357">
            <v>2110203488531</v>
          </cell>
          <cell r="D357">
            <v>54728810713</v>
          </cell>
        </row>
        <row r="358">
          <cell r="B358" t="str">
            <v>CRÉDITO COND. ALFONSO LÓPEZ MICHELSEN</v>
          </cell>
          <cell r="C358">
            <v>52371113</v>
          </cell>
          <cell r="D358">
            <v>8421540</v>
          </cell>
        </row>
        <row r="359">
          <cell r="B359" t="str">
            <v>FONDO APOYO A MEJORES BACHILLERES</v>
          </cell>
          <cell r="C359">
            <v>0</v>
          </cell>
          <cell r="D359">
            <v>0</v>
          </cell>
        </row>
        <row r="360">
          <cell r="B360" t="str">
            <v>ASISTENCIA A COMUNIDADES INDÍGENAS</v>
          </cell>
          <cell r="C360">
            <v>58136676861</v>
          </cell>
          <cell r="D360">
            <v>385888414</v>
          </cell>
        </row>
        <row r="361">
          <cell r="B361" t="str">
            <v>CRÉDITO EDUCATIVO PROFESIONALES SALUD</v>
          </cell>
          <cell r="C361">
            <v>0</v>
          </cell>
          <cell r="D361">
            <v>0</v>
          </cell>
        </row>
        <row r="362">
          <cell r="B362" t="str">
            <v>ASISTENCIA A COMUNIDADES NEGRAS</v>
          </cell>
          <cell r="C362">
            <v>64110126242</v>
          </cell>
          <cell r="D362">
            <v>4703233758</v>
          </cell>
        </row>
        <row r="363">
          <cell r="B363" t="str">
            <v>FONDO SUBSIDIOS SOSTENIMIENTO DISCAPACIT</v>
          </cell>
          <cell r="C363">
            <v>1613408744</v>
          </cell>
          <cell r="D363">
            <v>596507656</v>
          </cell>
        </row>
        <row r="364">
          <cell r="B364" t="str">
            <v>FONDO COMUNIDADES RROM</v>
          </cell>
          <cell r="C364">
            <v>1257118012</v>
          </cell>
          <cell r="D364">
            <v>487641448</v>
          </cell>
        </row>
        <row r="365">
          <cell r="B365" t="str">
            <v>FONDO REPARACIÓN VÍCTIMAS CONFLICTO</v>
          </cell>
          <cell r="C365">
            <v>18014711669</v>
          </cell>
          <cell r="D365">
            <v>465974043</v>
          </cell>
        </row>
        <row r="366">
          <cell r="B366" t="str">
            <v>CRÉDITO CONDONABLE OMAIRA SÁNCHEZ</v>
          </cell>
          <cell r="C366">
            <v>149516539</v>
          </cell>
          <cell r="D366">
            <v>0</v>
          </cell>
        </row>
        <row r="367">
          <cell r="B367" t="str">
            <v>FONDO SER PILO PAGA 1 y 2</v>
          </cell>
          <cell r="C367">
            <v>16692164421</v>
          </cell>
          <cell r="D367">
            <v>0</v>
          </cell>
        </row>
        <row r="368">
          <cell r="B368" t="str">
            <v>FONDO SER PILO PAGA 3</v>
          </cell>
          <cell r="C368">
            <v>52182455397</v>
          </cell>
          <cell r="D368">
            <v>12179899582</v>
          </cell>
        </row>
        <row r="369">
          <cell r="B369" t="str">
            <v>FONDO SER PILO PAGA 4</v>
          </cell>
          <cell r="C369">
            <v>145434570527</v>
          </cell>
          <cell r="D369">
            <v>6229571785</v>
          </cell>
        </row>
        <row r="370">
          <cell r="B370" t="str">
            <v>FONDO CREDITO COND. LUIS ANTONIO ROBLES</v>
          </cell>
          <cell r="C370">
            <v>81436023</v>
          </cell>
          <cell r="D370">
            <v>1193512</v>
          </cell>
        </row>
        <row r="371">
          <cell r="B371" t="str">
            <v>FONDO BECAS HIPOLITA</v>
          </cell>
          <cell r="C371">
            <v>1428855399</v>
          </cell>
          <cell r="D371">
            <v>0</v>
          </cell>
        </row>
        <row r="372">
          <cell r="B372" t="str">
            <v>FONDO GENERACIÓN E - COMPONENTE EXCELENC</v>
          </cell>
          <cell r="C372">
            <v>369378290367</v>
          </cell>
          <cell r="D372">
            <v>0</v>
          </cell>
        </row>
        <row r="373">
          <cell r="B373" t="str">
            <v>FONDO GENERACIÓN E - COMPONENTE EQUIDAD</v>
          </cell>
          <cell r="C373">
            <v>673171168601</v>
          </cell>
          <cell r="D373">
            <v>2</v>
          </cell>
        </row>
        <row r="374">
          <cell r="B374" t="str">
            <v>FONDO AUXILIOS ECONÓMICOS IES PÚBLICAS</v>
          </cell>
          <cell r="C374">
            <v>707488368373</v>
          </cell>
          <cell r="D374">
            <v>29670478972</v>
          </cell>
        </row>
        <row r="375">
          <cell r="B375" t="str">
            <v>CREDITOS CONDONABLES POSGRADO AFROCOLOMB</v>
          </cell>
          <cell r="C375">
            <v>547764000</v>
          </cell>
          <cell r="D375">
            <v>0</v>
          </cell>
        </row>
        <row r="376">
          <cell r="B376" t="str">
            <v>FONDO CREDITOS CONDONABLES VETERANOS FUE</v>
          </cell>
          <cell r="C376">
            <v>464486243</v>
          </cell>
          <cell r="D376">
            <v>1</v>
          </cell>
        </row>
        <row r="377">
          <cell r="B377" t="str">
            <v>FONDO PAGO DE PENSIONES DE JARDINES Y CO</v>
          </cell>
          <cell r="C377">
            <v>0</v>
          </cell>
          <cell r="D377">
            <v>0</v>
          </cell>
        </row>
        <row r="378">
          <cell r="B378" t="str">
            <v>CRÉDITOS EDUCATIVO DE OFERTA</v>
          </cell>
          <cell r="C378">
            <v>0</v>
          </cell>
          <cell r="D378">
            <v>0</v>
          </cell>
        </row>
        <row r="379">
          <cell r="B379" t="str">
            <v>PROYECTOS LÍNEAS DE OFERTA</v>
          </cell>
          <cell r="C379">
            <v>0</v>
          </cell>
          <cell r="D379">
            <v>0</v>
          </cell>
        </row>
        <row r="380">
          <cell r="B380" t="str">
            <v>FINANCIACIÓN CONTINGENTE AL INGRESO</v>
          </cell>
          <cell r="C380">
            <v>7000000000</v>
          </cell>
          <cell r="D380">
            <v>0</v>
          </cell>
        </row>
        <row r="381">
          <cell r="B381" t="str">
            <v>FINANCIACIÓN CONTINGENTE AL INGRESO REMB</v>
          </cell>
          <cell r="C381">
            <v>7000000000</v>
          </cell>
          <cell r="D381">
            <v>0</v>
          </cell>
        </row>
        <row r="382">
          <cell r="B382" t="str">
            <v>PROGRAMA MODERNIZACIÓN Y TRANSFORMACIÓN</v>
          </cell>
          <cell r="C382">
            <v>112242426852</v>
          </cell>
          <cell r="D382">
            <v>0</v>
          </cell>
        </row>
        <row r="383">
          <cell r="B383" t="str">
            <v>FORTALECIMIENTO PLANEACIÓN INSTITUCIONAL</v>
          </cell>
          <cell r="C383">
            <v>1893167048</v>
          </cell>
          <cell r="D383">
            <v>0</v>
          </cell>
        </row>
        <row r="384">
          <cell r="B384" t="str">
            <v>ESTUDIOS ESTRATÉGICOS</v>
          </cell>
          <cell r="C384">
            <v>1893167048</v>
          </cell>
          <cell r="D384">
            <v>0</v>
          </cell>
        </row>
        <row r="385">
          <cell r="B385" t="str">
            <v>AUDITORIA EXTERNA</v>
          </cell>
          <cell r="C385">
            <v>301866180</v>
          </cell>
          <cell r="D385">
            <v>0</v>
          </cell>
        </row>
        <row r="386">
          <cell r="B386" t="str">
            <v>ESTUDIOS VARIOS</v>
          </cell>
          <cell r="C386">
            <v>1044944900</v>
          </cell>
          <cell r="D386">
            <v>0</v>
          </cell>
        </row>
        <row r="387">
          <cell r="B387" t="str">
            <v>DISEÑO Y OPTIMIZACIÓN, PROCESOS Y PROCED</v>
          </cell>
          <cell r="C387">
            <v>25000000</v>
          </cell>
          <cell r="D387">
            <v>0</v>
          </cell>
        </row>
        <row r="388">
          <cell r="B388" t="str">
            <v>ADMINISTRACIÓN Y SEGUIMIENTO PROYECTO PA</v>
          </cell>
          <cell r="C388">
            <v>76331196</v>
          </cell>
          <cell r="D388">
            <v>0</v>
          </cell>
        </row>
        <row r="389">
          <cell r="B389" t="str">
            <v>FORTALECIMIENTO SISTEMA INTEGRADO DE GES</v>
          </cell>
          <cell r="C389">
            <v>445024772</v>
          </cell>
          <cell r="D389">
            <v>0</v>
          </cell>
        </row>
        <row r="390">
          <cell r="B390" t="str">
            <v>INFRAESTRUCTURA FÍSICA</v>
          </cell>
          <cell r="C390">
            <v>5960225724</v>
          </cell>
          <cell r="D390">
            <v>0</v>
          </cell>
        </row>
        <row r="391">
          <cell r="B391" t="str">
            <v>MEJORAMIENTO SEDE CENTRAL</v>
          </cell>
          <cell r="C391">
            <v>0</v>
          </cell>
          <cell r="D391">
            <v>0</v>
          </cell>
        </row>
        <row r="392">
          <cell r="B392" t="str">
            <v>MEJORAMIENTO, ADECUACIÓN Y MANTENIMIENTO</v>
          </cell>
          <cell r="C392">
            <v>0</v>
          </cell>
          <cell r="D392">
            <v>0</v>
          </cell>
        </row>
        <row r="393">
          <cell r="B393" t="str">
            <v>ADQUISICION SEDES PUNTOS DE ATENCION ICE</v>
          </cell>
          <cell r="C393">
            <v>0</v>
          </cell>
          <cell r="D393">
            <v>0</v>
          </cell>
        </row>
        <row r="394">
          <cell r="B394" t="str">
            <v>ADQUISICION SEDES PUNTOS DE ATENCION ICE</v>
          </cell>
          <cell r="C394">
            <v>0</v>
          </cell>
          <cell r="D394">
            <v>0</v>
          </cell>
        </row>
        <row r="395">
          <cell r="B395" t="str">
            <v>MEJORAMIENTO SEDES REGIONALES</v>
          </cell>
          <cell r="C395">
            <v>5960225724</v>
          </cell>
          <cell r="D395">
            <v>0</v>
          </cell>
        </row>
        <row r="396">
          <cell r="B396" t="str">
            <v>ADECUACIÓN E INTERVENTORÍA PUNTOS DE ATE</v>
          </cell>
          <cell r="C396">
            <v>5960225724</v>
          </cell>
          <cell r="D396">
            <v>0</v>
          </cell>
        </row>
        <row r="397">
          <cell r="B397" t="str">
            <v>INFRAESTRUCTURA TECNOLÓGICA DE SISTEMAS</v>
          </cell>
          <cell r="C397">
            <v>15202789104</v>
          </cell>
          <cell r="D397">
            <v>0</v>
          </cell>
        </row>
        <row r="398">
          <cell r="B398" t="str">
            <v>SOFTWARE - COMPRA DE LICENCIAS</v>
          </cell>
          <cell r="C398">
            <v>0</v>
          </cell>
          <cell r="D398">
            <v>0</v>
          </cell>
        </row>
        <row r="399">
          <cell r="B399" t="str">
            <v>RENOVACION Y LICENCIAMIENTO SOFTWARE</v>
          </cell>
          <cell r="C399">
            <v>0</v>
          </cell>
          <cell r="D399">
            <v>0</v>
          </cell>
        </row>
        <row r="400">
          <cell r="B400" t="str">
            <v>SOFTWARE - DESARROLLO DE PROYECTOS</v>
          </cell>
          <cell r="C400">
            <v>14503310241</v>
          </cell>
          <cell r="D400">
            <v>0</v>
          </cell>
        </row>
        <row r="401">
          <cell r="B401" t="str">
            <v>NUEVO SISTEMA DE INFORMACIÓN CORE</v>
          </cell>
          <cell r="C401">
            <v>4589658772</v>
          </cell>
          <cell r="D401">
            <v>0</v>
          </cell>
        </row>
        <row r="402">
          <cell r="B402" t="str">
            <v>INTERVENTORÍA NUEVO SISTEMA DE INFORMACI</v>
          </cell>
          <cell r="C402">
            <v>245000000</v>
          </cell>
          <cell r="D402">
            <v>0</v>
          </cell>
        </row>
        <row r="403">
          <cell r="B403" t="str">
            <v>FABRICA DE SOFTWARE</v>
          </cell>
          <cell r="C403">
            <v>4311492180</v>
          </cell>
          <cell r="D403">
            <v>0</v>
          </cell>
        </row>
        <row r="404">
          <cell r="B404" t="str">
            <v>FABRICA DE PRUEBAS</v>
          </cell>
          <cell r="C404">
            <v>1107251520</v>
          </cell>
          <cell r="D404">
            <v>0</v>
          </cell>
        </row>
        <row r="405">
          <cell r="B405" t="str">
            <v>NUEVO SISTEMA FINANCIERO</v>
          </cell>
          <cell r="C405">
            <v>2257833263</v>
          </cell>
          <cell r="D405">
            <v>0</v>
          </cell>
        </row>
        <row r="406">
          <cell r="B406" t="str">
            <v>GOBIERNO DE DATOS</v>
          </cell>
          <cell r="C406">
            <v>850500000</v>
          </cell>
          <cell r="D406">
            <v>0</v>
          </cell>
        </row>
        <row r="407">
          <cell r="B407" t="str">
            <v>BIGDATA</v>
          </cell>
          <cell r="C407">
            <v>0</v>
          </cell>
          <cell r="D407">
            <v>0</v>
          </cell>
        </row>
        <row r="408">
          <cell r="B408" t="str">
            <v>ARQUITECTURA EMPRESARIAL</v>
          </cell>
          <cell r="C408">
            <v>0</v>
          </cell>
          <cell r="D408">
            <v>0</v>
          </cell>
        </row>
        <row r="409">
          <cell r="B409" t="str">
            <v>AUTOMATIZACION DE PROCESOS</v>
          </cell>
          <cell r="C409">
            <v>0</v>
          </cell>
          <cell r="D409">
            <v>0</v>
          </cell>
        </row>
        <row r="410">
          <cell r="B410" t="str">
            <v>BUSINESS INTELLIGENCE</v>
          </cell>
          <cell r="C410">
            <v>990000000</v>
          </cell>
          <cell r="D410">
            <v>0</v>
          </cell>
        </row>
        <row r="411">
          <cell r="B411" t="str">
            <v>GESTOR DOCUMENTAL</v>
          </cell>
          <cell r="C411">
            <v>0</v>
          </cell>
          <cell r="D411">
            <v>0</v>
          </cell>
        </row>
        <row r="412">
          <cell r="B412" t="str">
            <v>SISTEMA CONTROL DE GESTIÓN AUDITORÍA</v>
          </cell>
          <cell r="C412">
            <v>151574506</v>
          </cell>
          <cell r="D412">
            <v>0</v>
          </cell>
        </row>
        <row r="413">
          <cell r="B413" t="str">
            <v>INTERVENTORIA NUEVO SISTEMA FINANCIERO</v>
          </cell>
          <cell r="C413">
            <v>0</v>
          </cell>
          <cell r="D413">
            <v>0</v>
          </cell>
        </row>
        <row r="414">
          <cell r="B414" t="str">
            <v>INFRAESTRUCTURA - SERVICIOS</v>
          </cell>
          <cell r="C414">
            <v>0</v>
          </cell>
          <cell r="D414">
            <v>0</v>
          </cell>
        </row>
        <row r="415">
          <cell r="B415" t="str">
            <v>INFRAESTRUCTURA - HARDWARE</v>
          </cell>
          <cell r="C415">
            <v>699478863</v>
          </cell>
          <cell r="D415">
            <v>0</v>
          </cell>
        </row>
        <row r="416">
          <cell r="B416" t="str">
            <v>ADQUISICIÓN PC, ESCÁNER E IMPRESORAS</v>
          </cell>
          <cell r="C416">
            <v>699478863</v>
          </cell>
          <cell r="D416">
            <v>0</v>
          </cell>
        </row>
        <row r="417">
          <cell r="B417" t="str">
            <v>CONSULTORÍAS</v>
          </cell>
          <cell r="C417">
            <v>0</v>
          </cell>
          <cell r="D417">
            <v>0</v>
          </cell>
        </row>
        <row r="418">
          <cell r="B418" t="str">
            <v>PLAN DE CONTINUIDAD</v>
          </cell>
          <cell r="C418">
            <v>0</v>
          </cell>
          <cell r="D418">
            <v>0</v>
          </cell>
        </row>
        <row r="419">
          <cell r="B419" t="str">
            <v>SEGURIDAD INFORMÁTICA</v>
          </cell>
          <cell r="C419">
            <v>0</v>
          </cell>
          <cell r="D419">
            <v>0</v>
          </cell>
        </row>
        <row r="420">
          <cell r="B420" t="str">
            <v>SEGURIDAD INFORMÁTICA</v>
          </cell>
          <cell r="C420">
            <v>0</v>
          </cell>
          <cell r="D420">
            <v>0</v>
          </cell>
        </row>
        <row r="421">
          <cell r="B421" t="str">
            <v>FORTALECIMIENTO COMERCIAL Y DE MERCADEO</v>
          </cell>
          <cell r="C421">
            <v>37772055948</v>
          </cell>
          <cell r="D421">
            <v>0</v>
          </cell>
        </row>
        <row r="422">
          <cell r="B422" t="str">
            <v>ESTUDIOS DE MERCADO Y SERVICIO</v>
          </cell>
          <cell r="C422">
            <v>0</v>
          </cell>
          <cell r="D422">
            <v>0</v>
          </cell>
        </row>
        <row r="423">
          <cell r="B423" t="str">
            <v>GESTION COMERCIAL Y MERCADEO</v>
          </cell>
          <cell r="C423">
            <v>3668880000</v>
          </cell>
          <cell r="D423">
            <v>0</v>
          </cell>
        </row>
        <row r="424">
          <cell r="B424" t="str">
            <v>MEJORAMIENTO COMERCIAL Y MERCADEO</v>
          </cell>
          <cell r="C424">
            <v>965000000</v>
          </cell>
          <cell r="D424">
            <v>0</v>
          </cell>
        </row>
        <row r="425">
          <cell r="B425" t="str">
            <v>SERVICIO DE ATENCIÓN AL USUARIO</v>
          </cell>
          <cell r="C425">
            <v>30446764668</v>
          </cell>
          <cell r="D425">
            <v>0</v>
          </cell>
        </row>
        <row r="426">
          <cell r="B426" t="str">
            <v>PROYECTO EDUCACION FINANCIERA</v>
          </cell>
          <cell r="C426">
            <v>2691411280</v>
          </cell>
          <cell r="D426">
            <v>0</v>
          </cell>
        </row>
        <row r="427">
          <cell r="B427" t="str">
            <v>PROYECTO TRANSFORMACIÓN Y COMPETITIVIDAD</v>
          </cell>
          <cell r="C427">
            <v>8108818710</v>
          </cell>
          <cell r="D427">
            <v>0</v>
          </cell>
        </row>
        <row r="428">
          <cell r="B428" t="str">
            <v>TRANSFORMACIÓN ARQUITECTURA ORGANIZACION</v>
          </cell>
          <cell r="C428">
            <v>1110111100</v>
          </cell>
          <cell r="D428">
            <v>0</v>
          </cell>
        </row>
        <row r="429">
          <cell r="B429" t="str">
            <v>FORTALECIMIENTO ORGANIZACIONAL</v>
          </cell>
          <cell r="C429">
            <v>6998707610</v>
          </cell>
          <cell r="D429">
            <v>0</v>
          </cell>
        </row>
        <row r="430">
          <cell r="B430" t="str">
            <v>PROYECTO INTELIGENCIA DE NEGOCIOS</v>
          </cell>
          <cell r="C430">
            <v>5119920218</v>
          </cell>
          <cell r="D430">
            <v>0</v>
          </cell>
        </row>
        <row r="431">
          <cell r="B431" t="str">
            <v>DIVERSIFICACIÓN DEL PORTAFOLIO, NUEVOS P</v>
          </cell>
          <cell r="C431">
            <v>1562419288</v>
          </cell>
          <cell r="D431">
            <v>0</v>
          </cell>
        </row>
        <row r="432">
          <cell r="B432" t="str">
            <v>OPTIMIZACIÓN DEL PASIVO Y DIVERSIFICACIÓ</v>
          </cell>
          <cell r="C432">
            <v>1599352456</v>
          </cell>
          <cell r="D432">
            <v>0</v>
          </cell>
        </row>
        <row r="433">
          <cell r="B433" t="str">
            <v>BANCA ABIERTA Y TRANSPARENTE E INHOUSE B</v>
          </cell>
          <cell r="C433">
            <v>1958148474</v>
          </cell>
          <cell r="D433">
            <v>0</v>
          </cell>
        </row>
        <row r="434">
          <cell r="B434" t="str">
            <v>PROYECTO ALINEACIÓN, FORTALECIMIENTO Y O</v>
          </cell>
          <cell r="C434">
            <v>28349860051</v>
          </cell>
          <cell r="D434">
            <v>0</v>
          </cell>
        </row>
        <row r="435">
          <cell r="B435" t="str">
            <v>MODERNIZACIÓN DIGITAL Y ARQUITECTURA TEC</v>
          </cell>
          <cell r="C435">
            <v>23643830527</v>
          </cell>
          <cell r="D435">
            <v>0</v>
          </cell>
        </row>
        <row r="436">
          <cell r="B436" t="str">
            <v>INTEGRACIÓN DE INFORMACIÓN DE FONDOS Y A</v>
          </cell>
          <cell r="C436">
            <v>4706029524</v>
          </cell>
          <cell r="D436">
            <v>0</v>
          </cell>
        </row>
        <row r="437">
          <cell r="B437" t="str">
            <v>PROYECTO FOMENTO E INNOVACIÓN DE LA INTE</v>
          </cell>
          <cell r="C437">
            <v>1362468613</v>
          </cell>
          <cell r="D437">
            <v>0</v>
          </cell>
        </row>
        <row r="438">
          <cell r="B438" t="str">
            <v>FOMENTO E INNOVACIÓN DE LA INTERNACIONAL</v>
          </cell>
          <cell r="C438">
            <v>1362468613</v>
          </cell>
          <cell r="D438">
            <v>0</v>
          </cell>
        </row>
        <row r="439">
          <cell r="B439" t="str">
            <v>PROYECTO DE COOPERACIÓN ESPECIAL DE CIEN</v>
          </cell>
          <cell r="C439">
            <v>1197000000</v>
          </cell>
          <cell r="D439">
            <v>0</v>
          </cell>
        </row>
        <row r="440">
          <cell r="B440" t="str">
            <v>COOPERACIÓN ESPECIAL DE CIENCIA, TECNOLO</v>
          </cell>
          <cell r="C440">
            <v>1197000000</v>
          </cell>
          <cell r="D440">
            <v>0</v>
          </cell>
        </row>
        <row r="441">
          <cell r="B441" t="str">
            <v xml:space="preserve">PROYECTO DESARROLLO Y ADMINISTRACIÓN DE </v>
          </cell>
          <cell r="C441">
            <v>550254060</v>
          </cell>
          <cell r="D441">
            <v>0</v>
          </cell>
        </row>
        <row r="442">
          <cell r="B442" t="str">
            <v>DESARROLLO Y ADMINISTRACIÓN DE PLATAFORM</v>
          </cell>
          <cell r="C442">
            <v>550254060</v>
          </cell>
          <cell r="D442">
            <v>0</v>
          </cell>
        </row>
        <row r="443">
          <cell r="B443" t="str">
            <v>PROYECTO COMUNIDAD ICETEX</v>
          </cell>
          <cell r="C443">
            <v>6061284876</v>
          </cell>
          <cell r="D443">
            <v>0</v>
          </cell>
        </row>
        <row r="444">
          <cell r="B444" t="str">
            <v>COMUNIDAD ICETEX</v>
          </cell>
          <cell r="C444">
            <v>6061284876</v>
          </cell>
          <cell r="D444">
            <v>0</v>
          </cell>
        </row>
        <row r="445">
          <cell r="B445" t="str">
            <v>PROYECTO MEJORAMIENTO DEL MODELO DE GEST</v>
          </cell>
          <cell r="C445">
            <v>0</v>
          </cell>
          <cell r="D445">
            <v>0</v>
          </cell>
        </row>
        <row r="446">
          <cell r="B446" t="str">
            <v>MEJORAMIENTO DEL MODELO DE GESTIÓN Y RED</v>
          </cell>
          <cell r="C446">
            <v>0</v>
          </cell>
          <cell r="D446">
            <v>0</v>
          </cell>
        </row>
        <row r="447">
          <cell r="B447" t="str">
            <v>PROYECTO FORTALECIMIENTO DE LA COMUNICAC</v>
          </cell>
          <cell r="C447">
            <v>664582500</v>
          </cell>
          <cell r="D447">
            <v>0</v>
          </cell>
        </row>
        <row r="448">
          <cell r="B448" t="str">
            <v>FORTALECIMIENTO DE LA COMUNICACIÓN EN TE</v>
          </cell>
          <cell r="C448">
            <v>664582500</v>
          </cell>
          <cell r="D448">
            <v>0</v>
          </cell>
        </row>
        <row r="449">
          <cell r="B449" t="str">
            <v>DISPONIBILIDAD FINAL</v>
          </cell>
          <cell r="C449">
            <v>0</v>
          </cell>
          <cell r="D449">
            <v>344579729443</v>
          </cell>
        </row>
        <row r="450">
          <cell r="B450" t="str">
            <v>DISPONIBILIDAD FINAL</v>
          </cell>
          <cell r="C450">
            <v>0</v>
          </cell>
          <cell r="D450">
            <v>344579729443</v>
          </cell>
        </row>
        <row r="451">
          <cell r="C451">
            <v>72551300144588</v>
          </cell>
          <cell r="D451">
            <v>5243961979278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G35" totalsRowShown="0" headerRowDxfId="11" dataDxfId="9" headerRowBorderDxfId="10" tableBorderDxfId="8" totalsRowBorderDxfId="7">
  <autoFilter ref="A5:G35" xr:uid="{00000000-0009-0000-0100-000001000000}"/>
  <tableColumns count="7">
    <tableColumn id="1" xr3:uid="{00000000-0010-0000-0000-000001000000}" name="CÓDIGO_x000a_RUBRO" dataDxfId="6"/>
    <tableColumn id="2" xr3:uid="{00000000-0010-0000-0000-000002000000}" name="NOMBRE _x000a_RUBRO" dataDxfId="5"/>
    <tableColumn id="3" xr3:uid="{00000000-0010-0000-0000-000003000000}" name="PRESUPUESTO INICIAL" dataDxfId="4"/>
    <tableColumn id="4" xr3:uid="{00000000-0010-0000-0000-000004000000}" name="MODIFICACIONES ADICIONES" dataDxfId="3" dataCellStyle="Moneda [0]"/>
    <tableColumn id="5" xr3:uid="{00000000-0010-0000-0000-000005000000}" name="MODIFICACIONES REDUCCIÓN" dataDxfId="2" dataCellStyle="Moneda [0]"/>
    <tableColumn id="6" xr3:uid="{00000000-0010-0000-0000-000006000000}" name="MODIFICACIONES TRASLADO" dataDxfId="1" dataCellStyle="Moneda [0]"/>
    <tableColumn id="7" xr3:uid="{00000000-0010-0000-0000-000007000000}" name="PRESUPUESTO DEFINITIVO" dataDxfId="0" dataCellStyle="Moneda [0]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GridLines="0" tabSelected="1" zoomScaleNormal="100" workbookViewId="0">
      <selection activeCell="J6" sqref="J6"/>
    </sheetView>
  </sheetViews>
  <sheetFormatPr baseColWidth="10" defaultColWidth="11.5703125" defaultRowHeight="18" customHeight="1" x14ac:dyDescent="0.25"/>
  <cols>
    <col min="1" max="1" width="12.140625" style="1" bestFit="1" customWidth="1"/>
    <col min="2" max="2" width="37.28515625" style="1" customWidth="1"/>
    <col min="3" max="3" width="21.28515625" style="3" bestFit="1" customWidth="1"/>
    <col min="4" max="6" width="22" style="3" bestFit="1" customWidth="1"/>
    <col min="7" max="7" width="21.28515625" style="3" bestFit="1" customWidth="1"/>
    <col min="8" max="8" width="3.5703125" style="1" customWidth="1"/>
    <col min="9" max="16384" width="11.5703125" style="1"/>
  </cols>
  <sheetData>
    <row r="1" spans="1:8" ht="31.9" customHeight="1" x14ac:dyDescent="0.25">
      <c r="A1" s="30"/>
      <c r="B1" s="30"/>
      <c r="C1" s="31" t="s">
        <v>62</v>
      </c>
      <c r="D1" s="31"/>
      <c r="E1" s="31"/>
      <c r="F1" s="31"/>
      <c r="G1" s="31"/>
      <c r="H1" s="16"/>
    </row>
    <row r="2" spans="1:8" ht="21.6" customHeight="1" x14ac:dyDescent="0.25">
      <c r="A2" s="30"/>
      <c r="B2" s="30"/>
      <c r="C2" s="31"/>
      <c r="D2" s="31"/>
      <c r="E2" s="31"/>
      <c r="F2" s="31"/>
      <c r="G2" s="31"/>
      <c r="H2" s="17"/>
    </row>
    <row r="3" spans="1:8" ht="9" customHeight="1" x14ac:dyDescent="0.25">
      <c r="A3" s="18"/>
      <c r="B3" s="4"/>
      <c r="C3" s="5"/>
      <c r="D3" s="5"/>
      <c r="E3" s="5"/>
      <c r="F3" s="5"/>
      <c r="G3" s="5"/>
      <c r="H3" s="17"/>
    </row>
    <row r="4" spans="1:8" ht="15" customHeight="1" x14ac:dyDescent="0.25">
      <c r="A4" s="32" t="s">
        <v>64</v>
      </c>
      <c r="B4" s="33"/>
      <c r="C4" s="34"/>
      <c r="D4" s="34"/>
      <c r="E4" s="34"/>
      <c r="F4" s="34"/>
      <c r="G4" s="34"/>
      <c r="H4" s="17"/>
    </row>
    <row r="5" spans="1:8" ht="31.5" x14ac:dyDescent="0.25">
      <c r="A5" s="19" t="s">
        <v>0</v>
      </c>
      <c r="B5" s="6" t="s">
        <v>63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17"/>
    </row>
    <row r="6" spans="1:8" ht="18" customHeight="1" x14ac:dyDescent="0.25">
      <c r="A6" s="20" t="s">
        <v>29</v>
      </c>
      <c r="B6" s="8" t="s">
        <v>6</v>
      </c>
      <c r="C6" s="9">
        <v>6548766578890.9951</v>
      </c>
      <c r="D6" s="9">
        <f>+D7+D8</f>
        <v>193353124326.00391</v>
      </c>
      <c r="E6" s="9">
        <f>+E7+E8</f>
        <v>2442034392052.9985</v>
      </c>
      <c r="F6" s="9">
        <f>+F7+F8</f>
        <v>0</v>
      </c>
      <c r="G6" s="9">
        <f>+Tabla1[[#This Row],[PRESUPUESTO INICIAL]]+Tabla1[[#This Row],[MODIFICACIONES ADICIONES]]-Tabla1[[#This Row],[MODIFICACIONES REDUCCIÓN]]</f>
        <v>4300085311164.0005</v>
      </c>
      <c r="H6" s="17"/>
    </row>
    <row r="7" spans="1:8" ht="18" customHeight="1" x14ac:dyDescent="0.25">
      <c r="A7" s="21" t="s">
        <v>30</v>
      </c>
      <c r="B7" s="10" t="s">
        <v>7</v>
      </c>
      <c r="C7" s="9">
        <v>237948283556.99609</v>
      </c>
      <c r="D7" s="9">
        <v>116783511854.00391</v>
      </c>
      <c r="E7" s="9">
        <v>0</v>
      </c>
      <c r="F7" s="9">
        <v>0</v>
      </c>
      <c r="G7" s="9">
        <f>+Tabla1[[#This Row],[PRESUPUESTO INICIAL]]+Tabla1[[#This Row],[MODIFICACIONES ADICIONES]]-Tabla1[[#This Row],[MODIFICACIONES REDUCCIÓN]]</f>
        <v>354731795411</v>
      </c>
      <c r="H7" s="17"/>
    </row>
    <row r="8" spans="1:8" ht="18" customHeight="1" x14ac:dyDescent="0.25">
      <c r="A8" s="21" t="s">
        <v>31</v>
      </c>
      <c r="B8" s="10" t="s">
        <v>8</v>
      </c>
      <c r="C8" s="9">
        <v>6310818295334</v>
      </c>
      <c r="D8" s="9">
        <f>+D9+D14+D18</f>
        <v>76569612472</v>
      </c>
      <c r="E8" s="9">
        <f>+E9+E14+E18</f>
        <v>2442034392052.9985</v>
      </c>
      <c r="F8" s="9">
        <f>+F9+F14+F18</f>
        <v>0</v>
      </c>
      <c r="G8" s="9">
        <f>+Tabla1[[#This Row],[PRESUPUESTO INICIAL]]+Tabla1[[#This Row],[MODIFICACIONES ADICIONES]]-Tabla1[[#This Row],[MODIFICACIONES REDUCCIÓN]]</f>
        <v>3945353515753.0015</v>
      </c>
      <c r="H8" s="17"/>
    </row>
    <row r="9" spans="1:8" ht="18" customHeight="1" x14ac:dyDescent="0.25">
      <c r="A9" s="22" t="s">
        <v>32</v>
      </c>
      <c r="B9" s="11" t="s">
        <v>9</v>
      </c>
      <c r="C9" s="12">
        <v>1840946159828.9983</v>
      </c>
      <c r="D9" s="12">
        <f>+D10+D11+D12+D13</f>
        <v>58999443374</v>
      </c>
      <c r="E9" s="12">
        <f>+E10+E11+E12+E13</f>
        <v>104174629009.99844</v>
      </c>
      <c r="F9" s="12">
        <f>+F10+F11+F12+F13</f>
        <v>0</v>
      </c>
      <c r="G9" s="12">
        <f>+Tabla1[[#This Row],[PRESUPUESTO INICIAL]]+Tabla1[[#This Row],[MODIFICACIONES ADICIONES]]-Tabla1[[#This Row],[MODIFICACIONES REDUCCIÓN]]</f>
        <v>1795770974192.9998</v>
      </c>
      <c r="H9" s="17"/>
    </row>
    <row r="10" spans="1:8" ht="18" customHeight="1" x14ac:dyDescent="0.25">
      <c r="A10" s="23" t="s">
        <v>33</v>
      </c>
      <c r="B10" s="13" t="s">
        <v>34</v>
      </c>
      <c r="C10" s="12">
        <v>1623861127370</v>
      </c>
      <c r="D10" s="12">
        <v>175285153</v>
      </c>
      <c r="E10" s="12">
        <v>76918638307</v>
      </c>
      <c r="F10" s="12">
        <v>0</v>
      </c>
      <c r="G10" s="12">
        <f>+Tabla1[[#This Row],[PRESUPUESTO INICIAL]]+Tabla1[[#This Row],[MODIFICACIONES ADICIONES]]-Tabla1[[#This Row],[MODIFICACIONES REDUCCIÓN]]</f>
        <v>1547117774216</v>
      </c>
      <c r="H10" s="17"/>
    </row>
    <row r="11" spans="1:8" ht="18" customHeight="1" x14ac:dyDescent="0.25">
      <c r="A11" s="23" t="s">
        <v>35</v>
      </c>
      <c r="B11" s="13" t="s">
        <v>36</v>
      </c>
      <c r="C11" s="12">
        <v>69515715161</v>
      </c>
      <c r="D11" s="12">
        <v>0</v>
      </c>
      <c r="E11" s="12">
        <v>18608578682</v>
      </c>
      <c r="F11" s="12">
        <v>0</v>
      </c>
      <c r="G11" s="12">
        <f>+Tabla1[[#This Row],[PRESUPUESTO INICIAL]]+Tabla1[[#This Row],[MODIFICACIONES ADICIONES]]-Tabla1[[#This Row],[MODIFICACIONES REDUCCIÓN]]</f>
        <v>50907136479</v>
      </c>
      <c r="H11" s="17"/>
    </row>
    <row r="12" spans="1:8" ht="18" customHeight="1" x14ac:dyDescent="0.25">
      <c r="A12" s="23" t="s">
        <v>37</v>
      </c>
      <c r="B12" s="13" t="s">
        <v>10</v>
      </c>
      <c r="C12" s="12">
        <v>20015420245.998436</v>
      </c>
      <c r="D12" s="12">
        <v>1000000000</v>
      </c>
      <c r="E12" s="12">
        <v>8647412020.9984398</v>
      </c>
      <c r="F12" s="12">
        <v>0</v>
      </c>
      <c r="G12" s="12">
        <f>+Tabla1[[#This Row],[PRESUPUESTO INICIAL]]+Tabla1[[#This Row],[MODIFICACIONES ADICIONES]]-Tabla1[[#This Row],[MODIFICACIONES REDUCCIÓN]]</f>
        <v>12368008224.999996</v>
      </c>
      <c r="H12" s="17"/>
    </row>
    <row r="13" spans="1:8" ht="18" customHeight="1" x14ac:dyDescent="0.25">
      <c r="A13" s="23" t="s">
        <v>38</v>
      </c>
      <c r="B13" s="13" t="s">
        <v>11</v>
      </c>
      <c r="C13" s="12">
        <v>127553897052</v>
      </c>
      <c r="D13" s="12">
        <v>57824158221</v>
      </c>
      <c r="E13" s="12"/>
      <c r="F13" s="12">
        <v>0</v>
      </c>
      <c r="G13" s="12">
        <f>+Tabla1[[#This Row],[PRESUPUESTO INICIAL]]+Tabla1[[#This Row],[MODIFICACIONES ADICIONES]]-Tabla1[[#This Row],[MODIFICACIONES REDUCCIÓN]]</f>
        <v>185378055273</v>
      </c>
      <c r="H13" s="17"/>
    </row>
    <row r="14" spans="1:8" ht="18" customHeight="1" x14ac:dyDescent="0.25">
      <c r="A14" s="22" t="s">
        <v>39</v>
      </c>
      <c r="B14" s="11" t="s">
        <v>12</v>
      </c>
      <c r="C14" s="12">
        <v>634784052089</v>
      </c>
      <c r="D14" s="12">
        <f>+D15+D16+D17</f>
        <v>17570169098</v>
      </c>
      <c r="E14" s="12">
        <f>+E15+E16+E17</f>
        <v>104313831498</v>
      </c>
      <c r="F14" s="12">
        <f>+F15+F16+F17</f>
        <v>0</v>
      </c>
      <c r="G14" s="12">
        <f>+Tabla1[[#This Row],[PRESUPUESTO INICIAL]]+Tabla1[[#This Row],[MODIFICACIONES ADICIONES]]-Tabla1[[#This Row],[MODIFICACIONES REDUCCIÓN]]</f>
        <v>548040389689</v>
      </c>
      <c r="H14" s="17"/>
    </row>
    <row r="15" spans="1:8" ht="18" customHeight="1" x14ac:dyDescent="0.25">
      <c r="A15" s="23" t="s">
        <v>40</v>
      </c>
      <c r="B15" s="13" t="s">
        <v>13</v>
      </c>
      <c r="C15" s="12">
        <v>304373491325</v>
      </c>
      <c r="D15" s="12">
        <v>7806379548</v>
      </c>
      <c r="E15" s="12">
        <v>80000000000</v>
      </c>
      <c r="F15" s="12">
        <v>0</v>
      </c>
      <c r="G15" s="12">
        <f>+Tabla1[[#This Row],[PRESUPUESTO INICIAL]]+Tabla1[[#This Row],[MODIFICACIONES ADICIONES]]-Tabla1[[#This Row],[MODIFICACIONES REDUCCIÓN]]</f>
        <v>232179870873</v>
      </c>
      <c r="H15" s="17"/>
    </row>
    <row r="16" spans="1:8" ht="18" customHeight="1" x14ac:dyDescent="0.25">
      <c r="A16" s="23" t="s">
        <v>41</v>
      </c>
      <c r="B16" s="13" t="s">
        <v>42</v>
      </c>
      <c r="C16" s="12">
        <v>23114647209</v>
      </c>
      <c r="D16" s="12">
        <v>6284844802</v>
      </c>
      <c r="E16" s="12">
        <v>14834503765</v>
      </c>
      <c r="F16" s="12">
        <v>0</v>
      </c>
      <c r="G16" s="12">
        <f>+Tabla1[[#This Row],[PRESUPUESTO INICIAL]]+Tabla1[[#This Row],[MODIFICACIONES ADICIONES]]-Tabla1[[#This Row],[MODIFICACIONES REDUCCIÓN]]</f>
        <v>14564988246</v>
      </c>
      <c r="H16" s="17"/>
    </row>
    <row r="17" spans="1:8" ht="18" customHeight="1" x14ac:dyDescent="0.25">
      <c r="A17" s="23" t="s">
        <v>43</v>
      </c>
      <c r="B17" s="13" t="s">
        <v>14</v>
      </c>
      <c r="C17" s="12">
        <v>307295913555</v>
      </c>
      <c r="D17" s="12">
        <v>3478944748</v>
      </c>
      <c r="E17" s="12">
        <v>9479327733</v>
      </c>
      <c r="F17" s="12">
        <v>0</v>
      </c>
      <c r="G17" s="12">
        <f>+Tabla1[[#This Row],[PRESUPUESTO INICIAL]]+Tabla1[[#This Row],[MODIFICACIONES ADICIONES]]-Tabla1[[#This Row],[MODIFICACIONES REDUCCIÓN]]</f>
        <v>301295530570</v>
      </c>
      <c r="H17" s="17"/>
    </row>
    <row r="18" spans="1:8" ht="18" customHeight="1" x14ac:dyDescent="0.25">
      <c r="A18" s="22" t="s">
        <v>44</v>
      </c>
      <c r="B18" s="11" t="s">
        <v>15</v>
      </c>
      <c r="C18" s="12">
        <v>3835088083416.001</v>
      </c>
      <c r="D18" s="12">
        <f>+D19+D20</f>
        <v>0</v>
      </c>
      <c r="E18" s="12">
        <f>+E19+E20</f>
        <v>2233545931545</v>
      </c>
      <c r="F18" s="12">
        <f>+F19+F20</f>
        <v>0</v>
      </c>
      <c r="G18" s="12">
        <f>+Tabla1[[#This Row],[PRESUPUESTO INICIAL]]+Tabla1[[#This Row],[MODIFICACIONES ADICIONES]]-Tabla1[[#This Row],[MODIFICACIONES REDUCCIÓN]]</f>
        <v>1601542151871.001</v>
      </c>
      <c r="H18" s="17"/>
    </row>
    <row r="19" spans="1:8" ht="18" customHeight="1" x14ac:dyDescent="0.25">
      <c r="A19" s="23" t="s">
        <v>45</v>
      </c>
      <c r="B19" s="13" t="s">
        <v>46</v>
      </c>
      <c r="C19" s="12">
        <v>924758247534.99988</v>
      </c>
      <c r="D19" s="12">
        <v>0</v>
      </c>
      <c r="E19" s="12">
        <v>1390893481</v>
      </c>
      <c r="F19" s="12">
        <v>0</v>
      </c>
      <c r="G19" s="12">
        <f>+Tabla1[[#This Row],[PRESUPUESTO INICIAL]]+Tabla1[[#This Row],[MODIFICACIONES ADICIONES]]-Tabla1[[#This Row],[MODIFICACIONES REDUCCIÓN]]</f>
        <v>923367354053.99988</v>
      </c>
      <c r="H19" s="17"/>
    </row>
    <row r="20" spans="1:8" ht="18" customHeight="1" x14ac:dyDescent="0.25">
      <c r="A20" s="23" t="s">
        <v>47</v>
      </c>
      <c r="B20" s="13" t="s">
        <v>48</v>
      </c>
      <c r="C20" s="12">
        <v>2910329835881.0005</v>
      </c>
      <c r="D20" s="12">
        <v>0</v>
      </c>
      <c r="E20" s="12">
        <v>2232155038064</v>
      </c>
      <c r="F20" s="12">
        <v>0</v>
      </c>
      <c r="G20" s="12">
        <f>+Tabla1[[#This Row],[PRESUPUESTO INICIAL]]+Tabla1[[#This Row],[MODIFICACIONES ADICIONES]]-Tabla1[[#This Row],[MODIFICACIONES REDUCCIÓN]]</f>
        <v>678174797817.00049</v>
      </c>
      <c r="H20" s="17"/>
    </row>
    <row r="21" spans="1:8" ht="18" customHeight="1" x14ac:dyDescent="0.25">
      <c r="A21" s="23"/>
      <c r="B21" s="13"/>
      <c r="C21" s="12"/>
      <c r="D21" s="12"/>
      <c r="E21" s="12"/>
      <c r="F21" s="12"/>
      <c r="G21" s="12"/>
      <c r="H21" s="17"/>
    </row>
    <row r="22" spans="1:8" ht="18" customHeight="1" x14ac:dyDescent="0.25">
      <c r="A22" s="20" t="s">
        <v>49</v>
      </c>
      <c r="B22" s="8" t="s">
        <v>16</v>
      </c>
      <c r="C22" s="9">
        <v>6548766578890.9951</v>
      </c>
      <c r="D22" s="9">
        <f>+D23+D35</f>
        <v>126524700797.00058</v>
      </c>
      <c r="E22" s="9">
        <f>+E23+E35</f>
        <v>2375205968523.9951</v>
      </c>
      <c r="F22" s="9">
        <f>+F23+F35</f>
        <v>0</v>
      </c>
      <c r="G22" s="9">
        <f>+Tabla1[[#This Row],[PRESUPUESTO INICIAL]]+Tabla1[[#This Row],[MODIFICACIONES ADICIONES]]-Tabla1[[#This Row],[MODIFICACIONES REDUCCIÓN]]</f>
        <v>4300085311164.001</v>
      </c>
      <c r="H22" s="17"/>
    </row>
    <row r="23" spans="1:8" ht="18" customHeight="1" x14ac:dyDescent="0.25">
      <c r="A23" s="21" t="s">
        <v>50</v>
      </c>
      <c r="B23" s="10" t="s">
        <v>17</v>
      </c>
      <c r="C23" s="9">
        <v>6529125490627</v>
      </c>
      <c r="D23" s="9">
        <f>+D24+D28+D31</f>
        <v>51549873363.000183</v>
      </c>
      <c r="E23" s="9">
        <f>+E24+E28+E31</f>
        <v>2361544105260</v>
      </c>
      <c r="F23" s="9">
        <f t="shared" ref="F23" si="0">+F24+F28+F31</f>
        <v>0</v>
      </c>
      <c r="G23" s="9">
        <f>+Tabla1[[#This Row],[PRESUPUESTO INICIAL]]+Tabla1[[#This Row],[MODIFICACIONES ADICIONES]]-Tabla1[[#This Row],[MODIFICACIONES REDUCCIÓN]]</f>
        <v>4219131258730</v>
      </c>
      <c r="H23" s="17"/>
    </row>
    <row r="24" spans="1:8" ht="18" customHeight="1" x14ac:dyDescent="0.25">
      <c r="A24" s="22" t="s">
        <v>51</v>
      </c>
      <c r="B24" s="11" t="s">
        <v>18</v>
      </c>
      <c r="C24" s="12">
        <v>236942780737</v>
      </c>
      <c r="D24" s="12">
        <f>+D25+D26+D27</f>
        <v>4073194986.0001831</v>
      </c>
      <c r="E24" s="12">
        <f>+E25+E26+E27</f>
        <v>25151356100.999981</v>
      </c>
      <c r="F24" s="12">
        <f t="shared" ref="F24" si="1">F25+F26+F27</f>
        <v>0</v>
      </c>
      <c r="G24" s="12">
        <f>+Tabla1[[#This Row],[PRESUPUESTO INICIAL]]+Tabla1[[#This Row],[MODIFICACIONES ADICIONES]]-Tabla1[[#This Row],[MODIFICACIONES REDUCCIÓN]]</f>
        <v>215864619622.00021</v>
      </c>
      <c r="H24" s="17"/>
    </row>
    <row r="25" spans="1:8" ht="18" customHeight="1" x14ac:dyDescent="0.25">
      <c r="A25" s="23" t="s">
        <v>52</v>
      </c>
      <c r="B25" s="13" t="s">
        <v>19</v>
      </c>
      <c r="C25" s="12">
        <v>136333410100.0002</v>
      </c>
      <c r="D25" s="12">
        <v>4073194986.0001831</v>
      </c>
      <c r="E25" s="12">
        <v>6519389258.0001802</v>
      </c>
      <c r="F25" s="12">
        <v>0</v>
      </c>
      <c r="G25" s="12">
        <f>+Tabla1[[#This Row],[PRESUPUESTO INICIAL]]+Tabla1[[#This Row],[MODIFICACIONES ADICIONES]]-Tabla1[[#This Row],[MODIFICACIONES REDUCCIÓN]]</f>
        <v>133887215828.00018</v>
      </c>
      <c r="H25" s="17"/>
    </row>
    <row r="26" spans="1:8" ht="18" customHeight="1" x14ac:dyDescent="0.25">
      <c r="A26" s="23" t="s">
        <v>53</v>
      </c>
      <c r="B26" s="13" t="s">
        <v>20</v>
      </c>
      <c r="C26" s="12">
        <v>87923343668.999802</v>
      </c>
      <c r="D26" s="12">
        <v>0</v>
      </c>
      <c r="E26" s="12">
        <v>11683041910.9998</v>
      </c>
      <c r="F26" s="12">
        <v>0</v>
      </c>
      <c r="G26" s="12">
        <f>+Tabla1[[#This Row],[PRESUPUESTO INICIAL]]+Tabla1[[#This Row],[MODIFICACIONES ADICIONES]]-Tabla1[[#This Row],[MODIFICACIONES REDUCCIÓN]]</f>
        <v>76240301758</v>
      </c>
      <c r="H26" s="17"/>
    </row>
    <row r="27" spans="1:8" ht="18" customHeight="1" x14ac:dyDescent="0.25">
      <c r="A27" s="23" t="s">
        <v>54</v>
      </c>
      <c r="B27" s="13" t="s">
        <v>21</v>
      </c>
      <c r="C27" s="12">
        <v>12686026968.000002</v>
      </c>
      <c r="D27" s="12">
        <v>0</v>
      </c>
      <c r="E27" s="12">
        <v>6948924932</v>
      </c>
      <c r="F27" s="12">
        <v>0</v>
      </c>
      <c r="G27" s="12">
        <f>+Tabla1[[#This Row],[PRESUPUESTO INICIAL]]+Tabla1[[#This Row],[MODIFICACIONES ADICIONES]]-Tabla1[[#This Row],[MODIFICACIONES REDUCCIÓN]]</f>
        <v>5737102036.0000019</v>
      </c>
      <c r="H27" s="17"/>
    </row>
    <row r="28" spans="1:8" ht="18" customHeight="1" x14ac:dyDescent="0.25">
      <c r="A28" s="22" t="s">
        <v>55</v>
      </c>
      <c r="B28" s="11" t="s">
        <v>22</v>
      </c>
      <c r="C28" s="12">
        <v>245621232329.99963</v>
      </c>
      <c r="D28" s="12">
        <f>+D29+D30</f>
        <v>0</v>
      </c>
      <c r="E28" s="12">
        <f>+E29+E30</f>
        <v>12789629367</v>
      </c>
      <c r="F28" s="12">
        <f t="shared" ref="F28" si="2">+F29+F30</f>
        <v>0</v>
      </c>
      <c r="G28" s="12">
        <f>+Tabla1[[#This Row],[PRESUPUESTO INICIAL]]+Tabla1[[#This Row],[MODIFICACIONES ADICIONES]]-Tabla1[[#This Row],[MODIFICACIONES REDUCCIÓN]]</f>
        <v>232831602962.99963</v>
      </c>
      <c r="H28" s="17"/>
    </row>
    <row r="29" spans="1:8" ht="18" customHeight="1" x14ac:dyDescent="0.25">
      <c r="A29" s="23" t="s">
        <v>56</v>
      </c>
      <c r="B29" s="13" t="s">
        <v>23</v>
      </c>
      <c r="C29" s="12">
        <v>244221232329.99963</v>
      </c>
      <c r="D29" s="12">
        <v>0</v>
      </c>
      <c r="E29" s="12">
        <v>12789629367</v>
      </c>
      <c r="F29" s="12">
        <v>0</v>
      </c>
      <c r="G29" s="12">
        <f>+Tabla1[[#This Row],[PRESUPUESTO INICIAL]]+Tabla1[[#This Row],[MODIFICACIONES ADICIONES]]-Tabla1[[#This Row],[MODIFICACIONES REDUCCIÓN]]</f>
        <v>231431602962.99963</v>
      </c>
      <c r="H29" s="17"/>
    </row>
    <row r="30" spans="1:8" ht="18" customHeight="1" x14ac:dyDescent="0.25">
      <c r="A30" s="23" t="s">
        <v>57</v>
      </c>
      <c r="B30" s="13" t="s">
        <v>24</v>
      </c>
      <c r="C30" s="12">
        <v>1400000000</v>
      </c>
      <c r="D30" s="12">
        <f>+IFERROR(VLOOKUP(Tabla1[[#This Row],[NOMBRE 
RUBRO]],[1]Ejecución!$B:$D,3,0),"")</f>
        <v>0</v>
      </c>
      <c r="E30" s="12">
        <f>+IFERROR(VLOOKUP(Tabla1[[#This Row],[NOMBRE 
RUBRO]],[1]Ejecución!$B:$D,3,0),"")</f>
        <v>0</v>
      </c>
      <c r="F30" s="12">
        <v>0</v>
      </c>
      <c r="G30" s="12">
        <f>+Tabla1[[#This Row],[PRESUPUESTO INICIAL]]+Tabla1[[#This Row],[MODIFICACIONES ADICIONES]]-Tabla1[[#This Row],[MODIFICACIONES REDUCCIÓN]]</f>
        <v>1400000000</v>
      </c>
      <c r="H30" s="17"/>
    </row>
    <row r="31" spans="1:8" ht="18" customHeight="1" x14ac:dyDescent="0.25">
      <c r="A31" s="22" t="s">
        <v>58</v>
      </c>
      <c r="B31" s="11" t="s">
        <v>25</v>
      </c>
      <c r="C31" s="12">
        <v>6046561477560</v>
      </c>
      <c r="D31" s="12">
        <f>+D32+D33</f>
        <v>47476678377</v>
      </c>
      <c r="E31" s="12">
        <f>+E32+E33</f>
        <v>2323603119792</v>
      </c>
      <c r="F31" s="12">
        <f t="shared" ref="F31" si="3">+F32+F33</f>
        <v>0</v>
      </c>
      <c r="G31" s="12">
        <f>+Tabla1[[#This Row],[PRESUPUESTO INICIAL]]+Tabla1[[#This Row],[MODIFICACIONES ADICIONES]]-Tabla1[[#This Row],[MODIFICACIONES REDUCCIÓN]]</f>
        <v>3770435036145</v>
      </c>
      <c r="H31" s="17"/>
    </row>
    <row r="32" spans="1:8" ht="18" customHeight="1" x14ac:dyDescent="0.25">
      <c r="A32" s="23" t="s">
        <v>59</v>
      </c>
      <c r="B32" s="13" t="s">
        <v>26</v>
      </c>
      <c r="C32" s="12">
        <v>5940261236753.001</v>
      </c>
      <c r="D32" s="12">
        <v>47476678377</v>
      </c>
      <c r="E32" s="12">
        <v>2296258670103</v>
      </c>
      <c r="F32" s="12">
        <v>0</v>
      </c>
      <c r="G32" s="12">
        <f>+Tabla1[[#This Row],[PRESUPUESTO INICIAL]]+Tabla1[[#This Row],[MODIFICACIONES ADICIONES]]-Tabla1[[#This Row],[MODIFICACIONES REDUCCIÓN]]</f>
        <v>3691479245027.001</v>
      </c>
      <c r="H32" s="17"/>
    </row>
    <row r="33" spans="1:8" ht="18" customHeight="1" x14ac:dyDescent="0.25">
      <c r="A33" s="23" t="s">
        <v>60</v>
      </c>
      <c r="B33" s="13" t="s">
        <v>27</v>
      </c>
      <c r="C33" s="12">
        <v>106300240807</v>
      </c>
      <c r="D33" s="12">
        <v>0</v>
      </c>
      <c r="E33" s="12">
        <v>27344449689</v>
      </c>
      <c r="F33" s="12">
        <v>0</v>
      </c>
      <c r="G33" s="12">
        <f>+Tabla1[[#This Row],[PRESUPUESTO INICIAL]]+Tabla1[[#This Row],[MODIFICACIONES ADICIONES]]-Tabla1[[#This Row],[MODIFICACIONES REDUCCIÓN]]</f>
        <v>78955791118</v>
      </c>
      <c r="H33" s="17"/>
    </row>
    <row r="34" spans="1:8" ht="18" customHeight="1" x14ac:dyDescent="0.25">
      <c r="A34" s="24"/>
      <c r="B34" s="14"/>
      <c r="C34" s="2"/>
      <c r="D34" s="2"/>
      <c r="E34" s="2"/>
      <c r="F34" s="2"/>
      <c r="G34" s="2"/>
      <c r="H34" s="17"/>
    </row>
    <row r="35" spans="1:8" ht="18" customHeight="1" x14ac:dyDescent="0.25">
      <c r="A35" s="25" t="s">
        <v>61</v>
      </c>
      <c r="B35" s="15" t="s">
        <v>28</v>
      </c>
      <c r="C35" s="9">
        <v>19641088263.995209</v>
      </c>
      <c r="D35" s="9">
        <v>74974827434.000397</v>
      </c>
      <c r="E35" s="9">
        <v>13661863263.9951</v>
      </c>
      <c r="F35" s="9">
        <v>0</v>
      </c>
      <c r="G35" s="9">
        <f>+Tabla1[[#This Row],[PRESUPUESTO INICIAL]]+Tabla1[[#This Row],[MODIFICACIONES ADICIONES]]-Tabla1[[#This Row],[MODIFICACIONES REDUCCIÓN]]</f>
        <v>80954052434.000504</v>
      </c>
      <c r="H35" s="17"/>
    </row>
    <row r="36" spans="1:8" ht="18" customHeight="1" thickBot="1" x14ac:dyDescent="0.3">
      <c r="A36" s="26"/>
      <c r="B36" s="27"/>
      <c r="C36" s="28"/>
      <c r="D36" s="28"/>
      <c r="E36" s="28"/>
      <c r="F36" s="28"/>
      <c r="G36" s="28"/>
      <c r="H36" s="29"/>
    </row>
  </sheetData>
  <mergeCells count="4">
    <mergeCell ref="A1:B2"/>
    <mergeCell ref="C1:G2"/>
    <mergeCell ref="A4:B4"/>
    <mergeCell ref="C4:G4"/>
  </mergeCells>
  <printOptions horizontalCentered="1"/>
  <pageMargins left="0.39370078740157483" right="0.39370078740157483" top="0.78740157480314965" bottom="0.78740157480314965" header="0.23622047244094491" footer="0.23622047244094491"/>
  <pageSetup scale="80" orientation="landscape" r:id="rId1"/>
  <headerFooter>
    <oddHeader>&amp;LPág. &amp;P/&amp;N&amp;C&amp;"-,Negrita"&amp;14PRESUPUESTO 2016
ACUERDOS APROBACIÓN Y MODIFICACIONES&amp;R&amp;G</oddHead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Presupuesto 2024</vt:lpstr>
      <vt:lpstr>'Modificaciones Presupuesto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2025-01-31T20:37:09Z</dcterms:created>
  <dcterms:modified xsi:type="dcterms:W3CDTF">2025-01-31T20:37:13Z</dcterms:modified>
</cp:coreProperties>
</file>