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13_ncr:1_{D66A4AFC-4122-437E-8288-81805302654C}" xr6:coauthVersionLast="47" xr6:coauthVersionMax="47" xr10:uidLastSave="{00000000-0000-0000-0000-000000000000}"/>
  <bookViews>
    <workbookView xWindow="-108" yWindow="-108" windowWidth="23256" windowHeight="12456" xr2:uid="{4DF0C652-16A9-4E77-8B68-296622972C07}"/>
  </bookViews>
  <sheets>
    <sheet name="Modificaciones Presupuesto 2025" sheetId="1" r:id="rId1"/>
  </sheets>
  <externalReferences>
    <externalReference r:id="rId2"/>
  </externalReferences>
  <definedNames>
    <definedName name="_xlnm.Print_Area" localSheetId="0">'Modificaciones Presupuesto 2025'!$A$5:$H$36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E25" i="1"/>
  <c r="D25" i="1"/>
  <c r="G25" i="1" s="1"/>
  <c r="G18" i="1"/>
  <c r="G6" i="1"/>
  <c r="G35" i="1"/>
  <c r="G32" i="1"/>
  <c r="F31" i="1"/>
  <c r="G29" i="1"/>
  <c r="F28" i="1"/>
  <c r="F24" i="1"/>
  <c r="G20" i="1"/>
  <c r="F19" i="1"/>
  <c r="G19" i="1"/>
  <c r="G17" i="1"/>
  <c r="G16" i="1"/>
  <c r="G15" i="1"/>
  <c r="F14" i="1"/>
  <c r="G13" i="1"/>
  <c r="G12" i="1"/>
  <c r="G11" i="1"/>
  <c r="G10" i="1"/>
  <c r="F9" i="1"/>
  <c r="G7" i="1"/>
  <c r="G33" i="1" l="1"/>
  <c r="G26" i="1"/>
  <c r="F23" i="1"/>
  <c r="F22" i="1" s="1"/>
  <c r="F8" i="1"/>
  <c r="F6" i="1" s="1"/>
  <c r="G31" i="1"/>
  <c r="G24" i="1"/>
  <c r="G9" i="1"/>
  <c r="G14" i="1"/>
  <c r="G30" i="1"/>
  <c r="G8" i="1" l="1"/>
  <c r="G28" i="1"/>
  <c r="G23" i="1" l="1"/>
  <c r="G22" i="1"/>
</calcChain>
</file>

<file path=xl/sharedStrings.xml><?xml version="1.0" encoding="utf-8"?>
<sst xmlns="http://schemas.openxmlformats.org/spreadsheetml/2006/main" count="65" uniqueCount="65">
  <si>
    <t>CÓDIGO
RUBRO</t>
  </si>
  <si>
    <t>NOMBRE 
RUBRO</t>
  </si>
  <si>
    <t>PRESUPUESTO INICIAL</t>
  </si>
  <si>
    <t>MODIFICACIONES ADICIONES</t>
  </si>
  <si>
    <t>MODIFICACIONES REDUCCIÓN</t>
  </si>
  <si>
    <t>MODIFICACIONES TRASLADO</t>
  </si>
  <si>
    <t>PRESUPUESTO DEFINITIVO</t>
  </si>
  <si>
    <t>IF</t>
  </si>
  <si>
    <t>PRESUPUESTO DE INGRESOS</t>
  </si>
  <si>
    <t>IF1</t>
  </si>
  <si>
    <t>DISPONIBILIDAD INICIAL</t>
  </si>
  <si>
    <t>IF2</t>
  </si>
  <si>
    <t>INGRESOS DE LA VIGENCIA</t>
  </si>
  <si>
    <t>IF21</t>
  </si>
  <si>
    <t>INGRESOS OPERACIONALES</t>
  </si>
  <si>
    <t>IF211</t>
  </si>
  <si>
    <t>RECAUDO DIRECTO DE CARTERA</t>
  </si>
  <si>
    <t>IF212</t>
  </si>
  <si>
    <t>INGRESOS POR FONDOS EN ADMINISTRACIÓN</t>
  </si>
  <si>
    <t>IF213</t>
  </si>
  <si>
    <t>RENDIMIENTOS FINANCIEROS</t>
  </si>
  <si>
    <t>IF214</t>
  </si>
  <si>
    <t>OTROS INGRESOS OPERACIONALES</t>
  </si>
  <si>
    <t>IF22</t>
  </si>
  <si>
    <t>INGRESOS NO OPERACIONALES</t>
  </si>
  <si>
    <t>IF221</t>
  </si>
  <si>
    <t>RECURSOS DE CRÉDITO EXTERNO O INTERNO</t>
  </si>
  <si>
    <t>IF222</t>
  </si>
  <si>
    <t>RECURSOS DE TERCEROS</t>
  </si>
  <si>
    <t>IF223</t>
  </si>
  <si>
    <t>OTROS INGRESOS NO OPERACIONALES</t>
  </si>
  <si>
    <t>IF23</t>
  </si>
  <si>
    <t>APORTES DE LA NACIÓN</t>
  </si>
  <si>
    <t>IF232</t>
  </si>
  <si>
    <t>APORTES INVERSIÓN ICETEX</t>
  </si>
  <si>
    <t>IG</t>
  </si>
  <si>
    <t>PPTO GASTOS E INVERSION +D.FINAL</t>
  </si>
  <si>
    <t>IG3</t>
  </si>
  <si>
    <t>PRESUPUESTO DE GASTOS Y DE INVERSIÓN</t>
  </si>
  <si>
    <t>IG31</t>
  </si>
  <si>
    <t>GASTOS OPERACIONALES</t>
  </si>
  <si>
    <t>IG311</t>
  </si>
  <si>
    <t>GASTOS ADMINISTRATIVOS</t>
  </si>
  <si>
    <t>IG312</t>
  </si>
  <si>
    <t>GASTOS DE OPERACIÓN Y SERVICIOS</t>
  </si>
  <si>
    <t>IG313</t>
  </si>
  <si>
    <t>OTROS GASTOS OPERACIONALES</t>
  </si>
  <si>
    <t>IG32</t>
  </si>
  <si>
    <t>GASTOS NO OPERACIONALES</t>
  </si>
  <si>
    <t>IG321</t>
  </si>
  <si>
    <t>SERVICIO DE LA DEUDA</t>
  </si>
  <si>
    <t>IG322</t>
  </si>
  <si>
    <t>OTROS GASTOS NO OPERACIONALES</t>
  </si>
  <si>
    <t>IG33</t>
  </si>
  <si>
    <t>PRESUPUESTO DE INVERSIÓN</t>
  </si>
  <si>
    <t>IG331</t>
  </si>
  <si>
    <t>PROGRAMA DE CRÉDITOS EDUCATIVOS</t>
  </si>
  <si>
    <t>IG332</t>
  </si>
  <si>
    <t>PROGRAMA MODERNIZACIÓN Y TRANSFORMACIÓN</t>
  </si>
  <si>
    <t>IG4</t>
  </si>
  <si>
    <t>DISPONIBILIDAD FINAL</t>
  </si>
  <si>
    <r>
      <t>Fecha de publicación:</t>
    </r>
    <r>
      <rPr>
        <sz val="12"/>
        <rFont val="Calibri"/>
        <family val="2"/>
        <scheme val="minor"/>
      </rPr>
      <t xml:space="preserve"> 31/01/2026</t>
    </r>
  </si>
  <si>
    <t>Modificaciones presupuesto 2025</t>
  </si>
  <si>
    <t>IF225</t>
  </si>
  <si>
    <t>EMISIONES DE TITULOS DE DEUDA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</si>
</sst>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164" formatCode="[$$-240A]\ #,##0;[Red]\-[$$-240A]\ 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8"/>
      <color rgb="FF00206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2" xfId="0" applyFont="1" applyBorder="1"/>
    <xf numFmtId="0" fontId="2" fillId="0" borderId="0" xfId="0" applyFont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64" fontId="6" fillId="2" borderId="0" xfId="0" applyNumberFormat="1" applyFont="1" applyFill="1" applyAlignment="1">
      <alignment horizontal="center" vertical="center" wrapText="1"/>
    </xf>
    <xf numFmtId="0" fontId="7" fillId="0" borderId="4" xfId="0" applyFont="1" applyBorder="1"/>
    <xf numFmtId="0" fontId="7" fillId="0" borderId="0" xfId="0" applyFont="1"/>
    <xf numFmtId="164" fontId="7" fillId="0" borderId="0" xfId="1" applyNumberFormat="1" applyFont="1" applyFill="1" applyBorder="1"/>
    <xf numFmtId="0" fontId="7" fillId="0" borderId="4" xfId="0" applyFont="1" applyBorder="1" applyAlignment="1">
      <alignment horizontal="left" indent="1"/>
    </xf>
    <xf numFmtId="0" fontId="7" fillId="0" borderId="0" xfId="0" applyFont="1" applyAlignment="1">
      <alignment horizontal="left" indent="1"/>
    </xf>
    <xf numFmtId="0" fontId="8" fillId="0" borderId="4" xfId="0" applyFont="1" applyBorder="1" applyAlignment="1">
      <alignment horizontal="left" indent="2"/>
    </xf>
    <xf numFmtId="0" fontId="8" fillId="0" borderId="0" xfId="0" applyFont="1" applyAlignment="1">
      <alignment horizontal="left" indent="2"/>
    </xf>
    <xf numFmtId="164" fontId="8" fillId="0" borderId="0" xfId="1" applyNumberFormat="1" applyFont="1" applyFill="1" applyBorder="1"/>
    <xf numFmtId="0" fontId="8" fillId="0" borderId="4" xfId="0" applyFont="1" applyBorder="1" applyAlignment="1">
      <alignment horizontal="left" indent="3"/>
    </xf>
    <xf numFmtId="0" fontId="8" fillId="0" borderId="0" xfId="0" applyFont="1" applyAlignment="1">
      <alignment horizontal="left" indent="3"/>
    </xf>
    <xf numFmtId="0" fontId="8" fillId="3" borderId="4" xfId="0" applyFont="1" applyFill="1" applyBorder="1"/>
    <xf numFmtId="0" fontId="8" fillId="3" borderId="0" xfId="0" applyFont="1" applyFill="1"/>
    <xf numFmtId="164" fontId="8" fillId="3" borderId="0" xfId="1" applyNumberFormat="1" applyFont="1" applyFill="1" applyBorder="1"/>
    <xf numFmtId="0" fontId="7" fillId="0" borderId="4" xfId="0" applyFont="1" applyBorder="1" applyAlignment="1">
      <alignment horizontal="left" indent="2"/>
    </xf>
    <xf numFmtId="0" fontId="7" fillId="0" borderId="0" xfId="0" applyFont="1" applyAlignment="1">
      <alignment horizontal="left" indent="2"/>
    </xf>
    <xf numFmtId="0" fontId="2" fillId="0" borderId="5" xfId="0" applyFont="1" applyBorder="1"/>
    <xf numFmtId="0" fontId="2" fillId="0" borderId="6" xfId="0" applyFont="1" applyBorder="1"/>
    <xf numFmtId="164" fontId="2" fillId="0" borderId="6" xfId="0" applyNumberFormat="1" applyFont="1" applyBorder="1"/>
    <xf numFmtId="0" fontId="2" fillId="0" borderId="7" xfId="0" applyFont="1" applyBorder="1"/>
    <xf numFmtId="164" fontId="2" fillId="0" borderId="0" xfId="0" applyNumberFormat="1" applyFont="1"/>
    <xf numFmtId="0" fontId="2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/>
    </xf>
  </cellXfs>
  <cellStyles count="2">
    <cellStyle name="Moneda [0]" xfId="1" builtinId="7"/>
    <cellStyle name="Normal" xfId="0" builtinId="0"/>
  </cellStyles>
  <dxfs count="1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4" formatCode="[$$-240A]\ #,##0;[Red]\-[$$-240A]\ 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4" formatCode="[$$-240A]\ #,##0;[Red]\-[$$-240A]\ 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4" formatCode="[$$-240A]\ #,##0;[Red]\-[$$-240A]\ 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4" formatCode="[$$-240A]\ #,##0;[Red]\-[$$-240A]\ 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[$$-240A]\ #,##0;[Red]\-[$$-240A]\ 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family val="2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487680</xdr:colOff>
      <xdr:row>0</xdr:row>
      <xdr:rowOff>45720</xdr:rowOff>
    </xdr:from>
    <xdr:to>
      <xdr:col>1</xdr:col>
      <xdr:colOff>1981200</xdr:colOff>
      <xdr:row>2</xdr:row>
      <xdr:rowOff>46286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6BDAB3-2B26-4A60-93B5-EF88C3572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" y="45720"/>
          <a:ext cx="2303145" cy="6673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ascencios\Downloads\202512%20Informe%20de%20ejecuci&#243;n%20presupuestal.XLS" TargetMode="External"/><Relationship Id="rId1" Type="http://schemas.openxmlformats.org/officeDocument/2006/relationships/externalLinkPath" Target="/Users/nascencios/Downloads/202512%20Informe%20de%20ejecuci&#243;n%20presupuest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61">
          <cell r="D61">
            <v>455999997</v>
          </cell>
          <cell r="E61">
            <v>240177506.40000001</v>
          </cell>
          <cell r="F61">
            <v>13775162053</v>
          </cell>
          <cell r="G61">
            <v>11459825856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B94E8A2-7CB1-474B-856A-7C4354F17975}" name="Tabla1" displayName="Tabla1" ref="A5:G35" totalsRowShown="0" headerRowDxfId="11" dataDxfId="9" headerRowBorderDxfId="10" tableBorderDxfId="8" totalsRowBorderDxfId="7">
  <autoFilter ref="A5:G35" xr:uid="{00000000-0009-0000-0100-000001000000}"/>
  <tableColumns count="7">
    <tableColumn id="1" xr3:uid="{7EA040CC-C390-42A0-A5D3-F6844B94971F}" name="CÓDIGO_x000a_RUBRO" dataDxfId="6"/>
    <tableColumn id="2" xr3:uid="{4CFF2919-7776-41A9-986C-155A87BE3FAD}" name="NOMBRE _x000a_RUBRO" dataDxfId="5"/>
    <tableColumn id="3" xr3:uid="{8D2FB84A-0C46-465F-9AA4-798855FF4767}" name="PRESUPUESTO INICIAL" dataDxfId="4"/>
    <tableColumn id="4" xr3:uid="{83DAFAA4-43BC-4B4A-A564-24969AB2AE8E}" name="MODIFICACIONES ADICIONES" dataDxfId="3" dataCellStyle="Moneda [0]"/>
    <tableColumn id="5" xr3:uid="{8FBD2A4C-7662-4A35-B88F-16BEB130E7A5}" name="MODIFICACIONES REDUCCIÓN" dataDxfId="2" dataCellStyle="Moneda [0]"/>
    <tableColumn id="6" xr3:uid="{F6C8CB27-5014-497B-AC6F-9B069178506D}" name="MODIFICACIONES TRASLADO" dataDxfId="1" dataCellStyle="Moneda [0]"/>
    <tableColumn id="7" xr3:uid="{44B6C3F8-A40D-4CA1-9ED5-E2FE49BBB326}" name="PRESUPUESTO DEFINITIVO" dataDxfId="0" dataCellStyle="Moneda [0]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58B42-4DCA-4D51-BB17-064883AD220E}">
  <sheetPr>
    <pageSetUpPr fitToPage="1"/>
  </sheetPr>
  <dimension ref="A1:H36"/>
  <sheetViews>
    <sheetView showGridLines="0" tabSelected="1" zoomScaleNormal="100" workbookViewId="0">
      <selection activeCell="B18" sqref="B18"/>
    </sheetView>
  </sheetViews>
  <sheetFormatPr baseColWidth="10" defaultColWidth="11.5546875" defaultRowHeight="18" customHeight="1" x14ac:dyDescent="0.3"/>
  <cols>
    <col min="1" max="1" width="12.109375" style="2" bestFit="1" customWidth="1"/>
    <col min="2" max="2" width="37.33203125" style="2" customWidth="1"/>
    <col min="3" max="3" width="21.33203125" style="29" bestFit="1" customWidth="1"/>
    <col min="4" max="5" width="22" style="29" bestFit="1" customWidth="1"/>
    <col min="6" max="6" width="22" style="29" hidden="1" customWidth="1"/>
    <col min="7" max="7" width="21.33203125" style="29" bestFit="1" customWidth="1"/>
    <col min="8" max="8" width="3.5546875" style="2" customWidth="1"/>
    <col min="9" max="16384" width="11.5546875" style="2"/>
  </cols>
  <sheetData>
    <row r="1" spans="1:8" ht="31.95" customHeight="1" x14ac:dyDescent="0.3">
      <c r="A1" s="30"/>
      <c r="B1" s="30"/>
      <c r="C1" s="31" t="s">
        <v>62</v>
      </c>
      <c r="D1" s="31"/>
      <c r="E1" s="31"/>
      <c r="F1" s="31"/>
      <c r="G1" s="31"/>
      <c r="H1" s="1"/>
    </row>
    <row r="2" spans="1:8" ht="21.6" customHeight="1" x14ac:dyDescent="0.3">
      <c r="A2" s="30"/>
      <c r="B2" s="30"/>
      <c r="C2" s="31"/>
      <c r="D2" s="31"/>
      <c r="E2" s="31"/>
      <c r="F2" s="31"/>
      <c r="G2" s="31"/>
      <c r="H2" s="3"/>
    </row>
    <row r="3" spans="1:8" ht="9" customHeight="1" x14ac:dyDescent="0.3">
      <c r="A3" s="4"/>
      <c r="B3" s="5"/>
      <c r="C3" s="6"/>
      <c r="D3" s="6"/>
      <c r="E3" s="6"/>
      <c r="F3" s="6"/>
      <c r="G3" s="6"/>
      <c r="H3" s="3"/>
    </row>
    <row r="4" spans="1:8" ht="15" customHeight="1" x14ac:dyDescent="0.3">
      <c r="A4" s="32" t="s">
        <v>61</v>
      </c>
      <c r="B4" s="33"/>
      <c r="C4" s="34"/>
      <c r="D4" s="34"/>
      <c r="E4" s="34"/>
      <c r="F4" s="34"/>
      <c r="G4" s="34"/>
      <c r="H4" s="3"/>
    </row>
    <row r="5" spans="1:8" ht="31.2" x14ac:dyDescent="0.3">
      <c r="A5" s="7" t="s">
        <v>0</v>
      </c>
      <c r="B5" s="8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3"/>
    </row>
    <row r="6" spans="1:8" ht="18" customHeight="1" x14ac:dyDescent="0.3">
      <c r="A6" s="10" t="s">
        <v>7</v>
      </c>
      <c r="B6" s="11" t="s">
        <v>8</v>
      </c>
      <c r="C6" s="12">
        <v>3678258103292</v>
      </c>
      <c r="D6" s="12">
        <v>1097588850331</v>
      </c>
      <c r="E6" s="12">
        <v>573421972775</v>
      </c>
      <c r="F6" s="12" t="e">
        <f>+F7+F8</f>
        <v>#REF!</v>
      </c>
      <c r="G6" s="12">
        <f>+Tabla1[[#This Row],[PRESUPUESTO INICIAL]]+Tabla1[[#This Row],[MODIFICACIONES ADICIONES]]-Tabla1[[#This Row],[MODIFICACIONES REDUCCIÓN]]</f>
        <v>4202424980848</v>
      </c>
      <c r="H6" s="3"/>
    </row>
    <row r="7" spans="1:8" ht="18" customHeight="1" x14ac:dyDescent="0.3">
      <c r="A7" s="13" t="s">
        <v>9</v>
      </c>
      <c r="B7" s="14" t="s">
        <v>10</v>
      </c>
      <c r="C7" s="12">
        <v>80954052434</v>
      </c>
      <c r="D7" s="12">
        <v>110050339519</v>
      </c>
      <c r="E7" s="12">
        <v>0</v>
      </c>
      <c r="F7" s="12">
        <v>0</v>
      </c>
      <c r="G7" s="12">
        <f>+Tabla1[[#This Row],[PRESUPUESTO INICIAL]]+Tabla1[[#This Row],[MODIFICACIONES ADICIONES]]-Tabla1[[#This Row],[MODIFICACIONES REDUCCIÓN]]</f>
        <v>191004391953</v>
      </c>
      <c r="H7" s="3"/>
    </row>
    <row r="8" spans="1:8" ht="18" customHeight="1" x14ac:dyDescent="0.3">
      <c r="A8" s="13" t="s">
        <v>11</v>
      </c>
      <c r="B8" s="14" t="s">
        <v>12</v>
      </c>
      <c r="C8" s="12">
        <v>3597304050858</v>
      </c>
      <c r="D8" s="12">
        <v>987538510812</v>
      </c>
      <c r="E8" s="12">
        <v>573421972775</v>
      </c>
      <c r="F8" s="12" t="e">
        <f>+F9+F14+F19</f>
        <v>#REF!</v>
      </c>
      <c r="G8" s="12">
        <f>+Tabla1[[#This Row],[PRESUPUESTO INICIAL]]+Tabla1[[#This Row],[MODIFICACIONES ADICIONES]]-Tabla1[[#This Row],[MODIFICACIONES REDUCCIÓN]]</f>
        <v>4011420588895</v>
      </c>
      <c r="H8" s="3"/>
    </row>
    <row r="9" spans="1:8" ht="18" customHeight="1" x14ac:dyDescent="0.3">
      <c r="A9" s="15" t="s">
        <v>13</v>
      </c>
      <c r="B9" s="16" t="s">
        <v>14</v>
      </c>
      <c r="C9" s="17">
        <v>1940464148287</v>
      </c>
      <c r="D9" s="17">
        <v>220214771512</v>
      </c>
      <c r="E9" s="17">
        <v>11304962143</v>
      </c>
      <c r="F9" s="17">
        <f>+F10+F11+F12+F13</f>
        <v>0</v>
      </c>
      <c r="G9" s="17">
        <f>+Tabla1[[#This Row],[PRESUPUESTO INICIAL]]+Tabla1[[#This Row],[MODIFICACIONES ADICIONES]]-Tabla1[[#This Row],[MODIFICACIONES REDUCCIÓN]]</f>
        <v>2149373957656</v>
      </c>
      <c r="H9" s="3"/>
    </row>
    <row r="10" spans="1:8" ht="18" customHeight="1" x14ac:dyDescent="0.3">
      <c r="A10" s="18" t="s">
        <v>15</v>
      </c>
      <c r="B10" s="19" t="s">
        <v>16</v>
      </c>
      <c r="C10" s="17">
        <v>1663938448495</v>
      </c>
      <c r="D10" s="17">
        <v>184697135704</v>
      </c>
      <c r="E10" s="17">
        <v>0</v>
      </c>
      <c r="F10" s="17">
        <v>0</v>
      </c>
      <c r="G10" s="17">
        <f>+Tabla1[[#This Row],[PRESUPUESTO INICIAL]]+Tabla1[[#This Row],[MODIFICACIONES ADICIONES]]-Tabla1[[#This Row],[MODIFICACIONES REDUCCIÓN]]</f>
        <v>1848635584199</v>
      </c>
      <c r="H10" s="3"/>
    </row>
    <row r="11" spans="1:8" ht="18" customHeight="1" x14ac:dyDescent="0.3">
      <c r="A11" s="18" t="s">
        <v>17</v>
      </c>
      <c r="B11" s="19" t="s">
        <v>18</v>
      </c>
      <c r="C11" s="17">
        <v>59458033047</v>
      </c>
      <c r="D11" s="17">
        <v>0</v>
      </c>
      <c r="E11" s="17">
        <v>0</v>
      </c>
      <c r="F11" s="17">
        <v>0</v>
      </c>
      <c r="G11" s="17">
        <f>+Tabla1[[#This Row],[PRESUPUESTO INICIAL]]+Tabla1[[#This Row],[MODIFICACIONES ADICIONES]]-Tabla1[[#This Row],[MODIFICACIONES REDUCCIÓN]]</f>
        <v>59458033047</v>
      </c>
      <c r="H11" s="3"/>
    </row>
    <row r="12" spans="1:8" ht="18" customHeight="1" x14ac:dyDescent="0.3">
      <c r="A12" s="18" t="s">
        <v>19</v>
      </c>
      <c r="B12" s="19" t="s">
        <v>20</v>
      </c>
      <c r="C12" s="17">
        <v>16215804492</v>
      </c>
      <c r="D12" s="17">
        <v>0</v>
      </c>
      <c r="E12" s="17">
        <v>11304962143</v>
      </c>
      <c r="F12" s="17">
        <v>0</v>
      </c>
      <c r="G12" s="17">
        <f>+Tabla1[[#This Row],[PRESUPUESTO INICIAL]]+Tabla1[[#This Row],[MODIFICACIONES ADICIONES]]-Tabla1[[#This Row],[MODIFICACIONES REDUCCIÓN]]</f>
        <v>4910842349</v>
      </c>
      <c r="H12" s="3"/>
    </row>
    <row r="13" spans="1:8" ht="18" customHeight="1" x14ac:dyDescent="0.3">
      <c r="A13" s="18" t="s">
        <v>21</v>
      </c>
      <c r="B13" s="19" t="s">
        <v>22</v>
      </c>
      <c r="C13" s="17">
        <v>200851862253</v>
      </c>
      <c r="D13" s="17">
        <v>35517635808</v>
      </c>
      <c r="E13" s="17">
        <v>0</v>
      </c>
      <c r="F13" s="17">
        <v>0</v>
      </c>
      <c r="G13" s="17">
        <f>+Tabla1[[#This Row],[PRESUPUESTO INICIAL]]+Tabla1[[#This Row],[MODIFICACIONES ADICIONES]]-Tabla1[[#This Row],[MODIFICACIONES REDUCCIÓN]]</f>
        <v>236369498061</v>
      </c>
      <c r="H13" s="3"/>
    </row>
    <row r="14" spans="1:8" ht="18" customHeight="1" x14ac:dyDescent="0.3">
      <c r="A14" s="15" t="s">
        <v>23</v>
      </c>
      <c r="B14" s="16" t="s">
        <v>24</v>
      </c>
      <c r="C14" s="17">
        <v>1161651161976</v>
      </c>
      <c r="D14" s="17">
        <v>571358294404</v>
      </c>
      <c r="E14" s="17">
        <v>562117010632</v>
      </c>
      <c r="F14" s="17">
        <f>+F15+F16+F17</f>
        <v>0</v>
      </c>
      <c r="G14" s="17">
        <f>+Tabla1[[#This Row],[PRESUPUESTO INICIAL]]+Tabla1[[#This Row],[MODIFICACIONES ADICIONES]]-Tabla1[[#This Row],[MODIFICACIONES REDUCCIÓN]]</f>
        <v>1170892445748</v>
      </c>
      <c r="H14" s="3"/>
    </row>
    <row r="15" spans="1:8" ht="18" customHeight="1" x14ac:dyDescent="0.3">
      <c r="A15" s="18" t="s">
        <v>25</v>
      </c>
      <c r="B15" s="19" t="s">
        <v>26</v>
      </c>
      <c r="C15" s="17">
        <v>539117676312</v>
      </c>
      <c r="D15" s="17">
        <v>562117010632</v>
      </c>
      <c r="E15" s="17">
        <v>347401010632</v>
      </c>
      <c r="F15" s="17">
        <v>0</v>
      </c>
      <c r="G15" s="17">
        <f>+Tabla1[[#This Row],[PRESUPUESTO INICIAL]]+Tabla1[[#This Row],[MODIFICACIONES ADICIONES]]-Tabla1[[#This Row],[MODIFICACIONES REDUCCIÓN]]</f>
        <v>753833676312</v>
      </c>
      <c r="H15" s="3"/>
    </row>
    <row r="16" spans="1:8" ht="18" customHeight="1" x14ac:dyDescent="0.3">
      <c r="A16" s="18" t="s">
        <v>27</v>
      </c>
      <c r="B16" s="19" t="s">
        <v>28</v>
      </c>
      <c r="C16" s="17">
        <v>18071271394</v>
      </c>
      <c r="D16" s="17">
        <v>4141814314</v>
      </c>
      <c r="E16" s="17">
        <v>0</v>
      </c>
      <c r="F16" s="17">
        <v>0</v>
      </c>
      <c r="G16" s="17">
        <f>+Tabla1[[#This Row],[PRESUPUESTO INICIAL]]+Tabla1[[#This Row],[MODIFICACIONES ADICIONES]]-Tabla1[[#This Row],[MODIFICACIONES REDUCCIÓN]]</f>
        <v>22213085708</v>
      </c>
      <c r="H16" s="3"/>
    </row>
    <row r="17" spans="1:8" ht="18" customHeight="1" x14ac:dyDescent="0.3">
      <c r="A17" s="18" t="s">
        <v>29</v>
      </c>
      <c r="B17" s="19" t="s">
        <v>30</v>
      </c>
      <c r="C17" s="17">
        <v>227176214270</v>
      </c>
      <c r="D17" s="17">
        <v>5099469458</v>
      </c>
      <c r="E17" s="17">
        <v>0</v>
      </c>
      <c r="F17" s="17">
        <v>0</v>
      </c>
      <c r="G17" s="17">
        <f>+Tabla1[[#This Row],[PRESUPUESTO INICIAL]]+Tabla1[[#This Row],[MODIFICACIONES ADICIONES]]-Tabla1[[#This Row],[MODIFICACIONES REDUCCIÓN]]</f>
        <v>232275683728</v>
      </c>
      <c r="H17" s="3"/>
    </row>
    <row r="18" spans="1:8" ht="18" customHeight="1" x14ac:dyDescent="0.3">
      <c r="A18" s="18" t="s">
        <v>63</v>
      </c>
      <c r="B18" s="19" t="s">
        <v>64</v>
      </c>
      <c r="C18" s="17">
        <v>377286000000</v>
      </c>
      <c r="D18" s="17">
        <v>0</v>
      </c>
      <c r="E18" s="17">
        <v>214716000000</v>
      </c>
      <c r="F18" s="17"/>
      <c r="G18" s="17">
        <f>+Tabla1[[#This Row],[PRESUPUESTO INICIAL]]+Tabla1[[#This Row],[MODIFICACIONES ADICIONES]]-Tabla1[[#This Row],[MODIFICACIONES REDUCCIÓN]]</f>
        <v>162570000000</v>
      </c>
      <c r="H18" s="3"/>
    </row>
    <row r="19" spans="1:8" ht="18" customHeight="1" x14ac:dyDescent="0.3">
      <c r="A19" s="15" t="s">
        <v>31</v>
      </c>
      <c r="B19" s="16" t="s">
        <v>32</v>
      </c>
      <c r="C19" s="17">
        <v>495188740595</v>
      </c>
      <c r="D19" s="17">
        <v>195965444896</v>
      </c>
      <c r="E19" s="17">
        <v>0</v>
      </c>
      <c r="F19" s="17" t="e">
        <f>+F20+#REF!</f>
        <v>#REF!</v>
      </c>
      <c r="G19" s="17">
        <f>+Tabla1[[#This Row],[PRESUPUESTO INICIAL]]+Tabla1[[#This Row],[MODIFICACIONES ADICIONES]]-Tabla1[[#This Row],[MODIFICACIONES REDUCCIÓN]]</f>
        <v>691154185491</v>
      </c>
      <c r="H19" s="3"/>
    </row>
    <row r="20" spans="1:8" ht="18" customHeight="1" x14ac:dyDescent="0.3">
      <c r="A20" s="18" t="s">
        <v>33</v>
      </c>
      <c r="B20" s="19" t="s">
        <v>34</v>
      </c>
      <c r="C20" s="17">
        <v>495188740595</v>
      </c>
      <c r="D20" s="17">
        <v>195965444896</v>
      </c>
      <c r="E20" s="17">
        <v>0</v>
      </c>
      <c r="F20" s="17">
        <v>0</v>
      </c>
      <c r="G20" s="17">
        <f>+Tabla1[[#This Row],[PRESUPUESTO INICIAL]]+Tabla1[[#This Row],[MODIFICACIONES ADICIONES]]-Tabla1[[#This Row],[MODIFICACIONES REDUCCIÓN]]</f>
        <v>691154185491</v>
      </c>
      <c r="H20" s="3"/>
    </row>
    <row r="21" spans="1:8" ht="18" customHeight="1" x14ac:dyDescent="0.3">
      <c r="A21" s="18"/>
      <c r="B21" s="19"/>
      <c r="C21" s="17"/>
      <c r="D21" s="17"/>
      <c r="E21" s="17"/>
      <c r="F21" s="17"/>
      <c r="G21" s="17"/>
      <c r="H21" s="3"/>
    </row>
    <row r="22" spans="1:8" ht="18" customHeight="1" x14ac:dyDescent="0.3">
      <c r="A22" s="10" t="s">
        <v>35</v>
      </c>
      <c r="B22" s="11" t="s">
        <v>36</v>
      </c>
      <c r="C22" s="12">
        <v>3678258103292</v>
      </c>
      <c r="D22" s="12">
        <v>785491069503</v>
      </c>
      <c r="E22" s="12">
        <v>261324191947</v>
      </c>
      <c r="F22" s="12">
        <f>+F23+F35</f>
        <v>0</v>
      </c>
      <c r="G22" s="12">
        <f>+Tabla1[[#This Row],[PRESUPUESTO INICIAL]]+Tabla1[[#This Row],[MODIFICACIONES ADICIONES]]-Tabla1[[#This Row],[MODIFICACIONES REDUCCIÓN]]</f>
        <v>4202424980848</v>
      </c>
      <c r="H22" s="3"/>
    </row>
    <row r="23" spans="1:8" ht="18" customHeight="1" x14ac:dyDescent="0.3">
      <c r="A23" s="13" t="s">
        <v>37</v>
      </c>
      <c r="B23" s="14" t="s">
        <v>38</v>
      </c>
      <c r="C23" s="12">
        <v>3675330245146</v>
      </c>
      <c r="D23" s="12">
        <v>314885188981</v>
      </c>
      <c r="E23" s="12">
        <v>261324191947</v>
      </c>
      <c r="F23" s="12">
        <f t="shared" ref="F23" si="0">+F24+F28+F31</f>
        <v>0</v>
      </c>
      <c r="G23" s="12">
        <f>+Tabla1[[#This Row],[PRESUPUESTO INICIAL]]+Tabla1[[#This Row],[MODIFICACIONES ADICIONES]]-Tabla1[[#This Row],[MODIFICACIONES REDUCCIÓN]]</f>
        <v>3728891242180</v>
      </c>
      <c r="H23" s="3"/>
    </row>
    <row r="24" spans="1:8" ht="18" customHeight="1" x14ac:dyDescent="0.3">
      <c r="A24" s="15" t="s">
        <v>39</v>
      </c>
      <c r="B24" s="16" t="s">
        <v>40</v>
      </c>
      <c r="C24" s="17">
        <v>246319436667</v>
      </c>
      <c r="D24" s="17">
        <v>16698573328</v>
      </c>
      <c r="E24" s="17">
        <v>21728158931</v>
      </c>
      <c r="F24" s="17">
        <f t="shared" ref="F24" si="1">F25+F26+F27</f>
        <v>0</v>
      </c>
      <c r="G24" s="17">
        <f>+Tabla1[[#This Row],[PRESUPUESTO INICIAL]]+Tabla1[[#This Row],[MODIFICACIONES ADICIONES]]-Tabla1[[#This Row],[MODIFICACIONES REDUCCIÓN]]</f>
        <v>241289851064</v>
      </c>
      <c r="H24" s="3"/>
    </row>
    <row r="25" spans="1:8" ht="18" customHeight="1" x14ac:dyDescent="0.3">
      <c r="A25" s="18" t="s">
        <v>41</v>
      </c>
      <c r="B25" s="19" t="s">
        <v>42</v>
      </c>
      <c r="C25" s="17">
        <v>146753719565</v>
      </c>
      <c r="D25" s="17">
        <f>+[1]Hoja1!$D$61+[1]Hoja1!$F$61</f>
        <v>14231162050</v>
      </c>
      <c r="E25" s="17">
        <f>+[1]Hoja1!$E$61+[1]Hoja1!$G$61</f>
        <v>11700003362.4</v>
      </c>
      <c r="F25" s="17">
        <v>0</v>
      </c>
      <c r="G25" s="17">
        <f>+Tabla1[[#This Row],[PRESUPUESTO INICIAL]]+Tabla1[[#This Row],[MODIFICACIONES ADICIONES]]-Tabla1[[#This Row],[MODIFICACIONES REDUCCIÓN]]</f>
        <v>149284878252.60001</v>
      </c>
      <c r="H25" s="3"/>
    </row>
    <row r="26" spans="1:8" ht="18" customHeight="1" x14ac:dyDescent="0.3">
      <c r="A26" s="18" t="s">
        <v>43</v>
      </c>
      <c r="B26" s="19" t="s">
        <v>44</v>
      </c>
      <c r="C26" s="17">
        <v>86856930406</v>
      </c>
      <c r="D26" s="17">
        <v>2397223616</v>
      </c>
      <c r="E26" s="17">
        <v>10023450015</v>
      </c>
      <c r="F26" s="17">
        <v>0</v>
      </c>
      <c r="G26" s="17">
        <f>+Tabla1[[#This Row],[PRESUPUESTO INICIAL]]+Tabla1[[#This Row],[MODIFICACIONES ADICIONES]]-Tabla1[[#This Row],[MODIFICACIONES REDUCCIÓN]]</f>
        <v>79230704007</v>
      </c>
      <c r="H26" s="3"/>
    </row>
    <row r="27" spans="1:8" ht="18" customHeight="1" x14ac:dyDescent="0.3">
      <c r="A27" s="18" t="s">
        <v>45</v>
      </c>
      <c r="B27" s="19" t="s">
        <v>46</v>
      </c>
      <c r="C27" s="17">
        <v>12708786696</v>
      </c>
      <c r="D27" s="17">
        <v>70187662</v>
      </c>
      <c r="E27" s="17">
        <v>4705554</v>
      </c>
      <c r="F27" s="17">
        <v>0</v>
      </c>
      <c r="G27" s="17">
        <f>+Tabla1[[#This Row],[PRESUPUESTO INICIAL]]+Tabla1[[#This Row],[MODIFICACIONES ADICIONES]]-Tabla1[[#This Row],[MODIFICACIONES REDUCCIÓN]]</f>
        <v>12774268804</v>
      </c>
      <c r="H27" s="3"/>
    </row>
    <row r="28" spans="1:8" ht="18" customHeight="1" x14ac:dyDescent="0.3">
      <c r="A28" s="15" t="s">
        <v>47</v>
      </c>
      <c r="B28" s="16" t="s">
        <v>48</v>
      </c>
      <c r="C28" s="17">
        <v>617843816093</v>
      </c>
      <c r="D28" s="17">
        <v>11166239000</v>
      </c>
      <c r="E28" s="17">
        <v>11766239000</v>
      </c>
      <c r="F28" s="17">
        <f t="shared" ref="F28" si="2">+F29+F30</f>
        <v>0</v>
      </c>
      <c r="G28" s="17">
        <f>+Tabla1[[#This Row],[PRESUPUESTO INICIAL]]+Tabla1[[#This Row],[MODIFICACIONES ADICIONES]]-Tabla1[[#This Row],[MODIFICACIONES REDUCCIÓN]]</f>
        <v>617243816093</v>
      </c>
      <c r="H28" s="3"/>
    </row>
    <row r="29" spans="1:8" ht="18" customHeight="1" x14ac:dyDescent="0.3">
      <c r="A29" s="18" t="s">
        <v>49</v>
      </c>
      <c r="B29" s="19" t="s">
        <v>50</v>
      </c>
      <c r="C29" s="17">
        <v>616543816093</v>
      </c>
      <c r="D29" s="17">
        <v>0</v>
      </c>
      <c r="E29" s="17">
        <v>0</v>
      </c>
      <c r="F29" s="17">
        <v>0</v>
      </c>
      <c r="G29" s="17">
        <f>+Tabla1[[#This Row],[PRESUPUESTO INICIAL]]+Tabla1[[#This Row],[MODIFICACIONES ADICIONES]]-Tabla1[[#This Row],[MODIFICACIONES REDUCCIÓN]]</f>
        <v>616543816093</v>
      </c>
      <c r="H29" s="3"/>
    </row>
    <row r="30" spans="1:8" ht="18" customHeight="1" x14ac:dyDescent="0.3">
      <c r="A30" s="18" t="s">
        <v>51</v>
      </c>
      <c r="B30" s="19" t="s">
        <v>52</v>
      </c>
      <c r="C30" s="17">
        <v>1300000000</v>
      </c>
      <c r="D30" s="17">
        <v>66239000</v>
      </c>
      <c r="E30" s="17">
        <v>666239000</v>
      </c>
      <c r="F30" s="17">
        <v>0</v>
      </c>
      <c r="G30" s="17">
        <f>+Tabla1[[#This Row],[PRESUPUESTO INICIAL]]+Tabla1[[#This Row],[MODIFICACIONES ADICIONES]]-Tabla1[[#This Row],[MODIFICACIONES REDUCCIÓN]]</f>
        <v>700000000</v>
      </c>
      <c r="H30" s="3"/>
    </row>
    <row r="31" spans="1:8" ht="18" customHeight="1" x14ac:dyDescent="0.3">
      <c r="A31" s="15" t="s">
        <v>53</v>
      </c>
      <c r="B31" s="16" t="s">
        <v>54</v>
      </c>
      <c r="C31" s="17">
        <v>2811166992386</v>
      </c>
      <c r="D31" s="17">
        <v>830152807774</v>
      </c>
      <c r="E31" s="17">
        <v>770962225137</v>
      </c>
      <c r="F31" s="17">
        <f t="shared" ref="F31" si="3">+F32+F33</f>
        <v>0</v>
      </c>
      <c r="G31" s="17">
        <f>+Tabla1[[#This Row],[PRESUPUESTO INICIAL]]+Tabla1[[#This Row],[MODIFICACIONES ADICIONES]]-Tabla1[[#This Row],[MODIFICACIONES REDUCCIÓN]]</f>
        <v>2870357575023</v>
      </c>
      <c r="H31" s="3"/>
    </row>
    <row r="32" spans="1:8" ht="18" customHeight="1" x14ac:dyDescent="0.3">
      <c r="A32" s="18" t="s">
        <v>55</v>
      </c>
      <c r="B32" s="19" t="s">
        <v>56</v>
      </c>
      <c r="C32" s="17">
        <v>2716532357530</v>
      </c>
      <c r="D32" s="17">
        <v>298888602556</v>
      </c>
      <c r="E32" s="17">
        <v>247560867873</v>
      </c>
      <c r="F32" s="17">
        <v>0</v>
      </c>
      <c r="G32" s="17">
        <f>+Tabla1[[#This Row],[PRESUPUESTO INICIAL]]+Tabla1[[#This Row],[MODIFICACIONES ADICIONES]]-Tabla1[[#This Row],[MODIFICACIONES REDUCCIÓN]]</f>
        <v>2767860092213</v>
      </c>
      <c r="H32" s="3"/>
    </row>
    <row r="33" spans="1:8" ht="18" customHeight="1" x14ac:dyDescent="0.3">
      <c r="A33" s="18" t="s">
        <v>57</v>
      </c>
      <c r="B33" s="19" t="s">
        <v>58</v>
      </c>
      <c r="C33" s="17">
        <v>94634634856</v>
      </c>
      <c r="D33" s="17">
        <v>31547366913</v>
      </c>
      <c r="E33" s="17">
        <v>23684518959</v>
      </c>
      <c r="F33" s="17">
        <v>0</v>
      </c>
      <c r="G33" s="17">
        <f>+Tabla1[[#This Row],[PRESUPUESTO INICIAL]]+Tabla1[[#This Row],[MODIFICACIONES ADICIONES]]-Tabla1[[#This Row],[MODIFICACIONES REDUCCIÓN]]</f>
        <v>102497482810</v>
      </c>
      <c r="H33" s="3"/>
    </row>
    <row r="34" spans="1:8" ht="18" customHeight="1" x14ac:dyDescent="0.3">
      <c r="A34" s="20"/>
      <c r="B34" s="21"/>
      <c r="C34" s="22"/>
      <c r="D34" s="22"/>
      <c r="E34" s="22"/>
      <c r="F34" s="22"/>
      <c r="G34" s="22"/>
      <c r="H34" s="3"/>
    </row>
    <row r="35" spans="1:8" ht="18" customHeight="1" x14ac:dyDescent="0.3">
      <c r="A35" s="23" t="s">
        <v>59</v>
      </c>
      <c r="B35" s="24" t="s">
        <v>60</v>
      </c>
      <c r="C35" s="12">
        <v>2927858146</v>
      </c>
      <c r="D35" s="12">
        <v>470605880522</v>
      </c>
      <c r="E35" s="12">
        <v>0</v>
      </c>
      <c r="F35" s="12">
        <v>0</v>
      </c>
      <c r="G35" s="12">
        <f>+Tabla1[[#This Row],[PRESUPUESTO INICIAL]]+Tabla1[[#This Row],[MODIFICACIONES ADICIONES]]-Tabla1[[#This Row],[MODIFICACIONES REDUCCIÓN]]</f>
        <v>473533738668</v>
      </c>
      <c r="H35" s="3"/>
    </row>
    <row r="36" spans="1:8" ht="18" customHeight="1" thickBot="1" x14ac:dyDescent="0.35">
      <c r="A36" s="25"/>
      <c r="B36" s="26"/>
      <c r="C36" s="27"/>
      <c r="D36" s="27"/>
      <c r="E36" s="27"/>
      <c r="F36" s="27"/>
      <c r="G36" s="27"/>
      <c r="H36" s="28"/>
    </row>
  </sheetData>
  <mergeCells count="4">
    <mergeCell ref="A1:B2"/>
    <mergeCell ref="C1:G2"/>
    <mergeCell ref="A4:B4"/>
    <mergeCell ref="C4:G4"/>
  </mergeCells>
  <printOptions horizontalCentered="1"/>
  <pageMargins left="0.39370078740157483" right="0.39370078740157483" top="0.78740157480314965" bottom="0.78740157480314965" header="0.23622047244094491" footer="0.23622047244094491"/>
  <pageSetup scale="80" orientation="landscape" r:id="rId1"/>
  <headerFooter>
    <oddHeader>&amp;LPág. &amp;P/&amp;N&amp;C&amp;"-,Negrita"&amp;14PRESUPUESTO 2016
ACUERDOS APROBACIÓN Y MODIFICACIONES&amp;R&amp;G</oddHeader>
  </headerFooter>
  <drawing r:id="rId2"/>
  <legacyDrawingHF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Modificaciones Presupuesto 2025</vt:lpstr>
      <vt:lpstr>'Modificaciones Presupuesto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2026-01-28T12:30:29Z</dcterms:created>
  <dcterms:modified xsi:type="dcterms:W3CDTF">2026-01-28T12:30:35Z</dcterms:modified>
</cp:coreProperties>
</file>