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sco D\EDGAR DIAZ - OPL\PRESUPUESTO ENTIDAD FINANCIERA\Presupuesto 2016\Seguimiento\"/>
    </mc:Choice>
  </mc:AlternateContent>
  <bookViews>
    <workbookView xWindow="0" yWindow="0" windowWidth="28800" windowHeight="12420"/>
  </bookViews>
  <sheets>
    <sheet name="Modificaciones Presupuesto 2016" sheetId="1" r:id="rId1"/>
  </sheets>
  <definedNames>
    <definedName name="_xlnm.Print_Area" localSheetId="0">Tabla1[[#All],[CÓDIGO
RUBRO]:[PRESUPUESTO DEFINITIVO]]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9" i="1" l="1"/>
  <c r="G29" i="1"/>
  <c r="J28" i="1"/>
  <c r="I28" i="1"/>
  <c r="H28" i="1"/>
  <c r="G28" i="1"/>
  <c r="E28" i="1"/>
  <c r="D28" i="1"/>
  <c r="C28" i="1"/>
  <c r="J27" i="1"/>
  <c r="G27" i="1"/>
  <c r="G25" i="1" s="1"/>
  <c r="J26" i="1"/>
  <c r="G26" i="1"/>
  <c r="J25" i="1"/>
  <c r="I25" i="1"/>
  <c r="H25" i="1"/>
  <c r="E25" i="1"/>
  <c r="D25" i="1"/>
  <c r="C25" i="1"/>
  <c r="J24" i="1"/>
  <c r="G24" i="1"/>
  <c r="J23" i="1"/>
  <c r="G23" i="1"/>
  <c r="G22" i="1" s="1"/>
  <c r="J22" i="1"/>
  <c r="I22" i="1"/>
  <c r="H22" i="1"/>
  <c r="E22" i="1"/>
  <c r="D22" i="1"/>
  <c r="C22" i="1"/>
  <c r="J21" i="1"/>
  <c r="G21" i="1"/>
  <c r="J20" i="1"/>
  <c r="G20" i="1"/>
  <c r="G18" i="1" s="1"/>
  <c r="J19" i="1"/>
  <c r="G19" i="1"/>
  <c r="J18" i="1"/>
  <c r="I18" i="1"/>
  <c r="H18" i="1"/>
  <c r="F18" i="1"/>
  <c r="F17" i="1" s="1"/>
  <c r="F16" i="1" s="1"/>
  <c r="E18" i="1"/>
  <c r="E17" i="1" s="1"/>
  <c r="E16" i="1" s="1"/>
  <c r="D18" i="1"/>
  <c r="D17" i="1" s="1"/>
  <c r="D16" i="1" s="1"/>
  <c r="C18" i="1"/>
  <c r="C17" i="1" s="1"/>
  <c r="C16" i="1" s="1"/>
  <c r="J17" i="1"/>
  <c r="I17" i="1"/>
  <c r="I16" i="1" s="1"/>
  <c r="H17" i="1"/>
  <c r="H16" i="1" s="1"/>
  <c r="J16" i="1"/>
  <c r="J15" i="1"/>
  <c r="G15" i="1"/>
  <c r="J14" i="1"/>
  <c r="F14" i="1"/>
  <c r="E14" i="1"/>
  <c r="D14" i="1"/>
  <c r="C14" i="1"/>
  <c r="J13" i="1"/>
  <c r="G13" i="1"/>
  <c r="J12" i="1"/>
  <c r="G12" i="1"/>
  <c r="G10" i="1" s="1"/>
  <c r="J11" i="1"/>
  <c r="G11" i="1"/>
  <c r="J10" i="1"/>
  <c r="F10" i="1"/>
  <c r="E10" i="1"/>
  <c r="D10" i="1"/>
  <c r="C10" i="1"/>
  <c r="J9" i="1"/>
  <c r="G9" i="1"/>
  <c r="J8" i="1"/>
  <c r="G8" i="1"/>
  <c r="G6" i="1" s="1"/>
  <c r="J7" i="1"/>
  <c r="G7" i="1"/>
  <c r="J6" i="1"/>
  <c r="F6" i="1"/>
  <c r="E6" i="1"/>
  <c r="D6" i="1"/>
  <c r="D5" i="1" s="1"/>
  <c r="C6" i="1"/>
  <c r="C5" i="1" s="1"/>
  <c r="J5" i="1"/>
  <c r="F5" i="1"/>
  <c r="E5" i="1"/>
  <c r="J4" i="1"/>
  <c r="G4" i="1"/>
  <c r="J3" i="1"/>
  <c r="G3" i="1"/>
  <c r="F3" i="1"/>
  <c r="F2" i="1" s="1"/>
  <c r="E3" i="1"/>
  <c r="E2" i="1" s="1"/>
  <c r="D3" i="1"/>
  <c r="C3" i="1"/>
  <c r="J2" i="1"/>
  <c r="G17" i="1" l="1"/>
  <c r="G16" i="1" s="1"/>
  <c r="G5" i="1"/>
  <c r="G2" i="1" s="1"/>
  <c r="C2" i="1"/>
  <c r="D2" i="1"/>
</calcChain>
</file>

<file path=xl/sharedStrings.xml><?xml version="1.0" encoding="utf-8"?>
<sst xmlns="http://schemas.openxmlformats.org/spreadsheetml/2006/main" count="66" uniqueCount="63">
  <si>
    <t>CÓDIGO
RUBRO</t>
  </si>
  <si>
    <t>NOMBRE
RUBRO</t>
  </si>
  <si>
    <t>PRESUPUESTO INICIAL</t>
  </si>
  <si>
    <t>MODIFICACIONES ADICIONES</t>
  </si>
  <si>
    <t>MODIFICACIONES REDUCCIÓN</t>
  </si>
  <si>
    <t>MODIFICACIONES TRASLADO</t>
  </si>
  <si>
    <t>PRESUPUESTO DEFINITIVO</t>
  </si>
  <si>
    <t>COMPROMISOS</t>
  </si>
  <si>
    <t xml:space="preserve"> EJECUCIÓN PRESUPUESTO</t>
  </si>
  <si>
    <t>NIVEL</t>
  </si>
  <si>
    <t>F</t>
  </si>
  <si>
    <t>PRESUPUESTO DE INGRESOS</t>
  </si>
  <si>
    <t>F1</t>
  </si>
  <si>
    <t>DISPONIBILIDAD INICIAL</t>
  </si>
  <si>
    <t>F11</t>
  </si>
  <si>
    <t>F2</t>
  </si>
  <si>
    <t>INGRESOS DE LA VIGENCIA</t>
  </si>
  <si>
    <t>F21</t>
  </si>
  <si>
    <t>INGRESOS OPERACIONALES</t>
  </si>
  <si>
    <t>F211</t>
  </si>
  <si>
    <t>VENTA DE SERVICIOS</t>
  </si>
  <si>
    <t>F212</t>
  </si>
  <si>
    <t>RENDIMIENTOS FINANCIEROS</t>
  </si>
  <si>
    <t>F213</t>
  </si>
  <si>
    <t>OTROS INGRESOS OPERACIONALES</t>
  </si>
  <si>
    <t>F22</t>
  </si>
  <si>
    <t>INGRESOS NO OPERACIONALES</t>
  </si>
  <si>
    <t>F221</t>
  </si>
  <si>
    <t>RECURSOS DE CRÉDITO EXTERNO O INTERNO</t>
  </si>
  <si>
    <t>F225</t>
  </si>
  <si>
    <t>OTROS INGRESOS NO OPERACIONALES</t>
  </si>
  <si>
    <t>F226</t>
  </si>
  <si>
    <t>INGRESO FONDOS ESPECIALES</t>
  </si>
  <si>
    <t>F23</t>
  </si>
  <si>
    <t>APORTES DE LA NACIÓN</t>
  </si>
  <si>
    <t>F231</t>
  </si>
  <si>
    <t>G</t>
  </si>
  <si>
    <t>PPTO GASTOS E INVERSION +D.FINAL</t>
  </si>
  <si>
    <t>G3</t>
  </si>
  <si>
    <t>PRESUPUESTO DE GASTOS Y DE INVERSIÓN</t>
  </si>
  <si>
    <t>G31</t>
  </si>
  <si>
    <t>GASTOS OPERACIONALES</t>
  </si>
  <si>
    <t>G311</t>
  </si>
  <si>
    <t>GASTOS ADMINISTRATIVOS</t>
  </si>
  <si>
    <t>G312</t>
  </si>
  <si>
    <t>GASTOS DE OPERACIÓN Y SERVICIOS</t>
  </si>
  <si>
    <t>G313</t>
  </si>
  <si>
    <t>OTROS GASTOS OPERACIONALES</t>
  </si>
  <si>
    <t>G32</t>
  </si>
  <si>
    <t>GASTOS NO OPERACIONALES</t>
  </si>
  <si>
    <t>G321</t>
  </si>
  <si>
    <t>SERVICIO DE LA DEUDA</t>
  </si>
  <si>
    <t>G322</t>
  </si>
  <si>
    <t>OTROS GASTOS NO OPERACIONALES</t>
  </si>
  <si>
    <t>G33</t>
  </si>
  <si>
    <t>PRESUPUESTO DE INVERSIÓN</t>
  </si>
  <si>
    <t>G331</t>
  </si>
  <si>
    <t>PROGRAMA DE CRÉDITOS EDUCATIVOS</t>
  </si>
  <si>
    <t>G332</t>
  </si>
  <si>
    <t>PROGRAMA MODERNIZACIÓN Y TRANSFORMACIÓN</t>
  </si>
  <si>
    <t>G4</t>
  </si>
  <si>
    <t>DISPONIBILIDAD FINAL</t>
  </si>
  <si>
    <t>G40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</si>
</sst>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/>
    <xf numFmtId="0" fontId="1" fillId="2" borderId="4" xfId="0" applyFont="1" applyFill="1" applyBorder="1"/>
    <xf numFmtId="0" fontId="1" fillId="2" borderId="5" xfId="0" applyFont="1" applyFill="1" applyBorder="1"/>
    <xf numFmtId="38" fontId="1" fillId="2" borderId="5" xfId="0" applyNumberFormat="1" applyFont="1" applyFill="1" applyBorder="1"/>
    <xf numFmtId="38" fontId="1" fillId="2" borderId="6" xfId="0" applyNumberFormat="1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38" fontId="2" fillId="0" borderId="5" xfId="0" applyNumberFormat="1" applyFont="1" applyFill="1" applyBorder="1"/>
    <xf numFmtId="38" fontId="1" fillId="0" borderId="5" xfId="0" applyNumberFormat="1" applyFont="1" applyFill="1" applyBorder="1"/>
    <xf numFmtId="38" fontId="2" fillId="0" borderId="6" xfId="0" applyNumberFormat="1" applyFont="1" applyFill="1" applyBorder="1"/>
    <xf numFmtId="0" fontId="2" fillId="0" borderId="7" xfId="0" applyFont="1" applyFill="1" applyBorder="1"/>
    <xf numFmtId="0" fontId="2" fillId="0" borderId="8" xfId="0" applyFont="1" applyFill="1" applyBorder="1"/>
    <xf numFmtId="38" fontId="2" fillId="0" borderId="8" xfId="0" applyNumberFormat="1" applyFont="1" applyFill="1" applyBorder="1"/>
    <xf numFmtId="38" fontId="2" fillId="0" borderId="9" xfId="0" applyNumberFormat="1" applyFont="1" applyFill="1" applyBorder="1"/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#,##0_);[Red]\(#,##0\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id="1" name="Tabla1" displayName="Tabla1" ref="A1:J29" totalsRowShown="0" headerRowDxfId="14" dataDxfId="13" headerRowBorderDxfId="11" tableBorderDxfId="12" totalsRowBorderDxfId="10">
  <autoFilter ref="A1:J29"/>
  <tableColumns count="10">
    <tableColumn id="1" name="CÓDIGO_x000a_RUBRO" dataDxfId="9"/>
    <tableColumn id="2" name="NOMBRE_x000a_RUBRO" dataDxfId="8"/>
    <tableColumn id="3" name="PRESUPUESTO INICIAL" dataDxfId="7"/>
    <tableColumn id="4" name="MODIFICACIONES ADICIONES" dataDxfId="6"/>
    <tableColumn id="5" name="MODIFICACIONES REDUCCIÓN" dataDxfId="5"/>
    <tableColumn id="6" name="MODIFICACIONES TRASLADO" dataDxfId="4"/>
    <tableColumn id="7" name="PRESUPUESTO DEFINITIVO" dataDxfId="3"/>
    <tableColumn id="8" name="COMPROMISOS" dataDxfId="2"/>
    <tableColumn id="9" name=" EJECUCIÓN PRESUPUESTO" dataDxfId="1"/>
    <tableColumn id="10" name="NIVEL" dataDxfId="0">
      <calculatedColumnFormula>LEN(Tabla1[[#This Row],[CÓDIGO
RUBRO]])</calculatedColumnFormula>
    </tableColumn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activeCell="F10" sqref="F10"/>
    </sheetView>
  </sheetViews>
  <sheetFormatPr baseColWidth="10" defaultColWidth="11.5703125" defaultRowHeight="18" customHeight="1" x14ac:dyDescent="0.25"/>
  <cols>
    <col min="1" max="1" width="8.28515625" style="5" bestFit="1" customWidth="1"/>
    <col min="2" max="2" width="47.140625" style="5" bestFit="1" customWidth="1"/>
    <col min="3" max="7" width="17.7109375" style="5" customWidth="1"/>
    <col min="8" max="9" width="17.7109375" style="5" hidden="1" customWidth="1"/>
    <col min="10" max="10" width="11.5703125" style="5" hidden="1" customWidth="1"/>
    <col min="11" max="16384" width="11.5703125" style="5"/>
  </cols>
  <sheetData>
    <row r="1" spans="1:10" ht="30" x14ac:dyDescent="0.25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</row>
    <row r="2" spans="1:10" ht="18" customHeight="1" x14ac:dyDescent="0.25">
      <c r="A2" s="6" t="s">
        <v>10</v>
      </c>
      <c r="B2" s="7" t="s">
        <v>11</v>
      </c>
      <c r="C2" s="8">
        <f>+C3+C5</f>
        <v>2487448750199</v>
      </c>
      <c r="D2" s="8">
        <f t="shared" ref="D2:G2" si="0">+D3+D5</f>
        <v>92467563558</v>
      </c>
      <c r="E2" s="8">
        <f t="shared" si="0"/>
        <v>385475318053</v>
      </c>
      <c r="F2" s="8">
        <f t="shared" si="0"/>
        <v>0</v>
      </c>
      <c r="G2" s="8">
        <f t="shared" si="0"/>
        <v>2194440995704</v>
      </c>
      <c r="H2" s="8">
        <v>2189777114893.76</v>
      </c>
      <c r="I2" s="8">
        <v>2189777114893.76</v>
      </c>
      <c r="J2" s="9">
        <f>LEN(Tabla1[[#This Row],[CÓDIGO
RUBRO]])</f>
        <v>1</v>
      </c>
    </row>
    <row r="3" spans="1:10" ht="18" customHeight="1" x14ac:dyDescent="0.25">
      <c r="A3" s="6" t="s">
        <v>12</v>
      </c>
      <c r="B3" s="7" t="s">
        <v>13</v>
      </c>
      <c r="C3" s="8">
        <f>+C4</f>
        <v>58211478044</v>
      </c>
      <c r="D3" s="8">
        <f t="shared" ref="D3:G3" si="1">+D4</f>
        <v>31454728766</v>
      </c>
      <c r="E3" s="8">
        <f t="shared" si="1"/>
        <v>0</v>
      </c>
      <c r="F3" s="8">
        <f t="shared" si="1"/>
        <v>0</v>
      </c>
      <c r="G3" s="8">
        <f t="shared" si="1"/>
        <v>89666206810</v>
      </c>
      <c r="H3" s="8">
        <v>89666206810</v>
      </c>
      <c r="I3" s="8">
        <v>89666206810</v>
      </c>
      <c r="J3" s="9">
        <f>LEN(Tabla1[[#This Row],[CÓDIGO
RUBRO]])</f>
        <v>2</v>
      </c>
    </row>
    <row r="4" spans="1:10" ht="18" customHeight="1" x14ac:dyDescent="0.25">
      <c r="A4" s="10" t="s">
        <v>14</v>
      </c>
      <c r="B4" s="11" t="s">
        <v>13</v>
      </c>
      <c r="C4" s="12">
        <v>58211478044</v>
      </c>
      <c r="D4" s="12">
        <v>31454728766</v>
      </c>
      <c r="E4" s="12">
        <v>0</v>
      </c>
      <c r="F4" s="12">
        <v>0</v>
      </c>
      <c r="G4" s="13">
        <f>+Tabla1[[#This Row],[PRESUPUESTO INICIAL]]+Tabla1[[#This Row],[MODIFICACIONES ADICIONES]]-Tabla1[[#This Row],[MODIFICACIONES REDUCCIÓN]]+Tabla1[[#This Row],[MODIFICACIONES TRASLADO]]</f>
        <v>89666206810</v>
      </c>
      <c r="H4" s="12">
        <v>89666206810</v>
      </c>
      <c r="I4" s="12">
        <v>89666206810</v>
      </c>
      <c r="J4" s="14">
        <f>LEN(Tabla1[[#This Row],[CÓDIGO
RUBRO]])</f>
        <v>3</v>
      </c>
    </row>
    <row r="5" spans="1:10" ht="18" customHeight="1" x14ac:dyDescent="0.25">
      <c r="A5" s="6" t="s">
        <v>15</v>
      </c>
      <c r="B5" s="7" t="s">
        <v>16</v>
      </c>
      <c r="C5" s="8">
        <f>+C6+C10+C14</f>
        <v>2429237272155</v>
      </c>
      <c r="D5" s="8">
        <f t="shared" ref="D5:G5" si="2">+D6+D10+D14</f>
        <v>61012834792</v>
      </c>
      <c r="E5" s="8">
        <f t="shared" si="2"/>
        <v>385475318053</v>
      </c>
      <c r="F5" s="8">
        <f t="shared" si="2"/>
        <v>0</v>
      </c>
      <c r="G5" s="8">
        <f t="shared" si="2"/>
        <v>2104774788894</v>
      </c>
      <c r="H5" s="8">
        <v>2100110908083.76</v>
      </c>
      <c r="I5" s="8">
        <v>2100110908083.76</v>
      </c>
      <c r="J5" s="9">
        <f>LEN(Tabla1[[#This Row],[CÓDIGO
RUBRO]])</f>
        <v>2</v>
      </c>
    </row>
    <row r="6" spans="1:10" ht="18" customHeight="1" x14ac:dyDescent="0.25">
      <c r="A6" s="6" t="s">
        <v>17</v>
      </c>
      <c r="B6" s="7" t="s">
        <v>18</v>
      </c>
      <c r="C6" s="8">
        <f t="shared" ref="C6:G6" si="3">C7+C8+C9</f>
        <v>975570878608</v>
      </c>
      <c r="D6" s="8">
        <f t="shared" si="3"/>
        <v>53374911052</v>
      </c>
      <c r="E6" s="8">
        <f t="shared" si="3"/>
        <v>200906902618</v>
      </c>
      <c r="F6" s="8">
        <f t="shared" si="3"/>
        <v>0</v>
      </c>
      <c r="G6" s="8">
        <f t="shared" si="3"/>
        <v>828038887042</v>
      </c>
      <c r="H6" s="8">
        <v>844797530318.47998</v>
      </c>
      <c r="I6" s="8">
        <v>844797530318.47998</v>
      </c>
      <c r="J6" s="9">
        <f>LEN(Tabla1[[#This Row],[CÓDIGO
RUBRO]])</f>
        <v>3</v>
      </c>
    </row>
    <row r="7" spans="1:10" ht="18" customHeight="1" x14ac:dyDescent="0.25">
      <c r="A7" s="10" t="s">
        <v>19</v>
      </c>
      <c r="B7" s="11" t="s">
        <v>20</v>
      </c>
      <c r="C7" s="12">
        <v>907470984930</v>
      </c>
      <c r="D7" s="12">
        <v>19963556069</v>
      </c>
      <c r="E7" s="12">
        <v>140623299379</v>
      </c>
      <c r="F7" s="12">
        <v>0</v>
      </c>
      <c r="G7" s="13">
        <f>+Tabla1[[#This Row],[PRESUPUESTO INICIAL]]+Tabla1[[#This Row],[MODIFICACIONES ADICIONES]]-Tabla1[[#This Row],[MODIFICACIONES REDUCCIÓN]]+Tabla1[[#This Row],[MODIFICACIONES TRASLADO]]</f>
        <v>786811241620</v>
      </c>
      <c r="H7" s="12">
        <v>796398180448.81995</v>
      </c>
      <c r="I7" s="12">
        <v>796398180448.81995</v>
      </c>
      <c r="J7" s="14">
        <f>LEN(Tabla1[[#This Row],[CÓDIGO
RUBRO]])</f>
        <v>4</v>
      </c>
    </row>
    <row r="8" spans="1:10" ht="18" customHeight="1" x14ac:dyDescent="0.25">
      <c r="A8" s="10" t="s">
        <v>21</v>
      </c>
      <c r="B8" s="11" t="s">
        <v>22</v>
      </c>
      <c r="C8" s="12">
        <v>8707763361</v>
      </c>
      <c r="D8" s="12">
        <v>5473363311</v>
      </c>
      <c r="E8" s="12">
        <v>0</v>
      </c>
      <c r="F8" s="12">
        <v>0</v>
      </c>
      <c r="G8" s="13">
        <f>+Tabla1[[#This Row],[PRESUPUESTO INICIAL]]+Tabla1[[#This Row],[MODIFICACIONES ADICIONES]]-Tabla1[[#This Row],[MODIFICACIONES REDUCCIÓN]]+Tabla1[[#This Row],[MODIFICACIONES TRASLADO]]</f>
        <v>14181126672</v>
      </c>
      <c r="H8" s="12">
        <v>14955577535</v>
      </c>
      <c r="I8" s="12">
        <v>14955577535</v>
      </c>
      <c r="J8" s="14">
        <f>LEN(Tabla1[[#This Row],[CÓDIGO
RUBRO]])</f>
        <v>4</v>
      </c>
    </row>
    <row r="9" spans="1:10" ht="18" customHeight="1" x14ac:dyDescent="0.25">
      <c r="A9" s="10" t="s">
        <v>23</v>
      </c>
      <c r="B9" s="11" t="s">
        <v>24</v>
      </c>
      <c r="C9" s="12">
        <v>59392130317</v>
      </c>
      <c r="D9" s="12">
        <v>27937991672</v>
      </c>
      <c r="E9" s="12">
        <v>60283603239</v>
      </c>
      <c r="F9" s="12">
        <v>0</v>
      </c>
      <c r="G9" s="13">
        <f>+Tabla1[[#This Row],[PRESUPUESTO INICIAL]]+Tabla1[[#This Row],[MODIFICACIONES ADICIONES]]-Tabla1[[#This Row],[MODIFICACIONES REDUCCIÓN]]+Tabla1[[#This Row],[MODIFICACIONES TRASLADO]]</f>
        <v>27046518750</v>
      </c>
      <c r="H9" s="12">
        <v>33443772334.66</v>
      </c>
      <c r="I9" s="12">
        <v>33443772334.66</v>
      </c>
      <c r="J9" s="14">
        <f>LEN(Tabla1[[#This Row],[CÓDIGO
RUBRO]])</f>
        <v>4</v>
      </c>
    </row>
    <row r="10" spans="1:10" ht="18" customHeight="1" x14ac:dyDescent="0.25">
      <c r="A10" s="6" t="s">
        <v>25</v>
      </c>
      <c r="B10" s="7" t="s">
        <v>26</v>
      </c>
      <c r="C10" s="8">
        <f t="shared" ref="C10:G10" si="4">C11+C12+C13</f>
        <v>397672018863</v>
      </c>
      <c r="D10" s="8">
        <f t="shared" si="4"/>
        <v>6967803313</v>
      </c>
      <c r="E10" s="8">
        <f t="shared" si="4"/>
        <v>184568415435</v>
      </c>
      <c r="F10" s="8">
        <f t="shared" si="4"/>
        <v>0</v>
      </c>
      <c r="G10" s="8">
        <f t="shared" si="4"/>
        <v>220071406741</v>
      </c>
      <c r="H10" s="8">
        <v>219253254762.28</v>
      </c>
      <c r="I10" s="8">
        <v>219253254762.28</v>
      </c>
      <c r="J10" s="9">
        <f>LEN(Tabla1[[#This Row],[CÓDIGO
RUBRO]])</f>
        <v>3</v>
      </c>
    </row>
    <row r="11" spans="1:10" ht="18" customHeight="1" x14ac:dyDescent="0.25">
      <c r="A11" s="10" t="s">
        <v>27</v>
      </c>
      <c r="B11" s="11" t="s">
        <v>28</v>
      </c>
      <c r="C11" s="12">
        <v>358976174406</v>
      </c>
      <c r="D11" s="12">
        <v>0</v>
      </c>
      <c r="E11" s="12">
        <v>179880139905</v>
      </c>
      <c r="F11" s="12">
        <v>0</v>
      </c>
      <c r="G11" s="13">
        <f>+Tabla1[[#This Row],[PRESUPUESTO INICIAL]]+Tabla1[[#This Row],[MODIFICACIONES ADICIONES]]-Tabla1[[#This Row],[MODIFICACIONES REDUCCIÓN]]+Tabla1[[#This Row],[MODIFICACIONES TRASLADO]]</f>
        <v>179096034501</v>
      </c>
      <c r="H11" s="12">
        <v>179096034500.97</v>
      </c>
      <c r="I11" s="12">
        <v>179096034500.97</v>
      </c>
      <c r="J11" s="14">
        <f>LEN(Tabla1[[#This Row],[CÓDIGO
RUBRO]])</f>
        <v>4</v>
      </c>
    </row>
    <row r="12" spans="1:10" ht="18" customHeight="1" x14ac:dyDescent="0.25">
      <c r="A12" s="10" t="s">
        <v>29</v>
      </c>
      <c r="B12" s="11" t="s">
        <v>30</v>
      </c>
      <c r="C12" s="12">
        <v>34263818927</v>
      </c>
      <c r="D12" s="12">
        <v>6967803313</v>
      </c>
      <c r="E12" s="12">
        <v>4000000000</v>
      </c>
      <c r="F12" s="12">
        <v>0</v>
      </c>
      <c r="G12" s="13">
        <f>+Tabla1[[#This Row],[PRESUPUESTO INICIAL]]+Tabla1[[#This Row],[MODIFICACIONES ADICIONES]]-Tabla1[[#This Row],[MODIFICACIONES REDUCCIÓN]]+Tabla1[[#This Row],[MODIFICACIONES TRASLADO]]</f>
        <v>37231622240</v>
      </c>
      <c r="H12" s="12">
        <v>36782011608.309998</v>
      </c>
      <c r="I12" s="12">
        <v>36782011608.309998</v>
      </c>
      <c r="J12" s="14">
        <f>LEN(Tabla1[[#This Row],[CÓDIGO
RUBRO]])</f>
        <v>4</v>
      </c>
    </row>
    <row r="13" spans="1:10" ht="18" customHeight="1" x14ac:dyDescent="0.25">
      <c r="A13" s="10" t="s">
        <v>31</v>
      </c>
      <c r="B13" s="11" t="s">
        <v>32</v>
      </c>
      <c r="C13" s="12">
        <v>4432025530</v>
      </c>
      <c r="D13" s="12">
        <v>0</v>
      </c>
      <c r="E13" s="12">
        <v>688275530</v>
      </c>
      <c r="F13" s="12">
        <v>0</v>
      </c>
      <c r="G13" s="13">
        <f>+Tabla1[[#This Row],[PRESUPUESTO INICIAL]]+Tabla1[[#This Row],[MODIFICACIONES ADICIONES]]-Tabla1[[#This Row],[MODIFICACIONES REDUCCIÓN]]+Tabla1[[#This Row],[MODIFICACIONES TRASLADO]]</f>
        <v>3743750000</v>
      </c>
      <c r="H13" s="12">
        <v>3375208653</v>
      </c>
      <c r="I13" s="12">
        <v>3375208653</v>
      </c>
      <c r="J13" s="14">
        <f>LEN(Tabla1[[#This Row],[CÓDIGO
RUBRO]])</f>
        <v>4</v>
      </c>
    </row>
    <row r="14" spans="1:10" ht="18" customHeight="1" x14ac:dyDescent="0.25">
      <c r="A14" s="6" t="s">
        <v>33</v>
      </c>
      <c r="B14" s="7" t="s">
        <v>34</v>
      </c>
      <c r="C14" s="8">
        <f>+C15</f>
        <v>1055994374684</v>
      </c>
      <c r="D14" s="8">
        <f t="shared" ref="D14:F14" si="5">+D15</f>
        <v>670120427</v>
      </c>
      <c r="E14" s="8">
        <f t="shared" si="5"/>
        <v>0</v>
      </c>
      <c r="F14" s="8">
        <f t="shared" si="5"/>
        <v>0</v>
      </c>
      <c r="G14" s="8">
        <v>1056664495111</v>
      </c>
      <c r="H14" s="8">
        <v>1036060123003</v>
      </c>
      <c r="I14" s="8">
        <v>1036060123003</v>
      </c>
      <c r="J14" s="9">
        <f>LEN(Tabla1[[#This Row],[CÓDIGO
RUBRO]])</f>
        <v>3</v>
      </c>
    </row>
    <row r="15" spans="1:10" ht="18" customHeight="1" x14ac:dyDescent="0.25">
      <c r="A15" s="10" t="s">
        <v>35</v>
      </c>
      <c r="B15" s="11" t="s">
        <v>34</v>
      </c>
      <c r="C15" s="12">
        <v>1055994374684</v>
      </c>
      <c r="D15" s="12">
        <v>670120427</v>
      </c>
      <c r="E15" s="12">
        <v>0</v>
      </c>
      <c r="F15" s="12">
        <v>0</v>
      </c>
      <c r="G15" s="13">
        <f>+Tabla1[[#This Row],[PRESUPUESTO INICIAL]]+Tabla1[[#This Row],[MODIFICACIONES ADICIONES]]-Tabla1[[#This Row],[MODIFICACIONES REDUCCIÓN]]+Tabla1[[#This Row],[MODIFICACIONES TRASLADO]]</f>
        <v>1056664495111</v>
      </c>
      <c r="H15" s="12">
        <v>1036060123003</v>
      </c>
      <c r="I15" s="12">
        <v>1036060123003</v>
      </c>
      <c r="J15" s="14">
        <f>LEN(Tabla1[[#This Row],[CÓDIGO
RUBRO]])</f>
        <v>4</v>
      </c>
    </row>
    <row r="16" spans="1:10" ht="18" customHeight="1" x14ac:dyDescent="0.25">
      <c r="A16" s="6" t="s">
        <v>36</v>
      </c>
      <c r="B16" s="7" t="s">
        <v>37</v>
      </c>
      <c r="C16" s="8">
        <f>+C17+C28</f>
        <v>2487448750199</v>
      </c>
      <c r="D16" s="8">
        <f t="shared" ref="D16:I16" si="6">+D17+D28</f>
        <v>53832545395</v>
      </c>
      <c r="E16" s="8">
        <f t="shared" si="6"/>
        <v>346840299890</v>
      </c>
      <c r="F16" s="8">
        <f t="shared" si="6"/>
        <v>0</v>
      </c>
      <c r="G16" s="8">
        <f t="shared" si="6"/>
        <v>2194440995704</v>
      </c>
      <c r="H16" s="8">
        <f t="shared" si="6"/>
        <v>2190446986724.1101</v>
      </c>
      <c r="I16" s="8">
        <f t="shared" si="6"/>
        <v>2185028827125.9001</v>
      </c>
      <c r="J16" s="9">
        <f>LEN(Tabla1[[#This Row],[CÓDIGO
RUBRO]])</f>
        <v>1</v>
      </c>
    </row>
    <row r="17" spans="1:10" ht="18" customHeight="1" x14ac:dyDescent="0.25">
      <c r="A17" s="6" t="s">
        <v>38</v>
      </c>
      <c r="B17" s="7" t="s">
        <v>39</v>
      </c>
      <c r="C17" s="8">
        <f>+C18+C22+C25</f>
        <v>2429205896915</v>
      </c>
      <c r="D17" s="8">
        <f t="shared" ref="D17:I17" si="7">+D18+D22+D25</f>
        <v>37287455178</v>
      </c>
      <c r="E17" s="8">
        <f t="shared" si="7"/>
        <v>304615505988</v>
      </c>
      <c r="F17" s="8">
        <f t="shared" si="7"/>
        <v>0</v>
      </c>
      <c r="G17" s="8">
        <f t="shared" si="7"/>
        <v>2161877846105</v>
      </c>
      <c r="H17" s="8">
        <f t="shared" si="7"/>
        <v>2157883837125.1101</v>
      </c>
      <c r="I17" s="8">
        <f t="shared" si="7"/>
        <v>2152465677526.9001</v>
      </c>
      <c r="J17" s="9">
        <f>LEN(Tabla1[[#This Row],[CÓDIGO
RUBRO]])</f>
        <v>2</v>
      </c>
    </row>
    <row r="18" spans="1:10" ht="18" customHeight="1" x14ac:dyDescent="0.25">
      <c r="A18" s="6" t="s">
        <v>40</v>
      </c>
      <c r="B18" s="7" t="s">
        <v>41</v>
      </c>
      <c r="C18" s="8">
        <f>C19+C20+C21</f>
        <v>74847640080</v>
      </c>
      <c r="D18" s="8">
        <f t="shared" ref="D18:I18" si="8">D19+D20+D21</f>
        <v>7388625045</v>
      </c>
      <c r="E18" s="8">
        <f t="shared" si="8"/>
        <v>5666638500</v>
      </c>
      <c r="F18" s="8">
        <f t="shared" si="8"/>
        <v>-454607474</v>
      </c>
      <c r="G18" s="8">
        <f t="shared" si="8"/>
        <v>76115019151</v>
      </c>
      <c r="H18" s="8">
        <f t="shared" si="8"/>
        <v>74508299952.279999</v>
      </c>
      <c r="I18" s="8">
        <f t="shared" si="8"/>
        <v>69610423140.759995</v>
      </c>
      <c r="J18" s="9">
        <f>LEN(Tabla1[[#This Row],[CÓDIGO
RUBRO]])</f>
        <v>3</v>
      </c>
    </row>
    <row r="19" spans="1:10" ht="18" customHeight="1" x14ac:dyDescent="0.25">
      <c r="A19" s="10" t="s">
        <v>42</v>
      </c>
      <c r="B19" s="11" t="s">
        <v>43</v>
      </c>
      <c r="C19" s="12">
        <v>47663407571</v>
      </c>
      <c r="D19" s="12">
        <v>0</v>
      </c>
      <c r="E19" s="12">
        <v>3502798837</v>
      </c>
      <c r="F19" s="12">
        <v>-654807474</v>
      </c>
      <c r="G19" s="13">
        <f>+Tabla1[[#This Row],[PRESUPUESTO INICIAL]]+Tabla1[[#This Row],[MODIFICACIONES ADICIONES]]-Tabla1[[#This Row],[MODIFICACIONES REDUCCIÓN]]+Tabla1[[#This Row],[MODIFICACIONES TRASLADO]]</f>
        <v>43505801260</v>
      </c>
      <c r="H19" s="12">
        <v>42321153432.860001</v>
      </c>
      <c r="I19" s="12">
        <v>40812501660.330002</v>
      </c>
      <c r="J19" s="14">
        <f>LEN(Tabla1[[#This Row],[CÓDIGO
RUBRO]])</f>
        <v>4</v>
      </c>
    </row>
    <row r="20" spans="1:10" ht="18" customHeight="1" x14ac:dyDescent="0.25">
      <c r="A20" s="10" t="s">
        <v>44</v>
      </c>
      <c r="B20" s="11" t="s">
        <v>45</v>
      </c>
      <c r="C20" s="12">
        <v>25162212812</v>
      </c>
      <c r="D20" s="12">
        <v>6700000000</v>
      </c>
      <c r="E20" s="12">
        <v>1943293306</v>
      </c>
      <c r="F20" s="12">
        <v>200200000</v>
      </c>
      <c r="G20" s="13">
        <f>+Tabla1[[#This Row],[PRESUPUESTO INICIAL]]+Tabla1[[#This Row],[MODIFICACIONES ADICIONES]]-Tabla1[[#This Row],[MODIFICACIONES REDUCCIÓN]]+Tabla1[[#This Row],[MODIFICACIONES TRASLADO]]</f>
        <v>30119119506</v>
      </c>
      <c r="H20" s="12">
        <v>29718298175.02</v>
      </c>
      <c r="I20" s="12">
        <v>26356776671.029999</v>
      </c>
      <c r="J20" s="14">
        <f>LEN(Tabla1[[#This Row],[CÓDIGO
RUBRO]])</f>
        <v>4</v>
      </c>
    </row>
    <row r="21" spans="1:10" ht="18" customHeight="1" x14ac:dyDescent="0.25">
      <c r="A21" s="10" t="s">
        <v>46</v>
      </c>
      <c r="B21" s="11" t="s">
        <v>47</v>
      </c>
      <c r="C21" s="12">
        <v>2022019697</v>
      </c>
      <c r="D21" s="12">
        <v>688625045</v>
      </c>
      <c r="E21" s="12">
        <v>220546357</v>
      </c>
      <c r="F21" s="12">
        <v>0</v>
      </c>
      <c r="G21" s="13">
        <f>+Tabla1[[#This Row],[PRESUPUESTO INICIAL]]+Tabla1[[#This Row],[MODIFICACIONES ADICIONES]]-Tabla1[[#This Row],[MODIFICACIONES REDUCCIÓN]]+Tabla1[[#This Row],[MODIFICACIONES TRASLADO]]</f>
        <v>2490098385</v>
      </c>
      <c r="H21" s="12">
        <v>2468848344.4000001</v>
      </c>
      <c r="I21" s="12">
        <v>2441144809.4000001</v>
      </c>
      <c r="J21" s="14">
        <f>LEN(Tabla1[[#This Row],[CÓDIGO
RUBRO]])</f>
        <v>4</v>
      </c>
    </row>
    <row r="22" spans="1:10" ht="18" customHeight="1" x14ac:dyDescent="0.25">
      <c r="A22" s="6" t="s">
        <v>48</v>
      </c>
      <c r="B22" s="7" t="s">
        <v>49</v>
      </c>
      <c r="C22" s="8">
        <f>+C23+C24</f>
        <v>86748535947</v>
      </c>
      <c r="D22" s="8">
        <f t="shared" ref="D22:I22" si="9">+D23+D24</f>
        <v>0</v>
      </c>
      <c r="E22" s="8">
        <f t="shared" si="9"/>
        <v>3985286775</v>
      </c>
      <c r="F22" s="8">
        <v>138607474</v>
      </c>
      <c r="G22" s="8">
        <f t="shared" si="9"/>
        <v>82901856646</v>
      </c>
      <c r="H22" s="8">
        <f t="shared" si="9"/>
        <v>82901856643.979996</v>
      </c>
      <c r="I22" s="8">
        <f t="shared" si="9"/>
        <v>82901856643.979996</v>
      </c>
      <c r="J22" s="9">
        <f>LEN(Tabla1[[#This Row],[CÓDIGO
RUBRO]])</f>
        <v>3</v>
      </c>
    </row>
    <row r="23" spans="1:10" ht="18" customHeight="1" x14ac:dyDescent="0.25">
      <c r="A23" s="10" t="s">
        <v>50</v>
      </c>
      <c r="B23" s="11" t="s">
        <v>51</v>
      </c>
      <c r="C23" s="12">
        <v>86068092889</v>
      </c>
      <c r="D23" s="12">
        <v>0</v>
      </c>
      <c r="E23" s="12">
        <v>3480147055</v>
      </c>
      <c r="F23" s="12">
        <v>138607474</v>
      </c>
      <c r="G23" s="13">
        <f>+Tabla1[[#This Row],[PRESUPUESTO INICIAL]]+Tabla1[[#This Row],[MODIFICACIONES ADICIONES]]-Tabla1[[#This Row],[MODIFICACIONES REDUCCIÓN]]+Tabla1[[#This Row],[MODIFICACIONES TRASLADO]]</f>
        <v>82726553308</v>
      </c>
      <c r="H23" s="12">
        <v>82726553306.580002</v>
      </c>
      <c r="I23" s="12">
        <v>82726553306.580002</v>
      </c>
      <c r="J23" s="14">
        <f>LEN(Tabla1[[#This Row],[CÓDIGO
RUBRO]])</f>
        <v>4</v>
      </c>
    </row>
    <row r="24" spans="1:10" ht="18" customHeight="1" x14ac:dyDescent="0.25">
      <c r="A24" s="10" t="s">
        <v>52</v>
      </c>
      <c r="B24" s="11" t="s">
        <v>53</v>
      </c>
      <c r="C24" s="12">
        <v>680443058</v>
      </c>
      <c r="D24" s="12">
        <v>0</v>
      </c>
      <c r="E24" s="12">
        <v>505139720</v>
      </c>
      <c r="F24" s="12">
        <v>0</v>
      </c>
      <c r="G24" s="13">
        <f>+Tabla1[[#This Row],[PRESUPUESTO INICIAL]]+Tabla1[[#This Row],[MODIFICACIONES ADICIONES]]-Tabla1[[#This Row],[MODIFICACIONES REDUCCIÓN]]+Tabla1[[#This Row],[MODIFICACIONES TRASLADO]]</f>
        <v>175303338</v>
      </c>
      <c r="H24" s="12">
        <v>175303337.40000001</v>
      </c>
      <c r="I24" s="12">
        <v>175303337.40000001</v>
      </c>
      <c r="J24" s="14">
        <f>LEN(Tabla1[[#This Row],[CÓDIGO
RUBRO]])</f>
        <v>4</v>
      </c>
    </row>
    <row r="25" spans="1:10" ht="18" customHeight="1" x14ac:dyDescent="0.25">
      <c r="A25" s="6" t="s">
        <v>54</v>
      </c>
      <c r="B25" s="7" t="s">
        <v>55</v>
      </c>
      <c r="C25" s="8">
        <f>+C26+C27</f>
        <v>2267609720888</v>
      </c>
      <c r="D25" s="8">
        <f t="shared" ref="D25:I25" si="10">+D26+D27</f>
        <v>29898830133</v>
      </c>
      <c r="E25" s="8">
        <f t="shared" si="10"/>
        <v>294963580713</v>
      </c>
      <c r="F25" s="8">
        <v>316000000</v>
      </c>
      <c r="G25" s="8">
        <f t="shared" si="10"/>
        <v>2002860970308</v>
      </c>
      <c r="H25" s="8">
        <f t="shared" si="10"/>
        <v>2000473680528.8501</v>
      </c>
      <c r="I25" s="8">
        <f t="shared" si="10"/>
        <v>1999953397742.1602</v>
      </c>
      <c r="J25" s="9">
        <f>LEN(Tabla1[[#This Row],[CÓDIGO
RUBRO]])</f>
        <v>3</v>
      </c>
    </row>
    <row r="26" spans="1:10" ht="18" customHeight="1" x14ac:dyDescent="0.25">
      <c r="A26" s="10" t="s">
        <v>56</v>
      </c>
      <c r="B26" s="11" t="s">
        <v>57</v>
      </c>
      <c r="C26" s="12">
        <v>2243558831542</v>
      </c>
      <c r="D26" s="12">
        <v>29424849193</v>
      </c>
      <c r="E26" s="12">
        <v>286181171556</v>
      </c>
      <c r="F26" s="12">
        <v>0</v>
      </c>
      <c r="G26" s="13">
        <f>+Tabla1[[#This Row],[PRESUPUESTO INICIAL]]+Tabla1[[#This Row],[MODIFICACIONES ADICIONES]]-Tabla1[[#This Row],[MODIFICACIONES REDUCCIÓN]]+Tabla1[[#This Row],[MODIFICACIONES TRASLADO]]</f>
        <v>1986802509179</v>
      </c>
      <c r="H26" s="12">
        <v>1984979022894.1201</v>
      </c>
      <c r="I26" s="12">
        <v>1984979022894.1201</v>
      </c>
      <c r="J26" s="14">
        <f>LEN(Tabla1[[#This Row],[CÓDIGO
RUBRO]])</f>
        <v>4</v>
      </c>
    </row>
    <row r="27" spans="1:10" ht="18" customHeight="1" x14ac:dyDescent="0.25">
      <c r="A27" s="10" t="s">
        <v>58</v>
      </c>
      <c r="B27" s="11" t="s">
        <v>59</v>
      </c>
      <c r="C27" s="12">
        <v>24050889346</v>
      </c>
      <c r="D27" s="12">
        <v>473980940</v>
      </c>
      <c r="E27" s="12">
        <v>8782409157</v>
      </c>
      <c r="F27" s="12">
        <v>316000000</v>
      </c>
      <c r="G27" s="13">
        <f>+Tabla1[[#This Row],[PRESUPUESTO INICIAL]]+Tabla1[[#This Row],[MODIFICACIONES ADICIONES]]-Tabla1[[#This Row],[MODIFICACIONES REDUCCIÓN]]+Tabla1[[#This Row],[MODIFICACIONES TRASLADO]]</f>
        <v>16058461129</v>
      </c>
      <c r="H27" s="12">
        <v>15494657634.73</v>
      </c>
      <c r="I27" s="12">
        <v>14974374848.040001</v>
      </c>
      <c r="J27" s="14">
        <f>LEN(Tabla1[[#This Row],[CÓDIGO
RUBRO]])</f>
        <v>4</v>
      </c>
    </row>
    <row r="28" spans="1:10" ht="18" customHeight="1" x14ac:dyDescent="0.25">
      <c r="A28" s="6" t="s">
        <v>60</v>
      </c>
      <c r="B28" s="7" t="s">
        <v>61</v>
      </c>
      <c r="C28" s="8">
        <f>+C29</f>
        <v>58242853284</v>
      </c>
      <c r="D28" s="8">
        <f t="shared" ref="D28:I28" si="11">+D29</f>
        <v>16545090217</v>
      </c>
      <c r="E28" s="8">
        <f t="shared" si="11"/>
        <v>42224793902</v>
      </c>
      <c r="F28" s="8">
        <v>0</v>
      </c>
      <c r="G28" s="8">
        <f t="shared" si="11"/>
        <v>32563149599</v>
      </c>
      <c r="H28" s="8">
        <f t="shared" si="11"/>
        <v>32563149599</v>
      </c>
      <c r="I28" s="8">
        <f t="shared" si="11"/>
        <v>32563149599</v>
      </c>
      <c r="J28" s="9">
        <f>LEN(Tabla1[[#This Row],[CÓDIGO
RUBRO]])</f>
        <v>2</v>
      </c>
    </row>
    <row r="29" spans="1:10" ht="18" customHeight="1" x14ac:dyDescent="0.25">
      <c r="A29" s="15" t="s">
        <v>62</v>
      </c>
      <c r="B29" s="16" t="s">
        <v>61</v>
      </c>
      <c r="C29" s="17">
        <v>58242853284</v>
      </c>
      <c r="D29" s="17">
        <v>16545090217</v>
      </c>
      <c r="E29" s="17">
        <v>42224793902</v>
      </c>
      <c r="F29" s="17">
        <v>0</v>
      </c>
      <c r="G29" s="13">
        <f>+Tabla1[[#This Row],[PRESUPUESTO INICIAL]]+Tabla1[[#This Row],[MODIFICACIONES ADICIONES]]-Tabla1[[#This Row],[MODIFICACIONES REDUCCIÓN]]+Tabla1[[#This Row],[MODIFICACIONES TRASLADO]]</f>
        <v>32563149599</v>
      </c>
      <c r="H29" s="17">
        <v>32563149599</v>
      </c>
      <c r="I29" s="17">
        <v>32563149599</v>
      </c>
      <c r="J29" s="18">
        <f>LEN(Tabla1[[#This Row],[CÓDIGO
RUBRO]])</f>
        <v>3</v>
      </c>
    </row>
  </sheetData>
  <printOptions horizontalCentered="1"/>
  <pageMargins left="0.39370078740157483" right="0.39370078740157483" top="0.78740157480314965" bottom="0.78740157480314965" header="0.23622047244094491" footer="0.23622047244094491"/>
  <pageSetup scale="90" orientation="landscape" r:id="rId1"/>
  <headerFooter>
    <oddHeader>&amp;LPág. &amp;P/&amp;N&amp;C&amp;"-,Negrita"&amp;14PRESUPUESTO 2016
ACUERDOS APROBACIÓN Y MODIFICACIONES&amp;R&amp;G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Modificaciones Presupuesto 2016</vt:lpstr>
      <vt:lpstr>'Modificaciones Presupuesto 2016'!Área_de_impresión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Fabio Diaz Ramirez</dc:creator>
  <cp:lastModifiedBy>Edgar Fabio Diaz Ramirez</cp:lastModifiedBy>
  <dcterms:created xsi:type="dcterms:W3CDTF">2017-01-26T15:04:22Z</dcterms:created>
  <dcterms:modified xsi:type="dcterms:W3CDTF">2017-01-26T15:04:53Z</dcterms:modified>
</cp:coreProperties>
</file>