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DH\ICETEX\CONTRATO ICETEX\FEBRERO\"/>
    </mc:Choice>
  </mc:AlternateContent>
  <xr:revisionPtr revIDLastSave="0" documentId="13_ncr:1_{7D1D4ED9-836D-46AB-BBFF-93446156C3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 Y S" sheetId="1" r:id="rId1"/>
    <sheet name="MP-MT" sheetId="3" r:id="rId2"/>
    <sheet name="CAPA Y SEN" sheetId="2" r:id="rId3"/>
    <sheet name="CUMPLIMIETO" sheetId="4" r:id="rId4"/>
  </sheets>
  <definedNames>
    <definedName name="_xlnm._FilterDatabase" localSheetId="1" hidden="1">'MP-MT'!$B$10:$AH$25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6" i="3" l="1"/>
  <c r="AE26" i="3"/>
  <c r="I26" i="3"/>
  <c r="K25" i="3"/>
  <c r="L25" i="3"/>
  <c r="K26" i="3" s="1"/>
  <c r="M25" i="3"/>
  <c r="N25" i="3"/>
  <c r="M26" i="3" s="1"/>
  <c r="O25" i="3"/>
  <c r="P25" i="3"/>
  <c r="O26" i="3" s="1"/>
  <c r="Q25" i="3"/>
  <c r="R25" i="3"/>
  <c r="Q26" i="3" s="1"/>
  <c r="S25" i="3"/>
  <c r="T25" i="3"/>
  <c r="U25" i="3"/>
  <c r="V25" i="3"/>
  <c r="W25" i="3"/>
  <c r="X25" i="3"/>
  <c r="Y25" i="3"/>
  <c r="Z25" i="3"/>
  <c r="Y26" i="3" s="1"/>
  <c r="AA25" i="3"/>
  <c r="AA26" i="3" s="1"/>
  <c r="AB25" i="3"/>
  <c r="AC25" i="3"/>
  <c r="AD25" i="3"/>
  <c r="AE25" i="3"/>
  <c r="J25" i="3"/>
  <c r="AF25" i="3"/>
  <c r="W26" i="3" l="1"/>
  <c r="U26" i="3"/>
  <c r="N29" i="3"/>
  <c r="D72" i="4" s="1"/>
  <c r="N30" i="3"/>
  <c r="C72" i="4" s="1"/>
  <c r="S26" i="3"/>
  <c r="I25" i="3"/>
  <c r="AD73" i="2"/>
  <c r="AC73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N31" i="3" l="1"/>
  <c r="E72" i="4" s="1"/>
  <c r="K74" i="2"/>
  <c r="O74" i="2"/>
  <c r="S74" i="2"/>
  <c r="W74" i="2"/>
  <c r="AA74" i="2"/>
  <c r="G74" i="2"/>
  <c r="L77" i="2"/>
  <c r="I74" i="2"/>
  <c r="M74" i="2"/>
  <c r="Q74" i="2"/>
  <c r="U74" i="2"/>
  <c r="Y74" i="2"/>
  <c r="AC74" i="2"/>
  <c r="L78" i="2"/>
  <c r="C73" i="4" s="1"/>
  <c r="H51" i="1"/>
  <c r="I51" i="1"/>
  <c r="J51" i="1"/>
  <c r="D8" i="4" s="1"/>
  <c r="K51" i="1"/>
  <c r="L51" i="1"/>
  <c r="E8" i="4" s="1"/>
  <c r="M51" i="1"/>
  <c r="N51" i="1"/>
  <c r="F8" i="4" s="1"/>
  <c r="O51" i="1"/>
  <c r="G7" i="4" s="1"/>
  <c r="P51" i="1"/>
  <c r="Q51" i="1"/>
  <c r="R51" i="1"/>
  <c r="H8" i="4" s="1"/>
  <c r="S51" i="1"/>
  <c r="T51" i="1"/>
  <c r="I8" i="4" s="1"/>
  <c r="U51" i="1"/>
  <c r="V51" i="1"/>
  <c r="J8" i="4" s="1"/>
  <c r="W51" i="1"/>
  <c r="X51" i="1"/>
  <c r="Y51" i="1"/>
  <c r="Z51" i="1"/>
  <c r="L8" i="4" s="1"/>
  <c r="AA51" i="1"/>
  <c r="AB51" i="1"/>
  <c r="M8" i="4" s="1"/>
  <c r="AC51" i="1"/>
  <c r="AD51" i="1"/>
  <c r="N8" i="4" s="1"/>
  <c r="G51" i="1"/>
  <c r="C7" i="4" s="1"/>
  <c r="G8" i="4" l="1"/>
  <c r="G9" i="4" s="1"/>
  <c r="O52" i="1"/>
  <c r="C8" i="4"/>
  <c r="G52" i="1"/>
  <c r="K8" i="4"/>
  <c r="L55" i="1"/>
  <c r="D71" i="4" s="1"/>
  <c r="M7" i="4"/>
  <c r="M9" i="4" s="1"/>
  <c r="AA52" i="1"/>
  <c r="I7" i="4"/>
  <c r="I9" i="4" s="1"/>
  <c r="S52" i="1"/>
  <c r="K7" i="4"/>
  <c r="W52" i="1"/>
  <c r="E7" i="4"/>
  <c r="E9" i="4" s="1"/>
  <c r="K52" i="1"/>
  <c r="N7" i="4"/>
  <c r="N9" i="4" s="1"/>
  <c r="AC52" i="1"/>
  <c r="L7" i="4"/>
  <c r="L9" i="4" s="1"/>
  <c r="Y52" i="1"/>
  <c r="J7" i="4"/>
  <c r="J9" i="4" s="1"/>
  <c r="U52" i="1"/>
  <c r="H7" i="4"/>
  <c r="H9" i="4" s="1"/>
  <c r="Q52" i="1"/>
  <c r="F7" i="4"/>
  <c r="F9" i="4" s="1"/>
  <c r="M52" i="1"/>
  <c r="D7" i="4"/>
  <c r="D9" i="4" s="1"/>
  <c r="I52" i="1"/>
  <c r="L56" i="1"/>
  <c r="D73" i="4"/>
  <c r="L79" i="2"/>
  <c r="E73" i="4" s="1"/>
  <c r="K9" i="4" l="1"/>
  <c r="C9" i="4"/>
  <c r="O8" i="4"/>
  <c r="O7" i="4"/>
  <c r="E52" i="4" s="1"/>
  <c r="C71" i="4"/>
  <c r="L57" i="1"/>
  <c r="E71" i="4" s="1"/>
  <c r="E54" i="4" l="1"/>
  <c r="E58" i="4"/>
  <c r="E56" i="4"/>
  <c r="O9" i="4"/>
</calcChain>
</file>

<file path=xl/sharedStrings.xml><?xml version="1.0" encoding="utf-8"?>
<sst xmlns="http://schemas.openxmlformats.org/spreadsheetml/2006/main" count="618" uniqueCount="248">
  <si>
    <t>PLAN DE TRABAJO</t>
  </si>
  <si>
    <t>VIGENCIA 2023</t>
  </si>
  <si>
    <t>CICLO PHVA</t>
  </si>
  <si>
    <t xml:space="preserve">OBJETIVO DE CONTROL DEL RIESGO </t>
  </si>
  <si>
    <t>METAS</t>
  </si>
  <si>
    <t>ACTIVIDADES A DESARROLLAR</t>
  </si>
  <si>
    <t>RECURSOS</t>
  </si>
  <si>
    <t>TRIMESTRE I</t>
  </si>
  <si>
    <t>TRIMESTRE II</t>
  </si>
  <si>
    <t>TRIMESTRE III</t>
  </si>
  <si>
    <t>TRIMESTRE IV</t>
  </si>
  <si>
    <t>EVIDENCIA</t>
  </si>
  <si>
    <t>OBSERVACIONES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</si>
  <si>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</si>
  <si>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</si>
  <si>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</si>
  <si>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</si>
  <si>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</si>
  <si>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</si>
  <si>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</si>
  <si>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</si>
  <si>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</si>
  <si>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</si>
  <si>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</si>
  <si>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</si>
  <si>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FINANCIERO</t>
  </si>
  <si>
    <t>TÉCNICO</t>
  </si>
  <si>
    <t>HUMANO</t>
  </si>
  <si>
    <t>P</t>
  </si>
  <si>
    <t>E</t>
  </si>
  <si>
    <t>PLANEAR</t>
  </si>
  <si>
    <t xml:space="preserve">Aplicar la evaluación inicial (línea basal) de acuerdo a los Estándares Mínimos de acuerdo a la Resolución 312 de 2019. </t>
  </si>
  <si>
    <t>X</t>
  </si>
  <si>
    <t>Resultado Evaluación Inicial</t>
  </si>
  <si>
    <t>Reportar ante el Ministerio de Trabajo, a través de la página del Fondo de Riesgos Laborales el resultado de la última medición de estándares mínimos de la vigencia 2022.</t>
  </si>
  <si>
    <t>Soporte de reporte de estándares mínimos al Ministerio de Trabajo</t>
  </si>
  <si>
    <t>Matriz de Requisitos Legales</t>
  </si>
  <si>
    <t>Política y Objetivos firmados</t>
  </si>
  <si>
    <t>Plan de Trabajo de SG-SST firmado</t>
  </si>
  <si>
    <t>F215 Presupuesto gastos generales</t>
  </si>
  <si>
    <t xml:space="preserve">Cronograma de Capacitaciones </t>
  </si>
  <si>
    <t>Tablero de indicadores y medición de indicadores</t>
  </si>
  <si>
    <t>Definir programas  de gestión del riesgo y de vigilancia epidemiológica acuerdo a los riesgos prioritarios.</t>
  </si>
  <si>
    <t>Documentos de programas de gestión del riesgo y de vigilancia epidemiológica.</t>
  </si>
  <si>
    <t>Estructurar Plan de viajes según prioridades de la Entidad y necesidades del SG-SST</t>
  </si>
  <si>
    <r>
      <t>Documento -</t>
    </r>
    <r>
      <rPr>
        <sz val="10"/>
        <color rgb="FFFF0000"/>
        <rFont val="Arial"/>
        <family val="2"/>
      </rPr>
      <t xml:space="preserve"> cronograma</t>
    </r>
    <r>
      <rPr>
        <sz val="10"/>
        <color rgb="FF000000"/>
        <rFont val="Arial"/>
        <family val="2"/>
      </rPr>
      <t xml:space="preserve"> Plan de Viajes</t>
    </r>
  </si>
  <si>
    <t>HACER</t>
  </si>
  <si>
    <t>Registro de Socialización</t>
  </si>
  <si>
    <r>
      <t xml:space="preserve">Actas de reunión, registros de capacitación, campañas de comunicación. Documento ruta de gestión de casos de acoso laboral y sexual. </t>
    </r>
    <r>
      <rPr>
        <sz val="10"/>
        <color rgb="FFFF0000"/>
        <rFont val="Arial"/>
        <family val="2"/>
      </rPr>
      <t>Planes de trabajo</t>
    </r>
    <r>
      <rPr>
        <sz val="10"/>
        <color rgb="FF000000"/>
        <rFont val="Arial"/>
        <family val="2"/>
      </rPr>
      <t xml:space="preserve"> de los Comités</t>
    </r>
  </si>
  <si>
    <t>Realizar la evaluación de cumplimiento de los requisitos legales del SG-SST</t>
  </si>
  <si>
    <t>Actualizar la tabla de retención documental de manera que se garantice la debida conservación de los documentos del SG-SST</t>
  </si>
  <si>
    <t>Tabla de retención documental actualizada</t>
  </si>
  <si>
    <t>Registros de transferencia documental</t>
  </si>
  <si>
    <t>Registro de asistencia a las actividades</t>
  </si>
  <si>
    <t>Informes de mediciones ambientales</t>
  </si>
  <si>
    <t xml:space="preserve">Registros de reuniones y soportes de la implementación </t>
  </si>
  <si>
    <t>Poner en marcha los mecanismos para que los colaboradores reporten peligros, incidentes y condiciones de salud.</t>
  </si>
  <si>
    <t>Registros de reportes y base de seguimiento a reportes</t>
  </si>
  <si>
    <t xml:space="preserve">Realizar la formalización y/o actualización de la documentación del SG-SST </t>
  </si>
  <si>
    <t>Matriz de peligros actualizada en versión 2021</t>
  </si>
  <si>
    <t>Informes de inspecciones</t>
  </si>
  <si>
    <t>Investigaciones que se hayan realizado</t>
  </si>
  <si>
    <t>Es posible que esta actividad no se realice en algunos meses de la vigencia ya que depende de la ocurrencia de accidentes de trabajo</t>
  </si>
  <si>
    <t>VERIFICAR</t>
  </si>
  <si>
    <t>Realizar la revisión por la dirección del SG-SST</t>
  </si>
  <si>
    <t>Acta de reunión</t>
  </si>
  <si>
    <t>Registros de asistencia</t>
  </si>
  <si>
    <t>Realizar la medición indicadores según la periodicidad establecida para cada uno.</t>
  </si>
  <si>
    <t>Hojas de vida de indicador</t>
  </si>
  <si>
    <t xml:space="preserve">Realizar auditoria interna o externa al Sistema de Gestión en seguridad y salud en el trabajo </t>
  </si>
  <si>
    <t>Informe Final de Auditoría</t>
  </si>
  <si>
    <t>ACTUAR</t>
  </si>
  <si>
    <t>Formatos de establecimiento de planes de mejora</t>
  </si>
  <si>
    <t>TOTAL DE ACTIVIDADES POR MES PLANEADAS Vrs. EJECUTADAS</t>
  </si>
  <si>
    <t>INSTITUTO COLOMBIANO DE CRÉDITO EDUCATIVO Y ESTUDIOS TÉCNICOS EN EL EXTERIOR – ICETEX</t>
  </si>
  <si>
    <t>GRUPO DE TALENTO HUMANO</t>
  </si>
  <si>
    <t>SISTEMA DE GESTIÓN DE SEGURIDAD Y SALUD EN EL TRABAJO</t>
  </si>
  <si>
    <t>Documentos revisados y formalizados en una nueva versión.
Base de datos de revisión y generación de documentos del SG-SST</t>
  </si>
  <si>
    <t>Formatos acciones correctivas y de mejora
Base de seguimiento a planes</t>
  </si>
  <si>
    <t>Planificar auditoría con el COPASST por lo menos una vez al año.</t>
  </si>
  <si>
    <t>BRIGADA</t>
  </si>
  <si>
    <t>HIGIENE Y SEGURIDAD INDUSTRIAL</t>
  </si>
  <si>
    <t>PLAN ESTRATEGICO DE SEGURIDAD VIAL - PESV.</t>
  </si>
  <si>
    <t>COMITÉ PARITARIO DE SEGURIDAD Y SALUD EN EL TRABAJO - COPASST</t>
  </si>
  <si>
    <t>COMITÉ DE CONVIVENCIA LABORAL - CCL</t>
  </si>
  <si>
    <t>EMERGENCIA.</t>
  </si>
  <si>
    <t>MEDICINA PREVENTIVA Y DEL TRABAJO</t>
  </si>
  <si>
    <t>Definir el cronograma de capacitaciones en temas de prevención de incidentes, accidentes y enfermedades laborales y medicina preventiva de acuerdo con los riesgos identificados, necesidades normativas y análisis de ausentismo de la vigencia 2022.</t>
  </si>
  <si>
    <t>Vigilar y controlar la salud de los servidores</t>
  </si>
  <si>
    <t>Realizar un examen médico ocupacional al año como mínimo al 80% de los colaboradores de la Entidad</t>
  </si>
  <si>
    <t xml:space="preserve">Actualizar programa de medicina preventiva y del trabajo. </t>
  </si>
  <si>
    <t>Programa de Medicina Preventiva y del Trabajo</t>
  </si>
  <si>
    <t xml:space="preserve">Conceptos médicos ocupacionales e informe de condiciones de salud </t>
  </si>
  <si>
    <t>Comunicar los conceptos médicos ocupacionales con sus correspondientes recomendaciones medico laborales a los colaboradores de la Entidad</t>
  </si>
  <si>
    <t>Base de datos de conceptos médicos y de seguimiento a las recomendaciones medico laborales.</t>
  </si>
  <si>
    <t>Identificar como mínimo el 70% de la población y mantener actualizada la base de datos</t>
  </si>
  <si>
    <t>Actualizar el perfil sociodemográfico de la población trabajadora</t>
  </si>
  <si>
    <t>Matriz de Descripción Sociodemográfica</t>
  </si>
  <si>
    <t>Caracterizar el 80% de las incapacidades por AT, enfermedad común y laboral.</t>
  </si>
  <si>
    <t>Matriz de ausentismo y análisis de indicador</t>
  </si>
  <si>
    <t>Realizar actividades de sensibilización frente al tema de discapacidad.</t>
  </si>
  <si>
    <t>Registros de asistencia a las sensibilizaciones sobre discapacidad</t>
  </si>
  <si>
    <t>Registros de asistencia a las sensibilizaciones riesgo psicosocial</t>
  </si>
  <si>
    <t>Actualizar el Programa de vigilancia de Riesgo Psicosocial según resultado de batería de riesgo psicosocial</t>
  </si>
  <si>
    <t>SVE de Riesgo Psicosocial</t>
  </si>
  <si>
    <t>Informe de encuesta de condiciones de salud</t>
  </si>
  <si>
    <t>Actualizar PVE de Riesgo Osteomuscular</t>
  </si>
  <si>
    <t>SVE de Riesgo Osteomuscular</t>
  </si>
  <si>
    <t>Registros de asistencia a los talleres</t>
  </si>
  <si>
    <t xml:space="preserve">Programa de Gimnasia Laboral </t>
  </si>
  <si>
    <t>Enero</t>
  </si>
  <si>
    <t>febrero</t>
  </si>
  <si>
    <t>Marzo</t>
  </si>
  <si>
    <t xml:space="preserve"> 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</si>
  <si>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</si>
  <si>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</si>
  <si>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</si>
  <si>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</si>
  <si>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</si>
  <si>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</si>
  <si>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</si>
  <si>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</si>
  <si>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</si>
  <si>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Actividades programadas</t>
  </si>
  <si>
    <t>Actividades ejecutadas</t>
  </si>
  <si>
    <t>Porcentaje de cumplimiento mensual</t>
  </si>
  <si>
    <t>Revisar y/o actualizar Política, Objetivos de Seguridad y Salud en el Trabajo, seguridad vial y el Reglamento de Higiene y Seguridad de la Entidad.</t>
  </si>
  <si>
    <t>Diseñar, revisar, aprobar y firmar el Plan Anual de Trabajo para el SG-SST y PESV.</t>
  </si>
  <si>
    <t>Actualizar el tablero de indicadores del SG-SST y PESV</t>
  </si>
  <si>
    <t>Socializar los ajustes a la Política, Objetivos de Seguridad y Salud en el Trabajo, seguridad vial, el Reglamento de Higiene y Seguridad  de la Entidad y las Responsabilidades en SST.</t>
  </si>
  <si>
    <t>Mes</t>
  </si>
  <si>
    <t>CUMPLIMIENTO MENSUAL %</t>
  </si>
  <si>
    <t>Cumplimiento por Áreas</t>
  </si>
  <si>
    <t>Área</t>
  </si>
  <si>
    <t>H Y S</t>
  </si>
  <si>
    <t>MP-MT</t>
  </si>
  <si>
    <t>CAPA Y SEN</t>
  </si>
  <si>
    <t>Actividades Ejecutadas</t>
  </si>
  <si>
    <t>Cumplimiento %</t>
  </si>
  <si>
    <t>Cumplimiento</t>
  </si>
  <si>
    <t>Actividades planeadas</t>
  </si>
  <si>
    <t>Archivar la documentación del SG-SST y PESV de acuerdo con lo establecido en la tabla de retención documental</t>
  </si>
  <si>
    <t>Establecer planes de mejoramiento de acuerdo con hallazgos de inspecciones, revisión por la dirección, investigación de accidentes de trabajo y auditorías al SG - SST y PESV.</t>
  </si>
  <si>
    <t>Hacer seguimiento a la ejecución de los planes de mejoramiento establecidos según  de acuerdo con hallazgos de inspecciones, revisión por la dirección, investigación de accidentes de trabajo y auditorías al SG - SST y PESV.</t>
  </si>
  <si>
    <t>Encuesta de seguridad vial aplicada.</t>
  </si>
  <si>
    <t>Matriz EPP actualizada.</t>
  </si>
  <si>
    <t>Correo de convocatoria y registros de inscripción.</t>
  </si>
  <si>
    <t>Procedimiento de inspecciones y formatos.</t>
  </si>
  <si>
    <t>Plan de trabajo derivado de las investigaciones,</t>
  </si>
  <si>
    <t>Auditoría realizada y con hallazgos.</t>
  </si>
  <si>
    <t>PONS actualizados</t>
  </si>
  <si>
    <t xml:space="preserve">Implementar plan estratégico de seguridad vial, definiendo responsable del PESV, política de seguridad vial, </t>
  </si>
  <si>
    <t>Documento de plan estratégico.</t>
  </si>
  <si>
    <t>Documento de plan de emergencias actualizado por sede y divulgado</t>
  </si>
  <si>
    <t>Listado de asistencia reuniones brigada</t>
  </si>
  <si>
    <t>Actas de reuniones brigada y certificado participación simulacro IDIGER</t>
  </si>
  <si>
    <t>Programa de estilos de vida saludable</t>
  </si>
  <si>
    <t>Informe de evaluación de Riesgo Psicosocial</t>
  </si>
  <si>
    <t>META TRIMESTRAL</t>
  </si>
  <si>
    <t>META</t>
  </si>
  <si>
    <t>CUMPLIMIENTO</t>
  </si>
  <si>
    <t>2 TRIMESTRE</t>
  </si>
  <si>
    <t>1 TRIMESTRE</t>
  </si>
  <si>
    <t>3 TRIMESTRE</t>
  </si>
  <si>
    <t>4 TRIMESTRE</t>
  </si>
  <si>
    <t xml:space="preserve">Reportar, Investigar y actualizar la base de los incidentes, accidentes y enfermedades laborales (se realizan de acuerdo a la ocurrencia del evento, al no presentarse en el periodo, la actividad será eliminada). </t>
  </si>
  <si>
    <t>Actualizar y divulgar el Plan de Prevención y Preparación ante emergencias por territorial.</t>
  </si>
  <si>
    <t>x</t>
  </si>
  <si>
    <t xml:space="preserve">Identificar y actualizar los requisitos legales aplicables SST, PESV y evaluación de cumplimiento </t>
  </si>
  <si>
    <t>Reportar los recursos asignados para el SG-SST con base en el Plan Anual de Trabajo.</t>
  </si>
  <si>
    <t>Revisar y/o actualizar el Procedimiento de inspecciones.</t>
  </si>
  <si>
    <t>Realizar el seguimiento a plan de acción derivado , investigaciones de accidentes e inspecciones por el COPASST.</t>
  </si>
  <si>
    <t xml:space="preserve">Ejecutar las actividades de la Semana de Seguridad y Salud en el trabajo </t>
  </si>
  <si>
    <t xml:space="preserve">Realizar las mediciones ambientales según priorización revisada con la ARL </t>
  </si>
  <si>
    <t>Realizar el seguimiento de acuerdo a programación establecida  con la ARL, de los servidores con teletrabajo en la Entidad en los aspectos relacionados con seguridad y salud en el trabajo</t>
  </si>
  <si>
    <t>Revisar y actualizar los procedimientos operativos Normalizados - PONS, escalonada tipo de emergencia.</t>
  </si>
  <si>
    <t>Realizar la convocatoria Brigada y depuración Brigadistas Inactivos.</t>
  </si>
  <si>
    <t>Preparar y realizar las reuniones de brigada.</t>
  </si>
  <si>
    <t xml:space="preserve">Actualizar la matriz de identificación de peligros, valoración de riesgos y determinación de controles </t>
  </si>
  <si>
    <t>Realizar inspecciones de seguridad (locativas, vehículos, elementos para la atención de emergencias, entre otras) a las diferentes sedes de la Entidad.</t>
  </si>
  <si>
    <t>Realizar el diagnóstico y evaluación inicial del PESV.</t>
  </si>
  <si>
    <t>Realizar reuniones del Comité Paritario de Seguridad y Salud en el Trabajo - COPASST.</t>
  </si>
  <si>
    <t>Preparar y realizar el Simulacro de Emergencias.</t>
  </si>
  <si>
    <t xml:space="preserve">Revisar y actualizar la matriz de Elementos de Protección Personal (EPP) y aprobarla por el Ente definido por la Entidad para tal fin. </t>
  </si>
  <si>
    <t>Organizar y realizar la rendición de cuentas al cierre de la vigencia.</t>
  </si>
  <si>
    <t>Diseñar y ejecutar el programa de estilos de vida y entornos saludables  (controles tabaquismo, alcoholismo, farmacodependencia, Cardiovascular, salud mental y visual)</t>
  </si>
  <si>
    <t>Realizar los exámenes médicos ocupacionales de ingreso, periódicos y de retiro.</t>
  </si>
  <si>
    <t>Analizar el ausentismo por accidentes de trabajo, por enfermedad laboral, por enfermedad común.</t>
  </si>
  <si>
    <t>Realizar el seguimiento y la ejecución del plan de acción derivado de la batería de riesgo psicosocial</t>
  </si>
  <si>
    <t>Aplicar la batería de riesgo psicosocial</t>
  </si>
  <si>
    <t>Aplicar la encuesta de condiciones de salud</t>
  </si>
  <si>
    <t>Realizar capacitación en conceptos básicos de señalización y demarcación de tránsito y transporte terrestre (todos los actores viales)</t>
  </si>
  <si>
    <t>Realizar capacitación en cómo prevenir los accidentes de tránsito. Consecuencias Jurídicas en un accidente de tránsito (todos los actores viales)</t>
  </si>
  <si>
    <t>Realizar capacitación en conociendo mi vehículo (conductor), Conducción defensiva básica (conductor)</t>
  </si>
  <si>
    <t>Realizar capacitación en medidas prácticas de seguridad para el desvare en la vía (conductor), ¿Cómo planear un viaje en carretera? – Principios básicos de movilidad nacional (conductor)</t>
  </si>
  <si>
    <t>Realizar capacitación en enemigos del comportamiento humano en la vía (todos los actores viales)</t>
  </si>
  <si>
    <t>Realizar capacitación en señalización manual y gestos para ciclistas (ciclista)</t>
  </si>
  <si>
    <t>Realizar sensibilización en tips de seguridad vial</t>
  </si>
  <si>
    <t>Realizar capacitación al COPASST en normatividad, funciones y responsabilidades</t>
  </si>
  <si>
    <t>Realizar sensibilización al COPASST en Procedimiento de inspecciones de Seguridad y Formatos</t>
  </si>
  <si>
    <t>Realizar capacitación al COPASST en Investigación de accidentes e incidentes de trabajo</t>
  </si>
  <si>
    <t>Coordinar la inscripción y registro para curso de 50 o 20 horas del Sistema de Gestión de Seguridad y Salud en el Trabajo SG-SST según corresponda a COPASST,</t>
  </si>
  <si>
    <t>Elaborar y Ejecutar el programa de gimnasia laboral</t>
  </si>
  <si>
    <t>Realizar talleres de prevención Osteomuscular de acuerdo con sintomatología</t>
  </si>
  <si>
    <t>Realizar capacitación a los integrantes del Comité con respecto a la Ley de Acoso Laboral, funciones y responsabilidades comité convivencia laboral.</t>
  </si>
  <si>
    <t>Realizar capacitación en competencias blandas (resolución de conflictos. - Trabajo bajo Presión, liderazgo, habilidades de comunicación asertiva, trabajo en equipo)</t>
  </si>
  <si>
    <t>Coordinar la inscripción y registro para curso de 50 o 20 horas del Sistema de Gestión de Seguridad y Salud en el Trabajo SG-SST según corresponda a CCL.</t>
  </si>
  <si>
    <t>Realizar Inducción / Reinducción, (la inducción se realizará al personal en los meses que se registre ingreso en la entidad, de no presentarse ingresos en alguno de los periodos, la actividad será eliminada y la reinducción solo se realizara una vez en el año).</t>
  </si>
  <si>
    <t>Realizar sensibilización en riesgo público y accidentes de tránsito</t>
  </si>
  <si>
    <t>Realizar sensibilización en prevención de accidentes de trabajo (Énfasis riesgo locativo - Caídas)</t>
  </si>
  <si>
    <t>Realizar sensibilización en orden y aseo en puestos de Trabajo.</t>
  </si>
  <si>
    <t>Coordinar la inscripción y registro para curso  de 50 o 20 horas del Sistema de Gestión de Seguridad y Salud en el Trabajo SG-SST según corresponda a brigadistas</t>
  </si>
  <si>
    <t>Realizar capacitación en Primeros Auxilios</t>
  </si>
  <si>
    <t>Realizar capacitación en Manejo y uso de extintores (se manejaran dos fechas de acuerdo a la convocatoria realizada para cubrir al 100% de los brigadistas</t>
  </si>
  <si>
    <t>Realizar capacitación en evacuación y rescate.</t>
  </si>
  <si>
    <t>Realizar capacitación en liderazgo y comunicación asertiva (Brigada - COE).</t>
  </si>
  <si>
    <t>Realizar capacitación en uso y manejo de desfibrilador.</t>
  </si>
  <si>
    <t>Realizar Pista de Emergencia.</t>
  </si>
  <si>
    <t>Realizar sensibilización en procedimientos operativos normalizados (PONS).</t>
  </si>
  <si>
    <t>Realiar soocialización a todo el personal frente a posturas y modo de autoprotección  y participación en simulacros.</t>
  </si>
  <si>
    <t>Realizar capacitación en  que hacer en caso de  riesgos sociales (asalto-hurto, secuestro, terrorismo).</t>
  </si>
  <si>
    <t>PSICOSOCIAL.</t>
  </si>
  <si>
    <t>Realizar capacitación en inteligencia emocional en el trabajo.</t>
  </si>
  <si>
    <t>Realizar sensibilización para todos en conciliación y los métodos alternativos de solución de conflictos.</t>
  </si>
  <si>
    <t>Realizar campaña de sensibilización de prevención de acoso laboral.</t>
  </si>
  <si>
    <t>Realizar capacitación en síndrome burnout y Salud Mental.</t>
  </si>
  <si>
    <t>Realizar capacitación en tolerancia trabajo bajo presión.</t>
  </si>
  <si>
    <t xml:space="preserve">Realizar capacitación en factores psicosociales en manejo de situaciones críticas- intervención en crisis (primeros auxilios emocionales).  </t>
  </si>
  <si>
    <t>Realizar Capacitación en estrategias de afrontamiento del estrés.</t>
  </si>
  <si>
    <t>Realizar Taller de fortalecimiento en habilidades de liderazgo de colaboradores con personal a cargo, (incluye. solución de problemas, comunicación asertiva, estrategias motivacionales, toma de decisiones y liderazgo).</t>
  </si>
  <si>
    <t>Realizar capacitación en fatiga derivada de la ordenación del trabajo - limites - efectos y medidas preventivas.</t>
  </si>
  <si>
    <t>Realizar Sensibilización Gestión del Cambio- Resiliencia.</t>
  </si>
  <si>
    <t>Realizar capacitación en prevención en tabaquismo, alcoholismo y farmacodependencia en el trabajo.</t>
  </si>
  <si>
    <t>RIESGO OSTEO MUSCULAR.</t>
  </si>
  <si>
    <t>Realizar sensibilización en orden y aseo, relacionado a disconfort postural, Prevención de Lesiones osteomusculares para MMSS, espalda y cuello. Trabajo Sedente.</t>
  </si>
  <si>
    <t>Realizar sensibilización en higiene postural VDT, uso de aditamentos ergonómicos para estaciones de trabajo administrativas y pausas activas.</t>
  </si>
  <si>
    <t>Realizar capacitación, tips puesto de trabajo encasa.</t>
  </si>
  <si>
    <t>Realizar actividad de Gimnasia laboral nivel central y sedes en puestos de trabajo.</t>
  </si>
  <si>
    <t>Realizar sensibilización conservación auditiva.</t>
  </si>
  <si>
    <t>Realizar sensibilización promoción y prevención en hábitos de vida saludable.</t>
  </si>
  <si>
    <t>Realizar capacitación en administración efectiva del tiempo.</t>
  </si>
  <si>
    <t>Realizar capacitación en higiene del sueño.</t>
  </si>
  <si>
    <t>Realizar capacitación en manejo del estrés (spa zona de relajación).</t>
  </si>
  <si>
    <t>Realizar capacitación en recomendaciones generales "Lucha contra el sobrepeso y obesidad", Cardiovascular.</t>
  </si>
  <si>
    <t>Realizar sensibilización en prevención del riesgo de contagio de las enfermedades respiratorias, COVID 19.</t>
  </si>
  <si>
    <t>Realizar campaña educativa sobre prevención de Cáncer.</t>
  </si>
  <si>
    <t>Realizar sensibilización en conservación visual.</t>
  </si>
  <si>
    <t>Realizar sensibilización en manejo de ansiedad y depresión.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</si>
</sst>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B4C6E7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55">
    <xf numFmtId="0" fontId="0" fillId="0" borderId="0" xfId="0"/>
    <xf numFmtId="0" fontId="4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justify" vertical="center" wrapText="1"/>
    </xf>
    <xf numFmtId="0" fontId="10" fillId="0" borderId="9" xfId="1" applyBorder="1" applyAlignment="1">
      <alignment horizontal="justify" vertical="center" wrapText="1"/>
    </xf>
    <xf numFmtId="0" fontId="5" fillId="0" borderId="31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justify" vertical="center" wrapText="1"/>
    </xf>
    <xf numFmtId="0" fontId="5" fillId="0" borderId="32" xfId="0" applyFont="1" applyBorder="1" applyAlignment="1">
      <alignment horizontal="justify" vertical="center" wrapText="1"/>
    </xf>
    <xf numFmtId="0" fontId="5" fillId="0" borderId="25" xfId="0" applyFont="1" applyBorder="1" applyAlignment="1">
      <alignment horizontal="justify" vertical="center" wrapText="1"/>
    </xf>
    <xf numFmtId="0" fontId="2" fillId="0" borderId="25" xfId="0" applyFont="1" applyBorder="1" applyAlignment="1">
      <alignment horizontal="center" vertical="center"/>
    </xf>
    <xf numFmtId="0" fontId="6" fillId="0" borderId="25" xfId="0" applyFont="1" applyBorder="1" applyAlignment="1">
      <alignment horizontal="justify" vertical="center" wrapText="1"/>
    </xf>
    <xf numFmtId="0" fontId="10" fillId="0" borderId="25" xfId="1" applyBorder="1" applyAlignment="1">
      <alignment horizontal="justify" vertical="center" wrapText="1"/>
    </xf>
    <xf numFmtId="0" fontId="5" fillId="0" borderId="33" xfId="0" applyFont="1" applyBorder="1" applyAlignment="1">
      <alignment horizontal="justify" vertical="center" wrapText="1"/>
    </xf>
    <xf numFmtId="0" fontId="7" fillId="0" borderId="25" xfId="0" applyFont="1" applyBorder="1" applyAlignment="1">
      <alignment horizontal="justify" vertical="center" wrapText="1"/>
    </xf>
    <xf numFmtId="0" fontId="5" fillId="0" borderId="27" xfId="0" applyFont="1" applyBorder="1" applyAlignment="1">
      <alignment horizontal="justify" vertical="center" wrapText="1"/>
    </xf>
    <xf numFmtId="0" fontId="2" fillId="0" borderId="27" xfId="0" applyFont="1" applyBorder="1" applyAlignment="1">
      <alignment horizontal="center" vertical="center"/>
    </xf>
    <xf numFmtId="0" fontId="5" fillId="0" borderId="30" xfId="0" applyFont="1" applyBorder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27" xfId="0" applyFont="1" applyBorder="1" applyAlignment="1">
      <alignment horizontal="justify" vertical="center" wrapText="1"/>
    </xf>
    <xf numFmtId="0" fontId="5" fillId="0" borderId="35" xfId="0" applyFont="1" applyBorder="1" applyAlignment="1">
      <alignment horizontal="justify" vertical="center" wrapText="1"/>
    </xf>
    <xf numFmtId="0" fontId="6" fillId="0" borderId="35" xfId="0" applyFont="1" applyBorder="1" applyAlignment="1">
      <alignment horizontal="justify" vertical="center" wrapText="1"/>
    </xf>
    <xf numFmtId="0" fontId="6" fillId="0" borderId="0" xfId="0" applyFont="1"/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34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center" vertical="center"/>
    </xf>
    <xf numFmtId="0" fontId="5" fillId="0" borderId="36" xfId="0" applyFont="1" applyBorder="1" applyAlignment="1">
      <alignment horizontal="justify" vertical="center" wrapText="1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5" fillId="0" borderId="49" xfId="0" applyFont="1" applyBorder="1" applyAlignment="1">
      <alignment horizontal="justify" vertical="center" wrapText="1"/>
    </xf>
    <xf numFmtId="0" fontId="11" fillId="0" borderId="7" xfId="0" applyFont="1" applyBorder="1" applyAlignment="1">
      <alignment horizontal="center" vertical="center"/>
    </xf>
    <xf numFmtId="0" fontId="7" fillId="0" borderId="27" xfId="0" applyFont="1" applyBorder="1" applyAlignment="1">
      <alignment horizontal="justify" vertical="center" wrapText="1"/>
    </xf>
    <xf numFmtId="0" fontId="2" fillId="0" borderId="51" xfId="0" applyFont="1" applyBorder="1" applyAlignment="1">
      <alignment horizontal="justify" vertical="center" wrapText="1"/>
    </xf>
    <xf numFmtId="0" fontId="5" fillId="0" borderId="52" xfId="0" applyFont="1" applyBorder="1" applyAlignment="1">
      <alignment horizontal="justify" vertical="center" wrapText="1"/>
    </xf>
    <xf numFmtId="0" fontId="6" fillId="0" borderId="52" xfId="0" applyFont="1" applyBorder="1" applyAlignment="1">
      <alignment horizontal="justify" vertical="center" wrapText="1"/>
    </xf>
    <xf numFmtId="0" fontId="5" fillId="0" borderId="53" xfId="0" applyFont="1" applyBorder="1" applyAlignment="1">
      <alignment horizontal="justify" vertical="center" wrapText="1"/>
    </xf>
    <xf numFmtId="0" fontId="2" fillId="0" borderId="36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0" fillId="0" borderId="36" xfId="1" applyBorder="1" applyAlignment="1">
      <alignment horizontal="justify" vertical="center" wrapText="1"/>
    </xf>
    <xf numFmtId="0" fontId="5" fillId="0" borderId="37" xfId="0" applyFont="1" applyBorder="1" applyAlignment="1">
      <alignment horizontal="justify" vertical="center" wrapText="1"/>
    </xf>
    <xf numFmtId="0" fontId="12" fillId="0" borderId="25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0" fontId="0" fillId="0" borderId="25" xfId="0" applyBorder="1"/>
    <xf numFmtId="0" fontId="0" fillId="0" borderId="25" xfId="0" applyBorder="1" applyAlignment="1">
      <alignment horizontal="center" vertical="center"/>
    </xf>
    <xf numFmtId="9" fontId="0" fillId="0" borderId="25" xfId="0" applyNumberFormat="1" applyBorder="1" applyAlignment="1">
      <alignment horizontal="center" vertical="center"/>
    </xf>
    <xf numFmtId="0" fontId="0" fillId="0" borderId="25" xfId="0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9" fillId="0" borderId="0" xfId="0" applyFont="1"/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9" fontId="0" fillId="0" borderId="0" xfId="0" applyNumberFormat="1"/>
    <xf numFmtId="0" fontId="0" fillId="0" borderId="25" xfId="0" applyBorder="1" applyAlignment="1">
      <alignment vertical="center"/>
    </xf>
    <xf numFmtId="0" fontId="0" fillId="0" borderId="25" xfId="0" applyBorder="1" applyAlignment="1">
      <alignment vertical="center" wrapText="1"/>
    </xf>
    <xf numFmtId="0" fontId="5" fillId="0" borderId="55" xfId="0" applyFont="1" applyBorder="1" applyAlignment="1">
      <alignment horizontal="justify" vertical="center" wrapText="1"/>
    </xf>
    <xf numFmtId="0" fontId="2" fillId="0" borderId="17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9" fontId="0" fillId="0" borderId="25" xfId="0" applyNumberFormat="1" applyBorder="1"/>
    <xf numFmtId="0" fontId="5" fillId="7" borderId="25" xfId="0" applyFont="1" applyFill="1" applyBorder="1" applyAlignment="1">
      <alignment horizontal="justify" vertical="center" wrapText="1"/>
    </xf>
    <xf numFmtId="0" fontId="2" fillId="0" borderId="46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9" fillId="0" borderId="5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2" fillId="6" borderId="5" xfId="0" applyFont="1" applyFill="1" applyBorder="1" applyAlignment="1">
      <alignment horizontal="center" vertical="center" textRotation="90"/>
    </xf>
    <xf numFmtId="0" fontId="2" fillId="6" borderId="6" xfId="0" applyFont="1" applyFill="1" applyBorder="1" applyAlignment="1">
      <alignment horizontal="center" vertical="center" textRotation="90"/>
    </xf>
    <xf numFmtId="0" fontId="2" fillId="5" borderId="6" xfId="0" applyFont="1" applyFill="1" applyBorder="1" applyAlignment="1">
      <alignment horizontal="center" vertical="center" textRotation="90"/>
    </xf>
    <xf numFmtId="0" fontId="2" fillId="5" borderId="38" xfId="0" applyFont="1" applyFill="1" applyBorder="1" applyAlignment="1">
      <alignment horizontal="center" vertical="center" textRotation="90"/>
    </xf>
    <xf numFmtId="0" fontId="2" fillId="3" borderId="5" xfId="0" applyFont="1" applyFill="1" applyBorder="1" applyAlignment="1">
      <alignment horizontal="center" vertical="center" textRotation="90"/>
    </xf>
    <xf numFmtId="0" fontId="2" fillId="3" borderId="6" xfId="0" applyFont="1" applyFill="1" applyBorder="1" applyAlignment="1">
      <alignment horizontal="center" vertical="center" textRotation="90"/>
    </xf>
    <xf numFmtId="0" fontId="2" fillId="4" borderId="5" xfId="0" applyFont="1" applyFill="1" applyBorder="1" applyAlignment="1">
      <alignment horizontal="center" vertical="center" textRotation="90"/>
    </xf>
    <xf numFmtId="0" fontId="2" fillId="4" borderId="6" xfId="0" applyFont="1" applyFill="1" applyBorder="1" applyAlignment="1">
      <alignment horizontal="center" vertical="center" textRotation="90"/>
    </xf>
    <xf numFmtId="0" fontId="2" fillId="4" borderId="38" xfId="0" applyFont="1" applyFill="1" applyBorder="1" applyAlignment="1">
      <alignment horizontal="center" vertical="center" textRotation="90"/>
    </xf>
    <xf numFmtId="0" fontId="3" fillId="2" borderId="1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9" fontId="0" fillId="0" borderId="43" xfId="0" applyNumberFormat="1" applyBorder="1" applyAlignment="1">
      <alignment horizontal="center"/>
    </xf>
    <xf numFmtId="9" fontId="0" fillId="0" borderId="44" xfId="0" applyNumberFormat="1" applyBorder="1" applyAlignment="1">
      <alignment horizontal="center"/>
    </xf>
    <xf numFmtId="9" fontId="0" fillId="0" borderId="45" xfId="0" applyNumberFormat="1" applyBorder="1" applyAlignment="1">
      <alignment horizontal="center"/>
    </xf>
    <xf numFmtId="0" fontId="0" fillId="0" borderId="0" xfId="0"/>
    <xf numFmtId="9" fontId="0" fillId="0" borderId="43" xfId="0" applyNumberFormat="1" applyBorder="1" applyAlignment="1">
      <alignment horizontal="center" vertical="center"/>
    </xf>
    <xf numFmtId="9" fontId="0" fillId="0" borderId="44" xfId="0" applyNumberForma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justify" vertical="center" wrapText="1"/>
    </xf>
    <xf numFmtId="9" fontId="0" fillId="0" borderId="45" xfId="0" applyNumberForma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42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2" fillId="0" borderId="5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4" borderId="1" xfId="0" applyFont="1" applyFill="1" applyBorder="1" applyAlignment="1">
      <alignment horizontal="center" vertical="center" textRotation="90"/>
    </xf>
    <xf numFmtId="0" fontId="2" fillId="4" borderId="41" xfId="0" applyFont="1" applyFill="1" applyBorder="1" applyAlignment="1">
      <alignment horizontal="center" vertical="center" textRotation="90"/>
    </xf>
    <xf numFmtId="0" fontId="2" fillId="0" borderId="20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128">
    <dxf>
      <fill>
        <patternFill>
          <bgColor rgb="FFFFFF66"/>
        </patternFill>
      </fill>
    </dxf>
    <dxf>
      <fill>
        <patternFill>
          <bgColor rgb="FFFFCC66"/>
        </patternFill>
      </fill>
    </dxf>
    <dxf>
      <fill>
        <patternFill>
          <bgColor rgb="FFFFFF66"/>
        </patternFill>
      </fill>
    </dxf>
    <dxf>
      <fill>
        <patternFill>
          <bgColor rgb="FFFFCC66"/>
        </patternFill>
      </fill>
    </dxf>
    <dxf>
      <fill>
        <patternFill>
          <bgColor rgb="FFFFFF66"/>
        </patternFill>
      </fill>
    </dxf>
    <dxf>
      <fill>
        <patternFill>
          <bgColor rgb="FFFFCC66"/>
        </patternFill>
      </fill>
    </dxf>
    <dxf>
      <fill>
        <patternFill>
          <bgColor rgb="FFFFFF66"/>
        </patternFill>
      </fill>
    </dxf>
    <dxf>
      <fill>
        <patternFill>
          <bgColor rgb="FFFFCC66"/>
        </patternFill>
      </fill>
    </dxf>
    <dxf>
      <fill>
        <patternFill>
          <bgColor rgb="FFFFFF66"/>
        </patternFill>
      </fill>
    </dxf>
    <dxf>
      <fill>
        <patternFill>
          <bgColor rgb="FFFFCC66"/>
        </patternFill>
      </fill>
    </dxf>
    <dxf>
      <fill>
        <patternFill>
          <bgColor rgb="FFFFFF66"/>
        </patternFill>
      </fill>
    </dxf>
    <dxf>
      <fill>
        <patternFill>
          <bgColor rgb="FFFFCC66"/>
        </patternFill>
      </fill>
    </dxf>
    <dxf>
      <fill>
        <patternFill>
          <bgColor rgb="FFFFFF66"/>
        </patternFill>
      </fill>
    </dxf>
    <dxf>
      <fill>
        <patternFill>
          <bgColor rgb="FFFFCC66"/>
        </patternFill>
      </fill>
    </dxf>
    <dxf>
      <fill>
        <patternFill>
          <bgColor rgb="FFFFFF66"/>
        </patternFill>
      </fill>
    </dxf>
    <dxf>
      <fill>
        <patternFill>
          <bgColor rgb="FFFFCC66"/>
        </patternFill>
      </fill>
    </dxf>
    <dxf>
      <fill>
        <patternFill>
          <bgColor rgb="FFFFFF66"/>
        </patternFill>
      </fill>
    </dxf>
    <dxf>
      <fill>
        <patternFill>
          <bgColor rgb="FFFFCC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rgb="FF00CC66"/>
        </patternFill>
      </fill>
    </dxf>
    <dxf>
      <fill>
        <patternFill>
          <bgColor rgb="FFFFCC66"/>
        </patternFill>
      </fill>
    </dxf>
    <dxf>
      <fill>
        <patternFill>
          <bgColor theme="5" tint="0.59996337778862885"/>
        </patternFill>
      </fill>
    </dxf>
    <dxf>
      <fill>
        <patternFill>
          <bgColor rgb="FF00CC66"/>
        </patternFill>
      </fill>
    </dxf>
    <dxf>
      <fill>
        <patternFill>
          <bgColor rgb="FFFFCC66"/>
        </patternFill>
      </fill>
    </dxf>
    <dxf>
      <fill>
        <patternFill>
          <bgColor theme="5" tint="0.59996337778862885"/>
        </patternFill>
      </fill>
    </dxf>
    <dxf>
      <fill>
        <patternFill>
          <bgColor rgb="FF00CC66"/>
        </patternFill>
      </fill>
    </dxf>
    <dxf>
      <fill>
        <patternFill>
          <bgColor rgb="FFFFCC66"/>
        </patternFill>
      </fill>
    </dxf>
    <dxf>
      <fill>
        <patternFill>
          <bgColor theme="5" tint="0.59996337778862885"/>
        </patternFill>
      </fill>
    </dxf>
    <dxf>
      <fill>
        <patternFill>
          <bgColor rgb="FF00CC66"/>
        </patternFill>
      </fill>
    </dxf>
    <dxf>
      <fill>
        <patternFill>
          <bgColor rgb="FFFFCC66"/>
        </patternFill>
      </fill>
    </dxf>
    <dxf>
      <fill>
        <patternFill>
          <bgColor theme="5" tint="0.59996337778862885"/>
        </patternFill>
      </fill>
    </dxf>
    <dxf>
      <fill>
        <patternFill>
          <bgColor rgb="FF00CC66"/>
        </patternFill>
      </fill>
    </dxf>
    <dxf>
      <fill>
        <patternFill>
          <bgColor rgb="FFFFCC66"/>
        </patternFill>
      </fill>
    </dxf>
    <dxf>
      <fill>
        <patternFill>
          <bgColor theme="5" tint="0.59996337778862885"/>
        </patternFill>
      </fill>
    </dxf>
    <dxf>
      <fill>
        <patternFill>
          <bgColor rgb="FF00CC66"/>
        </patternFill>
      </fill>
    </dxf>
    <dxf>
      <fill>
        <patternFill>
          <bgColor rgb="FFFFCC66"/>
        </patternFill>
      </fill>
    </dxf>
    <dxf>
      <fill>
        <patternFill>
          <bgColor theme="5" tint="0.59996337778862885"/>
        </patternFill>
      </fill>
    </dxf>
    <dxf>
      <fill>
        <patternFill>
          <bgColor rgb="FF00CC66"/>
        </patternFill>
      </fill>
    </dxf>
    <dxf>
      <fill>
        <patternFill>
          <bgColor rgb="FFFFCC66"/>
        </patternFill>
      </fill>
    </dxf>
    <dxf>
      <fill>
        <patternFill>
          <bgColor theme="5" tint="0.59996337778862885"/>
        </patternFill>
      </fill>
    </dxf>
    <dxf>
      <fill>
        <patternFill>
          <bgColor rgb="FF00CC66"/>
        </patternFill>
      </fill>
    </dxf>
    <dxf>
      <fill>
        <patternFill>
          <bgColor rgb="FFFFCC66"/>
        </patternFill>
      </fill>
    </dxf>
    <dxf>
      <fill>
        <patternFill>
          <bgColor theme="5" tint="0.59996337778862885"/>
        </patternFill>
      </fill>
    </dxf>
    <dxf>
      <fill>
        <patternFill>
          <bgColor rgb="FF00CC66"/>
        </patternFill>
      </fill>
    </dxf>
    <dxf>
      <fill>
        <patternFill>
          <bgColor rgb="FFFFCC66"/>
        </patternFill>
      </fill>
    </dxf>
    <dxf>
      <fill>
        <patternFill>
          <bgColor theme="5" tint="0.59996337778862885"/>
        </patternFill>
      </fill>
    </dxf>
    <dxf>
      <fill>
        <patternFill>
          <bgColor rgb="FF00CC66"/>
        </patternFill>
      </fill>
    </dxf>
    <dxf>
      <fill>
        <patternFill>
          <bgColor rgb="FFFFCC66"/>
        </patternFill>
      </fill>
    </dxf>
    <dxf>
      <fill>
        <patternFill>
          <bgColor theme="5" tint="0.59996337778862885"/>
        </patternFill>
      </fill>
    </dxf>
    <dxf>
      <fill>
        <patternFill>
          <bgColor rgb="FF00CC66"/>
        </patternFill>
      </fill>
    </dxf>
    <dxf>
      <fill>
        <patternFill>
          <bgColor theme="5" tint="0.59996337778862885"/>
        </patternFill>
      </fill>
    </dxf>
    <dxf>
      <fill>
        <patternFill>
          <bgColor rgb="FF00CC66"/>
        </patternFill>
      </fill>
    </dxf>
    <dxf>
      <fill>
        <patternFill>
          <bgColor rgb="FFFFCC66"/>
        </patternFill>
      </fill>
    </dxf>
    <dxf>
      <fill>
        <patternFill>
          <bgColor theme="5" tint="0.59996337778862885"/>
        </patternFill>
      </fill>
    </dxf>
    <dxf>
      <fill>
        <patternFill>
          <bgColor rgb="FF00CC66"/>
        </patternFill>
      </fill>
    </dxf>
    <dxf>
      <fill>
        <patternFill>
          <bgColor rgb="FFFFFF66"/>
        </patternFill>
      </fill>
    </dxf>
    <dxf>
      <fill>
        <patternFill>
          <bgColor rgb="FFFFCC66"/>
        </patternFill>
      </fill>
    </dxf>
    <dxf>
      <fill>
        <patternFill>
          <bgColor theme="5" tint="0.59996337778862885"/>
        </patternFill>
      </fill>
    </dxf>
    <dxf>
      <fill>
        <patternFill>
          <bgColor rgb="FF00CC66"/>
        </patternFill>
      </fill>
    </dxf>
    <dxf>
      <fill>
        <patternFill>
          <bgColor rgb="FFFFFF66"/>
        </patternFill>
      </fill>
    </dxf>
    <dxf>
      <fill>
        <patternFill>
          <bgColor rgb="FFFFCC66"/>
        </patternFill>
      </fill>
    </dxf>
    <dxf>
      <fill>
        <patternFill>
          <bgColor theme="5" tint="0.59996337778862885"/>
        </patternFill>
      </fill>
    </dxf>
    <dxf>
      <fill>
        <patternFill>
          <bgColor rgb="FF00CC66"/>
        </patternFill>
      </fill>
    </dxf>
    <dxf>
      <fill>
        <patternFill>
          <bgColor rgb="FFFFFF66"/>
        </patternFill>
      </fill>
    </dxf>
    <dxf>
      <fill>
        <patternFill>
          <bgColor rgb="FFFFCC66"/>
        </patternFill>
      </fill>
    </dxf>
    <dxf>
      <fill>
        <patternFill>
          <bgColor theme="5" tint="0.59996337778862885"/>
        </patternFill>
      </fill>
    </dxf>
    <dxf>
      <fill>
        <patternFill>
          <bgColor rgb="FF00CC66"/>
        </patternFill>
      </fill>
    </dxf>
    <dxf>
      <fill>
        <patternFill>
          <bgColor rgb="FFFFFF66"/>
        </patternFill>
      </fill>
    </dxf>
    <dxf>
      <fill>
        <patternFill>
          <bgColor rgb="FFFFCC66"/>
        </patternFill>
      </fill>
    </dxf>
    <dxf>
      <fill>
        <patternFill>
          <bgColor rgb="FFFFFF66"/>
        </patternFill>
      </fill>
    </dxf>
    <dxf>
      <fill>
        <patternFill>
          <bgColor rgb="FFFFCC66"/>
        </patternFill>
      </fill>
    </dxf>
    <dxf>
      <fill>
        <patternFill>
          <bgColor rgb="FFFFFF66"/>
        </patternFill>
      </fill>
    </dxf>
    <dxf>
      <fill>
        <patternFill>
          <bgColor rgb="FFFFCC66"/>
        </patternFill>
      </fill>
    </dxf>
    <dxf>
      <fill>
        <patternFill>
          <bgColor rgb="FFFFFF66"/>
        </patternFill>
      </fill>
    </dxf>
    <dxf>
      <fill>
        <patternFill>
          <bgColor rgb="FFFFCC66"/>
        </patternFill>
      </fill>
    </dxf>
    <dxf>
      <fill>
        <patternFill>
          <bgColor rgb="FFFFFF66"/>
        </patternFill>
      </fill>
    </dxf>
    <dxf>
      <fill>
        <patternFill>
          <bgColor rgb="FFFFCC66"/>
        </patternFill>
      </fill>
    </dxf>
    <dxf>
      <fill>
        <patternFill>
          <bgColor rgb="FFFFFF66"/>
        </patternFill>
      </fill>
    </dxf>
    <dxf>
      <fill>
        <patternFill>
          <bgColor rgb="FFFFCC66"/>
        </patternFill>
      </fill>
    </dxf>
    <dxf>
      <fill>
        <patternFill>
          <bgColor rgb="FFFFFF66"/>
        </patternFill>
      </fill>
    </dxf>
    <dxf>
      <fill>
        <patternFill>
          <bgColor rgb="FFFFCC66"/>
        </patternFill>
      </fill>
    </dxf>
    <dxf>
      <fill>
        <patternFill>
          <bgColor rgb="FFFFFF66"/>
        </patternFill>
      </fill>
    </dxf>
    <dxf>
      <fill>
        <patternFill>
          <bgColor rgb="FFFFCC66"/>
        </patternFill>
      </fill>
    </dxf>
    <dxf>
      <fill>
        <patternFill>
          <bgColor rgb="FFFFFF66"/>
        </patternFill>
      </fill>
    </dxf>
    <dxf>
      <fill>
        <patternFill>
          <bgColor rgb="FFFFCC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rgb="FF00CC66"/>
        </patternFill>
      </fill>
    </dxf>
    <dxf>
      <fill>
        <patternFill>
          <bgColor rgb="FFFFCC66"/>
        </patternFill>
      </fill>
    </dxf>
    <dxf>
      <fill>
        <patternFill>
          <bgColor theme="5" tint="0.59996337778862885"/>
        </patternFill>
      </fill>
    </dxf>
    <dxf>
      <fill>
        <patternFill>
          <bgColor rgb="FF00CC66"/>
        </patternFill>
      </fill>
    </dxf>
    <dxf>
      <fill>
        <patternFill>
          <bgColor rgb="FFFFCC66"/>
        </patternFill>
      </fill>
    </dxf>
    <dxf>
      <fill>
        <patternFill>
          <bgColor theme="5" tint="0.59996337778862885"/>
        </patternFill>
      </fill>
    </dxf>
    <dxf>
      <fill>
        <patternFill>
          <bgColor rgb="FF00CC66"/>
        </patternFill>
      </fill>
    </dxf>
    <dxf>
      <fill>
        <patternFill>
          <bgColor rgb="FFFFCC66"/>
        </patternFill>
      </fill>
    </dxf>
    <dxf>
      <fill>
        <patternFill>
          <bgColor theme="5" tint="0.59996337778862885"/>
        </patternFill>
      </fill>
    </dxf>
    <dxf>
      <fill>
        <patternFill>
          <bgColor rgb="FF00CC66"/>
        </patternFill>
      </fill>
    </dxf>
    <dxf>
      <fill>
        <patternFill>
          <bgColor rgb="FFFFCC66"/>
        </patternFill>
      </fill>
    </dxf>
    <dxf>
      <fill>
        <patternFill>
          <bgColor theme="5" tint="0.59996337778862885"/>
        </patternFill>
      </fill>
    </dxf>
    <dxf>
      <fill>
        <patternFill>
          <bgColor rgb="FF00CC66"/>
        </patternFill>
      </fill>
    </dxf>
    <dxf>
      <fill>
        <patternFill>
          <bgColor rgb="FFFFCC66"/>
        </patternFill>
      </fill>
    </dxf>
    <dxf>
      <fill>
        <patternFill>
          <bgColor theme="5" tint="0.59996337778862885"/>
        </patternFill>
      </fill>
    </dxf>
    <dxf>
      <fill>
        <patternFill>
          <bgColor rgb="FF00CC66"/>
        </patternFill>
      </fill>
    </dxf>
    <dxf>
      <fill>
        <patternFill>
          <bgColor rgb="FFFFCC66"/>
        </patternFill>
      </fill>
    </dxf>
    <dxf>
      <fill>
        <patternFill>
          <bgColor theme="5" tint="0.59996337778862885"/>
        </patternFill>
      </fill>
    </dxf>
    <dxf>
      <fill>
        <patternFill>
          <bgColor rgb="FF00CC66"/>
        </patternFill>
      </fill>
    </dxf>
    <dxf>
      <fill>
        <patternFill>
          <bgColor rgb="FFFFCC66"/>
        </patternFill>
      </fill>
    </dxf>
    <dxf>
      <fill>
        <patternFill>
          <bgColor theme="5" tint="0.59996337778862885"/>
        </patternFill>
      </fill>
    </dxf>
    <dxf>
      <fill>
        <patternFill>
          <bgColor rgb="FF00CC66"/>
        </patternFill>
      </fill>
    </dxf>
    <dxf>
      <fill>
        <patternFill>
          <bgColor rgb="FFFFCC66"/>
        </patternFill>
      </fill>
    </dxf>
    <dxf>
      <fill>
        <patternFill>
          <bgColor theme="5" tint="0.59996337778862885"/>
        </patternFill>
      </fill>
    </dxf>
    <dxf>
      <fill>
        <patternFill>
          <bgColor rgb="FF00CC66"/>
        </patternFill>
      </fill>
    </dxf>
    <dxf>
      <fill>
        <patternFill>
          <bgColor rgb="FFFFCC66"/>
        </patternFill>
      </fill>
    </dxf>
    <dxf>
      <fill>
        <patternFill>
          <bgColor theme="5" tint="0.59996337778862885"/>
        </patternFill>
      </fill>
    </dxf>
    <dxf>
      <fill>
        <patternFill>
          <bgColor rgb="FF00CC66"/>
        </patternFill>
      </fill>
    </dxf>
    <dxf>
      <fill>
        <patternFill>
          <bgColor rgb="FFFFCC66"/>
        </patternFill>
      </fill>
    </dxf>
    <dxf>
      <fill>
        <patternFill>
          <bgColor theme="5" tint="0.59996337778862885"/>
        </patternFill>
      </fill>
    </dxf>
    <dxf>
      <fill>
        <patternFill>
          <bgColor rgb="FF00CC66"/>
        </patternFill>
      </fill>
    </dxf>
    <dxf>
      <fill>
        <patternFill>
          <bgColor theme="5" tint="0.59996337778862885"/>
        </patternFill>
      </fill>
    </dxf>
    <dxf>
      <fill>
        <patternFill>
          <bgColor rgb="FF00CC66"/>
        </patternFill>
      </fill>
    </dxf>
    <dxf>
      <fill>
        <patternFill>
          <bgColor rgb="FFFFCC66"/>
        </patternFill>
      </fill>
    </dxf>
    <dxf>
      <fill>
        <patternFill>
          <bgColor theme="5" tint="0.59996337778862885"/>
        </patternFill>
      </fill>
    </dxf>
    <dxf>
      <fill>
        <patternFill>
          <bgColor rgb="FF00CC66"/>
        </patternFill>
      </fill>
    </dxf>
  </dxfs>
  <tableStyles count="0" defaultTableStyle="TableStyleMedium2" defaultPivotStyle="PivotStyleLight16"/>
  <colors>
    <mruColors>
      <color rgb="FFFFFF66"/>
      <color rgb="FFFFCC66"/>
      <color rgb="FFCCFF99"/>
      <color rgb="FF9966FF"/>
      <color rgb="FF6699FF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CUMPLIMIENTO MENSUAL PLAN DE TRABAJO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CUMPLIMIETO!$B$7</c:f>
              <c:strCache>
                <c:ptCount val="1"/>
                <c:pt idx="0">
                  <c:v>Actividades programadas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CUMPLIMIETO!$C$6:$N$6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 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CUMPLIMIETO!$C$7:$N$7</c:f>
              <c:numCache>
                <c:formatCode>General</c:formatCode>
                <c:ptCount val="12"/>
                <c:pt idx="0">
                  <c:v>7</c:v>
                </c:pt>
                <c:pt idx="1">
                  <c:v>16</c:v>
                </c:pt>
                <c:pt idx="2">
                  <c:v>27</c:v>
                </c:pt>
                <c:pt idx="3">
                  <c:v>19</c:v>
                </c:pt>
                <c:pt idx="4">
                  <c:v>23</c:v>
                </c:pt>
                <c:pt idx="5">
                  <c:v>25</c:v>
                </c:pt>
                <c:pt idx="6">
                  <c:v>37</c:v>
                </c:pt>
                <c:pt idx="7">
                  <c:v>18</c:v>
                </c:pt>
                <c:pt idx="8">
                  <c:v>29</c:v>
                </c:pt>
                <c:pt idx="9">
                  <c:v>20</c:v>
                </c:pt>
                <c:pt idx="10">
                  <c:v>21</c:v>
                </c:pt>
                <c:pt idx="1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09-4A7F-BEF3-92376895DCF0}"/>
            </c:ext>
          </c:extLst>
        </c:ser>
        <c:ser>
          <c:idx val="1"/>
          <c:order val="1"/>
          <c:tx>
            <c:strRef>
              <c:f>CUMPLIMIETO!$B$8</c:f>
              <c:strCache>
                <c:ptCount val="1"/>
                <c:pt idx="0">
                  <c:v>Actividades ejecutadas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CUMPLIMIETO!$C$6:$N$6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 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CUMPLIMIETO!$C$8:$N$8</c:f>
              <c:numCache>
                <c:formatCode>General</c:formatCode>
                <c:ptCount val="12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09-4A7F-BEF3-92376895D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45232031"/>
        <c:axId val="445237855"/>
        <c:axId val="0"/>
      </c:bar3DChart>
      <c:catAx>
        <c:axId val="445232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5237855"/>
        <c:crosses val="autoZero"/>
        <c:auto val="1"/>
        <c:lblAlgn val="ctr"/>
        <c:lblOffset val="100"/>
        <c:noMultiLvlLbl val="0"/>
      </c:catAx>
      <c:valAx>
        <c:axId val="445237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52320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CUMPLIMIETO!$O$6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E4E0-4AD4-89DF-641236235F77}"/>
              </c:ext>
            </c:extLst>
          </c:dPt>
          <c:dLbls>
            <c:dLbl>
              <c:idx val="0"/>
              <c:layout>
                <c:manualLayout>
                  <c:x val="0"/>
                  <c:y val="-6.6764839946835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E0-4AD4-89DF-641236235F77}"/>
                </c:ext>
              </c:extLst>
            </c:dLbl>
            <c:dLbl>
              <c:idx val="1"/>
              <c:layout>
                <c:manualLayout>
                  <c:x val="2.0140986908357772E-3"/>
                  <c:y val="-7.46195269994043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E0-4AD4-89DF-641236235F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CUMPLIMIETO!$B$7:$B$8</c:f>
              <c:strCache>
                <c:ptCount val="2"/>
                <c:pt idx="0">
                  <c:v>Actividades programadas</c:v>
                </c:pt>
                <c:pt idx="1">
                  <c:v>Actividades ejecutadas</c:v>
                </c:pt>
              </c:strCache>
            </c:strRef>
          </c:cat>
          <c:val>
            <c:numRef>
              <c:f>CUMPLIMIETO!$O$7:$O$8</c:f>
              <c:numCache>
                <c:formatCode>General</c:formatCode>
                <c:ptCount val="2"/>
                <c:pt idx="0">
                  <c:v>257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E0-4AD4-89DF-641236235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41533423"/>
        <c:axId val="441540495"/>
        <c:axId val="0"/>
      </c:bar3DChart>
      <c:catAx>
        <c:axId val="441533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1540495"/>
        <c:crosses val="autoZero"/>
        <c:auto val="1"/>
        <c:lblAlgn val="ctr"/>
        <c:lblOffset val="100"/>
        <c:noMultiLvlLbl val="0"/>
      </c:catAx>
      <c:valAx>
        <c:axId val="441540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15334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CUMPLIMIENTO POR ACTIVIDAD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CUMPLIMIETO!$E$70</c:f>
              <c:strCache>
                <c:ptCount val="1"/>
                <c:pt idx="0">
                  <c:v>Cumplimiento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E817-4484-B8A7-866BDED9260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E817-4484-B8A7-866BDED9260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E817-4484-B8A7-866BDED92601}"/>
              </c:ext>
            </c:extLst>
          </c:dPt>
          <c:dLbls>
            <c:dLbl>
              <c:idx val="0"/>
              <c:layout>
                <c:manualLayout>
                  <c:x val="-5.0925337632079971E-17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17-4484-B8A7-866BDED92601}"/>
                </c:ext>
              </c:extLst>
            </c:dLbl>
            <c:dLbl>
              <c:idx val="1"/>
              <c:layout>
                <c:manualLayout>
                  <c:x val="0"/>
                  <c:y val="-3.70370370370372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17-4484-B8A7-866BDED92601}"/>
                </c:ext>
              </c:extLst>
            </c:dLbl>
            <c:dLbl>
              <c:idx val="2"/>
              <c:layout>
                <c:manualLayout>
                  <c:x val="0"/>
                  <c:y val="-2.77777777777779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17-4484-B8A7-866BDED926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CUMPLIMIETO!$B$71:$B$73</c:f>
              <c:strCache>
                <c:ptCount val="3"/>
                <c:pt idx="0">
                  <c:v>H Y S</c:v>
                </c:pt>
                <c:pt idx="1">
                  <c:v>MP-MT</c:v>
                </c:pt>
                <c:pt idx="2">
                  <c:v>CAPA Y SEN</c:v>
                </c:pt>
              </c:strCache>
            </c:strRef>
          </c:cat>
          <c:val>
            <c:numRef>
              <c:f>CUMPLIMIETO!$E$71:$E$73</c:f>
              <c:numCache>
                <c:formatCode>0%</c:formatCode>
                <c:ptCount val="3"/>
                <c:pt idx="0">
                  <c:v>6.4814814814814811E-2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17-4484-B8A7-866BDED92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9764367"/>
        <c:axId val="239765199"/>
        <c:axId val="0"/>
      </c:bar3DChart>
      <c:catAx>
        <c:axId val="23976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9765199"/>
        <c:crosses val="autoZero"/>
        <c:auto val="1"/>
        <c:lblAlgn val="ctr"/>
        <c:lblOffset val="100"/>
        <c:noMultiLvlLbl val="0"/>
      </c:catAx>
      <c:valAx>
        <c:axId val="239765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9764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CUMPLIMIETO!$C$70</c:f>
              <c:strCache>
                <c:ptCount val="1"/>
                <c:pt idx="0">
                  <c:v>Actividades planeadas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CUMPLIMIETO!$B$71:$B$73</c:f>
              <c:strCache>
                <c:ptCount val="3"/>
                <c:pt idx="0">
                  <c:v>H Y S</c:v>
                </c:pt>
                <c:pt idx="1">
                  <c:v>MP-MT</c:v>
                </c:pt>
                <c:pt idx="2">
                  <c:v>CAPA Y SEN</c:v>
                </c:pt>
              </c:strCache>
            </c:strRef>
          </c:cat>
          <c:val>
            <c:numRef>
              <c:f>CUMPLIMIETO!$C$71:$C$73</c:f>
              <c:numCache>
                <c:formatCode>General</c:formatCode>
                <c:ptCount val="3"/>
                <c:pt idx="0">
                  <c:v>108</c:v>
                </c:pt>
                <c:pt idx="1">
                  <c:v>62</c:v>
                </c:pt>
                <c:pt idx="2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A6-47CD-8A13-EE95BC8CA417}"/>
            </c:ext>
          </c:extLst>
        </c:ser>
        <c:ser>
          <c:idx val="1"/>
          <c:order val="1"/>
          <c:tx>
            <c:strRef>
              <c:f>CUMPLIMIETO!$D$70</c:f>
              <c:strCache>
                <c:ptCount val="1"/>
                <c:pt idx="0">
                  <c:v>Actividades ejecutadas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CUMPLIMIETO!$B$71:$B$73</c:f>
              <c:strCache>
                <c:ptCount val="3"/>
                <c:pt idx="0">
                  <c:v>H Y S</c:v>
                </c:pt>
                <c:pt idx="1">
                  <c:v>MP-MT</c:v>
                </c:pt>
                <c:pt idx="2">
                  <c:v>CAPA Y SEN</c:v>
                </c:pt>
              </c:strCache>
            </c:strRef>
          </c:cat>
          <c:val>
            <c:numRef>
              <c:f>CUMPLIMIETO!$D$71:$D$73</c:f>
              <c:numCache>
                <c:formatCode>General</c:formatCode>
                <c:ptCount val="3"/>
                <c:pt idx="0">
                  <c:v>7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A6-47CD-8A13-EE95BC8CA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4579167"/>
        <c:axId val="474570431"/>
        <c:axId val="0"/>
      </c:bar3DChart>
      <c:catAx>
        <c:axId val="474579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74570431"/>
        <c:crosses val="autoZero"/>
        <c:auto val="1"/>
        <c:lblAlgn val="ctr"/>
        <c:lblOffset val="100"/>
        <c:noMultiLvlLbl val="0"/>
      </c:catAx>
      <c:valAx>
        <c:axId val="474570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745791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CUMPLIMIENTO</a:t>
            </a:r>
            <a:r>
              <a:rPr lang="es-CO" baseline="0"/>
              <a:t> TRIMESTRAL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FA6F-4D52-8D75-C1B14B6AE21E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FA6F-4D52-8D75-C1B14B6AE21E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FA6F-4D52-8D75-C1B14B6AE21E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FA6F-4D52-8D75-C1B14B6AE21E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FA6F-4D52-8D75-C1B14B6AE21E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8-FA6F-4D52-8D75-C1B14B6AE21E}"/>
              </c:ext>
            </c:extLst>
          </c:dPt>
          <c:dPt>
            <c:idx val="6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FA6F-4D52-8D75-C1B14B6AE21E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FA6F-4D52-8D75-C1B14B6AE21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CUMPLIMIETO!$C$51:$D$58</c:f>
              <c:multiLvlStrCache>
                <c:ptCount val="8"/>
                <c:lvl>
                  <c:pt idx="0">
                    <c:v>META</c:v>
                  </c:pt>
                  <c:pt idx="1">
                    <c:v>CUMPLIMIENTO</c:v>
                  </c:pt>
                  <c:pt idx="2">
                    <c:v>META</c:v>
                  </c:pt>
                  <c:pt idx="3">
                    <c:v>CUMPLIMIENTO</c:v>
                  </c:pt>
                  <c:pt idx="4">
                    <c:v>META</c:v>
                  </c:pt>
                  <c:pt idx="5">
                    <c:v>CUMPLIMIENTO</c:v>
                  </c:pt>
                  <c:pt idx="6">
                    <c:v>META</c:v>
                  </c:pt>
                  <c:pt idx="7">
                    <c:v>CUMPLIMIENTO</c:v>
                  </c:pt>
                </c:lvl>
                <c:lvl>
                  <c:pt idx="0">
                    <c:v>1 TRIMESTRE</c:v>
                  </c:pt>
                  <c:pt idx="2">
                    <c:v>2 TRIMESTRE</c:v>
                  </c:pt>
                  <c:pt idx="4">
                    <c:v>3 TRIMESTRE</c:v>
                  </c:pt>
                  <c:pt idx="6">
                    <c:v>4 TRIMESTRE</c:v>
                  </c:pt>
                </c:lvl>
              </c:multiLvlStrCache>
            </c:multiLvlStrRef>
          </c:cat>
          <c:val>
            <c:numRef>
              <c:f>CUMPLIMIETO!$E$51:$E$58</c:f>
              <c:numCache>
                <c:formatCode>0%</c:formatCode>
                <c:ptCount val="8"/>
                <c:pt idx="0">
                  <c:v>0.2</c:v>
                </c:pt>
                <c:pt idx="1">
                  <c:v>2.7237354085603113E-2</c:v>
                </c:pt>
                <c:pt idx="2">
                  <c:v>0.4</c:v>
                </c:pt>
                <c:pt idx="3">
                  <c:v>2.7237354085603113E-2</c:v>
                </c:pt>
                <c:pt idx="4">
                  <c:v>0.6</c:v>
                </c:pt>
                <c:pt idx="5">
                  <c:v>2.7237354085603113E-2</c:v>
                </c:pt>
                <c:pt idx="6">
                  <c:v>0.9</c:v>
                </c:pt>
                <c:pt idx="7">
                  <c:v>2.7237354085603113E-2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6F-4D52-8D75-C1B14B6AE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48863248"/>
        <c:axId val="1048866992"/>
        <c:axId val="0"/>
      </c:bar3DChart>
      <c:catAx>
        <c:axId val="104886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48866992"/>
        <c:crosses val="autoZero"/>
        <c:auto val="1"/>
        <c:lblAlgn val="ctr"/>
        <c:lblOffset val="100"/>
        <c:noMultiLvlLbl val="0"/>
      </c:catAx>
      <c:valAx>
        <c:axId val="1048866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48863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1386416</xdr:colOff>
      <xdr:row>0</xdr:row>
      <xdr:rowOff>0</xdr:rowOff>
    </xdr:from>
    <xdr:to>
      <xdr:col>31</xdr:col>
      <xdr:colOff>804335</xdr:colOff>
      <xdr:row>2</xdr:row>
      <xdr:rowOff>137583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2561BE4A-1696-49A6-A386-885DE813F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19916" y="0"/>
          <a:ext cx="1809752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1333500</xdr:colOff>
      <xdr:row>0</xdr:row>
      <xdr:rowOff>0</xdr:rowOff>
    </xdr:from>
    <xdr:to>
      <xdr:col>33</xdr:col>
      <xdr:colOff>751419</xdr:colOff>
      <xdr:row>2</xdr:row>
      <xdr:rowOff>169333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583D24BD-9C46-4B29-AD21-9FE90A0ED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67000" y="0"/>
          <a:ext cx="1809752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1104900</xdr:colOff>
      <xdr:row>0</xdr:row>
      <xdr:rowOff>47625</xdr:rowOff>
    </xdr:from>
    <xdr:to>
      <xdr:col>31</xdr:col>
      <xdr:colOff>800102</xdr:colOff>
      <xdr:row>2</xdr:row>
      <xdr:rowOff>209550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33373D95-669C-4C5D-A028-1CEDDD2E4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63700" y="47625"/>
          <a:ext cx="1809752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10</xdr:row>
      <xdr:rowOff>176212</xdr:rowOff>
    </xdr:from>
    <xdr:to>
      <xdr:col>13</xdr:col>
      <xdr:colOff>19049</xdr:colOff>
      <xdr:row>27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1429F22-AEA3-9C4A-8AEF-5908A6D33C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9524</xdr:colOff>
      <xdr:row>29</xdr:row>
      <xdr:rowOff>14287</xdr:rowOff>
    </xdr:from>
    <xdr:to>
      <xdr:col>11</xdr:col>
      <xdr:colOff>219074</xdr:colOff>
      <xdr:row>46</xdr:row>
      <xdr:rowOff>9525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9846F90-FDB2-5D00-12E5-DACD5F2E09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19050</xdr:colOff>
      <xdr:row>82</xdr:row>
      <xdr:rowOff>33337</xdr:rowOff>
    </xdr:from>
    <xdr:to>
      <xdr:col>12</xdr:col>
      <xdr:colOff>19050</xdr:colOff>
      <xdr:row>97</xdr:row>
      <xdr:rowOff>109537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DB169A6-C255-4559-8FB0-B4BDAB531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68</xdr:row>
      <xdr:rowOff>4762</xdr:rowOff>
    </xdr:from>
    <xdr:to>
      <xdr:col>12</xdr:col>
      <xdr:colOff>0</xdr:colOff>
      <xdr:row>81</xdr:row>
      <xdr:rowOff>80962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1E956BA-A0D1-165F-E48F-D083E8DABD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714375</xdr:colOff>
      <xdr:row>50</xdr:row>
      <xdr:rowOff>9525</xdr:rowOff>
    </xdr:from>
    <xdr:to>
      <xdr:col>13</xdr:col>
      <xdr:colOff>466725</xdr:colOff>
      <xdr:row>64</xdr:row>
      <xdr:rowOff>71436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2958255-1679-EACC-3E09-837FB2CCBB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12</xdr:col>
      <xdr:colOff>323850</xdr:colOff>
      <xdr:row>0</xdr:row>
      <xdr:rowOff>66675</xdr:rowOff>
    </xdr:from>
    <xdr:to>
      <xdr:col>14</xdr:col>
      <xdr:colOff>609602</xdr:colOff>
      <xdr:row>2</xdr:row>
      <xdr:rowOff>180975</xdr:rowOff>
    </xdr:to>
    <xdr:pic>
      <xdr:nvPicPr>
        <xdr:cNvPr id="7" name="Imagen 10">
          <a:extLst>
            <a:ext uri="{FF2B5EF4-FFF2-40B4-BE49-F238E27FC236}">
              <a16:creationId xmlns:a16="http://schemas.microsoft.com/office/drawing/2014/main" id="{4D69A4F0-B9C9-421B-9342-5A580EB81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06150" y="66675"/>
          <a:ext cx="1809752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file:///\\ictxsrvfs\9.%20SEGURIDAD%20Y%20SALUD%20EN%20EL%20TRABAJO\CUMPLIMIENTO%20AL%20SISTEMA\INSPECCIONES" TargetMode="External"/><Relationship Id="rId3" Type="http://schemas.openxmlformats.org/officeDocument/2006/relationships/hyperlink" Target="file:///\\ictxsrvfs\9.%20SEGURIDAD%20Y%20SALUD%20EN%20EL%20TRABAJO\CUMPLIMIENTO%20AL%20SISTEMA\POLITICAS\Resoluci&#243;n%20291%20del%2031%20de%20marzo%20de%202020%20politica.pdf" TargetMode="External"/><Relationship Id="rId7" Type="http://schemas.openxmlformats.org/officeDocument/2006/relationships/hyperlink" Target="file:///\\ictxsrvfs\9.%20SEGURIDAD%20Y%20SALUD%20EN%20EL%20TRABAJO\CUMPLIMIENTO%20AL%20SISTEMA\MATRICES\MATRIZ%20PELIGROS" TargetMode="External"/><Relationship Id="rId2" Type="http://schemas.openxmlformats.org/officeDocument/2006/relationships/hyperlink" Target="file:///\\ictxsrvfs\9.%20SEGURIDAD%20Y%20SALUD%20EN%20EL%20TRABAJO\CUMPLIMIENTO%20AL%20SISTEMA\MATRICES\MATRIZ%20LEGAL\MATRIZ%20DE%20REQUISITOS%20LEGALES%20ICETEX%20V.4%202020-06-30.xlsx" TargetMode="External"/><Relationship Id="rId1" Type="http://schemas.openxmlformats.org/officeDocument/2006/relationships/hyperlink" Target="file:///\\ictxsrvfs\9.%20SEGURIDAD%20Y%20SALUD%20EN%20EL%20TRABAJO\CUMPLIMIENTO%20AL%20SISTEMA\EVALUACION%20INCIAL\Evaluaci&#243;n%20Inicial%20SG-SST%20ICETEX%20-%20Est&#225;ndares%20M&#237;nimos.xlsx" TargetMode="External"/><Relationship Id="rId6" Type="http://schemas.openxmlformats.org/officeDocument/2006/relationships/hyperlink" Target="file:///\\ictxsrvfs\9.%20SEGURIDAD%20Y%20SALUD%20EN%20EL%20TRABAJO\CUMPLIMIENTO%20AL%20SISTEMA\INDICADORES\EVIDENCIAS\SEGURIDAD%20Y%20SALUD%20EN%20EL%20TRABAJO\SEGUNDO%20TRIMESTRE\SEMANA%20DE%20LA%20SST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file:///\\ictxsrvfs\9.%20SEGURIDAD%20Y%20SALUD%20EN%20EL%20TRABAJO\CUMPLIMIENTO%20AL%20SISTEMA\CAPACITACIONES\PLAN%20ANUAL%20DE%20CAPACITACI&#211;N%20ICETEX%202020.xlsx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file:///\\ictxsrvfs\9.%20SEGURIDAD%20Y%20SALUD%20EN%20EL%20TRABAJO\ELEMENTOS\2020\presupuesto%202020.xlsx" TargetMode="External"/><Relationship Id="rId9" Type="http://schemas.openxmlformats.org/officeDocument/2006/relationships/hyperlink" Target="file:///\\ictxsrvfs\9.%20SEGURIDAD%20Y%20SALUD%20EN%20EL%20TRABAJO\CUMPLIMIENTO%20AL%20SISTEMA\INSPECCIONE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file:///\\ictxsrvfs\9.%20SEGURIDAD%20Y%20SALUD%20EN%20EL%20TRABAJO\CUMPLIMIENTO%20AL%20SISTEMA\PROFESIOGRAMA\PROFESIOGRAMA%20ICETEX%20MAYO%202020.xlsx" TargetMode="External"/><Relationship Id="rId1" Type="http://schemas.openxmlformats.org/officeDocument/2006/relationships/hyperlink" Target="file:///\\ictxsrvfs\9.%20SEGURIDAD%20Y%20SALUD%20EN%20EL%20TRABAJO\AUSENTISMOS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F57"/>
  <sheetViews>
    <sheetView tabSelected="1" zoomScale="90" zoomScaleNormal="90" workbookViewId="0">
      <selection activeCell="C33" sqref="C33"/>
    </sheetView>
  </sheetViews>
  <sheetFormatPr baseColWidth="10" defaultRowHeight="15" x14ac:dyDescent="0.25"/>
  <cols>
    <col min="3" max="3" width="47" customWidth="1"/>
    <col min="4" max="4" width="10.5703125" customWidth="1"/>
    <col min="5" max="5" width="7.85546875" customWidth="1"/>
    <col min="6" max="6" width="7.7109375" customWidth="1"/>
    <col min="7" max="30" width="4.7109375" customWidth="1"/>
    <col min="31" max="31" width="35.85546875" customWidth="1"/>
    <col min="32" max="32" width="32.85546875" customWidth="1"/>
  </cols>
  <sheetData>
    <row r="1" spans="2:32" ht="21" customHeight="1" x14ac:dyDescent="0.25">
      <c r="B1" s="77" t="s">
        <v>74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9"/>
      <c r="AE1" s="100"/>
      <c r="AF1" s="101"/>
    </row>
    <row r="2" spans="2:32" ht="21" customHeight="1" x14ac:dyDescent="0.25">
      <c r="B2" s="80" t="s">
        <v>75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2"/>
      <c r="AE2" s="102"/>
      <c r="AF2" s="103"/>
    </row>
    <row r="3" spans="2:32" ht="15.75" customHeight="1" thickBot="1" x14ac:dyDescent="0.3">
      <c r="B3" s="83" t="s">
        <v>76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5"/>
      <c r="AE3" s="104"/>
      <c r="AF3" s="105"/>
    </row>
    <row r="5" spans="2:32" ht="15.75" thickBot="1" x14ac:dyDescent="0.3"/>
    <row r="6" spans="2:32" ht="15.75" customHeight="1" x14ac:dyDescent="0.25">
      <c r="B6" s="92" t="s">
        <v>0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</row>
    <row r="7" spans="2:32" ht="16.5" thickBot="1" x14ac:dyDescent="0.3">
      <c r="B7" s="94" t="s">
        <v>1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</row>
    <row r="8" spans="2:32" ht="33" customHeight="1" x14ac:dyDescent="0.25">
      <c r="B8" s="96" t="s">
        <v>2</v>
      </c>
      <c r="C8" s="98" t="s">
        <v>5</v>
      </c>
      <c r="D8" s="115" t="s">
        <v>6</v>
      </c>
      <c r="E8" s="116"/>
      <c r="F8" s="117"/>
      <c r="G8" s="121" t="s">
        <v>7</v>
      </c>
      <c r="H8" s="122"/>
      <c r="I8" s="122"/>
      <c r="J8" s="122"/>
      <c r="K8" s="122"/>
      <c r="L8" s="123"/>
      <c r="M8" s="121" t="s">
        <v>8</v>
      </c>
      <c r="N8" s="122"/>
      <c r="O8" s="122"/>
      <c r="P8" s="122"/>
      <c r="Q8" s="122"/>
      <c r="R8" s="123"/>
      <c r="S8" s="121" t="s">
        <v>9</v>
      </c>
      <c r="T8" s="122"/>
      <c r="U8" s="122"/>
      <c r="V8" s="122"/>
      <c r="W8" s="122"/>
      <c r="X8" s="123"/>
      <c r="Y8" s="121" t="s">
        <v>10</v>
      </c>
      <c r="Z8" s="122"/>
      <c r="AA8" s="122"/>
      <c r="AB8" s="122"/>
      <c r="AC8" s="122"/>
      <c r="AD8" s="123"/>
      <c r="AE8" s="86" t="s">
        <v>11</v>
      </c>
      <c r="AF8" s="86" t="s">
        <v>12</v>
      </c>
    </row>
    <row r="9" spans="2:32" x14ac:dyDescent="0.25">
      <c r="B9" s="97"/>
      <c r="C9" s="99"/>
      <c r="D9" s="118"/>
      <c r="E9" s="119"/>
      <c r="F9" s="120"/>
      <c r="G9" s="88" t="s">
        <v>13</v>
      </c>
      <c r="H9" s="89"/>
      <c r="I9" s="90" t="s">
        <v>14</v>
      </c>
      <c r="J9" s="89"/>
      <c r="K9" s="90" t="s">
        <v>15</v>
      </c>
      <c r="L9" s="91"/>
      <c r="M9" s="88" t="s">
        <v>16</v>
      </c>
      <c r="N9" s="89"/>
      <c r="O9" s="90" t="s">
        <v>17</v>
      </c>
      <c r="P9" s="89"/>
      <c r="Q9" s="90" t="s">
        <v>18</v>
      </c>
      <c r="R9" s="91"/>
      <c r="S9" s="88" t="s">
        <v>19</v>
      </c>
      <c r="T9" s="89"/>
      <c r="U9" s="90" t="s">
        <v>20</v>
      </c>
      <c r="V9" s="89"/>
      <c r="W9" s="90" t="s">
        <v>21</v>
      </c>
      <c r="X9" s="91"/>
      <c r="Y9" s="88" t="s">
        <v>22</v>
      </c>
      <c r="Z9" s="89"/>
      <c r="AA9" s="90" t="s">
        <v>23</v>
      </c>
      <c r="AB9" s="89"/>
      <c r="AC9" s="90" t="s">
        <v>24</v>
      </c>
      <c r="AD9" s="91"/>
      <c r="AE9" s="87"/>
      <c r="AF9" s="87"/>
    </row>
    <row r="10" spans="2:32" ht="15.75" thickBot="1" x14ac:dyDescent="0.3">
      <c r="B10" s="97"/>
      <c r="C10" s="99"/>
      <c r="D10" s="1" t="s">
        <v>25</v>
      </c>
      <c r="E10" s="1" t="s">
        <v>26</v>
      </c>
      <c r="F10" s="2" t="s">
        <v>27</v>
      </c>
      <c r="G10" s="3" t="s">
        <v>28</v>
      </c>
      <c r="H10" s="1" t="s">
        <v>29</v>
      </c>
      <c r="I10" s="1" t="s">
        <v>28</v>
      </c>
      <c r="J10" s="1" t="s">
        <v>29</v>
      </c>
      <c r="K10" s="1" t="s">
        <v>28</v>
      </c>
      <c r="L10" s="4" t="s">
        <v>29</v>
      </c>
      <c r="M10" s="3" t="s">
        <v>28</v>
      </c>
      <c r="N10" s="1" t="s">
        <v>29</v>
      </c>
      <c r="O10" s="1" t="s">
        <v>28</v>
      </c>
      <c r="P10" s="1" t="s">
        <v>29</v>
      </c>
      <c r="Q10" s="1" t="s">
        <v>28</v>
      </c>
      <c r="R10" s="4" t="s">
        <v>29</v>
      </c>
      <c r="S10" s="3" t="s">
        <v>28</v>
      </c>
      <c r="T10" s="1" t="s">
        <v>29</v>
      </c>
      <c r="U10" s="1" t="s">
        <v>28</v>
      </c>
      <c r="V10" s="1" t="s">
        <v>29</v>
      </c>
      <c r="W10" s="1" t="s">
        <v>28</v>
      </c>
      <c r="X10" s="4" t="s">
        <v>29</v>
      </c>
      <c r="Y10" s="3" t="s">
        <v>28</v>
      </c>
      <c r="Z10" s="1" t="s">
        <v>29</v>
      </c>
      <c r="AA10" s="1" t="s">
        <v>28</v>
      </c>
      <c r="AB10" s="1" t="s">
        <v>29</v>
      </c>
      <c r="AC10" s="1" t="s">
        <v>28</v>
      </c>
      <c r="AD10" s="4" t="s">
        <v>29</v>
      </c>
      <c r="AE10" s="87"/>
      <c r="AF10" s="87"/>
    </row>
    <row r="11" spans="2:32" ht="38.25" x14ac:dyDescent="0.25">
      <c r="B11" s="110" t="s">
        <v>30</v>
      </c>
      <c r="C11" s="5" t="s">
        <v>31</v>
      </c>
      <c r="D11" s="6"/>
      <c r="E11" s="6" t="s">
        <v>32</v>
      </c>
      <c r="F11" s="6" t="s">
        <v>32</v>
      </c>
      <c r="G11" s="44">
        <v>1</v>
      </c>
      <c r="H11" s="44">
        <v>1</v>
      </c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>
        <v>1</v>
      </c>
      <c r="AD11" s="44"/>
      <c r="AE11" s="8" t="s">
        <v>33</v>
      </c>
      <c r="AF11" s="9"/>
    </row>
    <row r="12" spans="2:32" ht="51" x14ac:dyDescent="0.25">
      <c r="B12" s="111"/>
      <c r="C12" s="10" t="s">
        <v>34</v>
      </c>
      <c r="D12" s="11"/>
      <c r="E12" s="11" t="s">
        <v>32</v>
      </c>
      <c r="F12" s="11" t="s">
        <v>32</v>
      </c>
      <c r="G12" s="37">
        <v>1</v>
      </c>
      <c r="H12" s="37">
        <v>1</v>
      </c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12" t="s">
        <v>35</v>
      </c>
      <c r="AF12" s="13"/>
    </row>
    <row r="13" spans="2:32" ht="25.5" x14ac:dyDescent="0.25">
      <c r="B13" s="111"/>
      <c r="C13" s="14" t="s">
        <v>168</v>
      </c>
      <c r="D13" s="15"/>
      <c r="E13" s="15" t="s">
        <v>32</v>
      </c>
      <c r="F13" s="15" t="s">
        <v>32</v>
      </c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>
        <v>1</v>
      </c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17" t="s">
        <v>36</v>
      </c>
      <c r="AF13" s="18"/>
    </row>
    <row r="14" spans="2:32" ht="38.25" x14ac:dyDescent="0.25">
      <c r="B14" s="111"/>
      <c r="C14" s="14" t="s">
        <v>126</v>
      </c>
      <c r="D14" s="15"/>
      <c r="E14" s="15" t="s">
        <v>32</v>
      </c>
      <c r="F14" s="15" t="s">
        <v>32</v>
      </c>
      <c r="G14" s="37"/>
      <c r="H14" s="37"/>
      <c r="I14" s="37"/>
      <c r="J14" s="37"/>
      <c r="K14" s="37">
        <v>1</v>
      </c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17" t="s">
        <v>37</v>
      </c>
      <c r="AF14" s="18"/>
    </row>
    <row r="15" spans="2:32" ht="25.5" x14ac:dyDescent="0.25">
      <c r="B15" s="111"/>
      <c r="C15" s="16" t="s">
        <v>127</v>
      </c>
      <c r="D15" s="15"/>
      <c r="E15" s="15" t="s">
        <v>32</v>
      </c>
      <c r="F15" s="15" t="s">
        <v>32</v>
      </c>
      <c r="G15" s="37">
        <v>1</v>
      </c>
      <c r="H15" s="37">
        <v>1</v>
      </c>
      <c r="I15" s="37">
        <v>1</v>
      </c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16" t="s">
        <v>38</v>
      </c>
      <c r="AF15" s="18"/>
    </row>
    <row r="16" spans="2:32" ht="25.5" x14ac:dyDescent="0.25">
      <c r="B16" s="111"/>
      <c r="C16" s="14" t="s">
        <v>169</v>
      </c>
      <c r="D16" s="15" t="s">
        <v>32</v>
      </c>
      <c r="E16" s="15" t="s">
        <v>32</v>
      </c>
      <c r="F16" s="15" t="s">
        <v>32</v>
      </c>
      <c r="G16" s="37">
        <v>1</v>
      </c>
      <c r="H16" s="37">
        <v>1</v>
      </c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17" t="s">
        <v>39</v>
      </c>
      <c r="AF16" s="18"/>
    </row>
    <row r="17" spans="2:32" ht="81" customHeight="1" x14ac:dyDescent="0.25">
      <c r="B17" s="111"/>
      <c r="C17" s="14" t="s">
        <v>87</v>
      </c>
      <c r="D17" s="15"/>
      <c r="E17" s="15" t="s">
        <v>32</v>
      </c>
      <c r="F17" s="15" t="s">
        <v>32</v>
      </c>
      <c r="G17" s="37">
        <v>1</v>
      </c>
      <c r="H17" s="37">
        <v>1</v>
      </c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17" t="s">
        <v>40</v>
      </c>
      <c r="AF17" s="18"/>
    </row>
    <row r="18" spans="2:32" ht="25.5" x14ac:dyDescent="0.25">
      <c r="B18" s="111"/>
      <c r="C18" s="14" t="s">
        <v>128</v>
      </c>
      <c r="D18" s="15"/>
      <c r="E18" s="15" t="s">
        <v>32</v>
      </c>
      <c r="F18" s="15" t="s">
        <v>32</v>
      </c>
      <c r="G18" s="37"/>
      <c r="H18" s="37"/>
      <c r="I18" s="37"/>
      <c r="J18" s="37"/>
      <c r="K18" s="37">
        <v>1</v>
      </c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16" t="s">
        <v>41</v>
      </c>
      <c r="AF18" s="18"/>
    </row>
    <row r="19" spans="2:32" ht="45.75" customHeight="1" x14ac:dyDescent="0.25">
      <c r="B19" s="111"/>
      <c r="C19" s="14" t="s">
        <v>42</v>
      </c>
      <c r="D19" s="15"/>
      <c r="E19" s="15" t="s">
        <v>32</v>
      </c>
      <c r="F19" s="15" t="s">
        <v>32</v>
      </c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>
        <v>1</v>
      </c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16" t="s">
        <v>43</v>
      </c>
      <c r="AF19" s="18"/>
    </row>
    <row r="20" spans="2:32" ht="76.5" customHeight="1" x14ac:dyDescent="0.25">
      <c r="B20" s="111"/>
      <c r="C20" s="14" t="s">
        <v>151</v>
      </c>
      <c r="D20" s="15"/>
      <c r="E20" s="15"/>
      <c r="F20" s="15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>
        <v>1</v>
      </c>
      <c r="Z20" s="37"/>
      <c r="AA20" s="37"/>
      <c r="AB20" s="37"/>
      <c r="AC20" s="37"/>
      <c r="AD20" s="37"/>
      <c r="AE20" s="16" t="s">
        <v>152</v>
      </c>
      <c r="AF20" s="18"/>
    </row>
    <row r="21" spans="2:32" ht="25.5" x14ac:dyDescent="0.25">
      <c r="B21" s="111"/>
      <c r="C21" s="14" t="s">
        <v>44</v>
      </c>
      <c r="D21" s="15" t="s">
        <v>32</v>
      </c>
      <c r="E21" s="15" t="s">
        <v>32</v>
      </c>
      <c r="F21" s="15" t="s">
        <v>32</v>
      </c>
      <c r="G21" s="37"/>
      <c r="H21" s="37"/>
      <c r="I21" s="37">
        <v>1</v>
      </c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19" t="s">
        <v>45</v>
      </c>
      <c r="AF21" s="18"/>
    </row>
    <row r="22" spans="2:32" ht="31.5" customHeight="1" thickBot="1" x14ac:dyDescent="0.3">
      <c r="B22" s="111"/>
      <c r="C22" s="20" t="s">
        <v>170</v>
      </c>
      <c r="D22" s="21"/>
      <c r="E22" s="21"/>
      <c r="F22" s="21"/>
      <c r="G22" s="42"/>
      <c r="H22" s="42"/>
      <c r="I22" s="42"/>
      <c r="J22" s="42"/>
      <c r="K22" s="42">
        <v>1</v>
      </c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5" t="s">
        <v>147</v>
      </c>
      <c r="AF22" s="22"/>
    </row>
    <row r="23" spans="2:32" ht="72.75" customHeight="1" x14ac:dyDescent="0.25">
      <c r="B23" s="112" t="s">
        <v>46</v>
      </c>
      <c r="C23" s="29" t="s">
        <v>129</v>
      </c>
      <c r="D23" s="32"/>
      <c r="E23" s="32" t="s">
        <v>32</v>
      </c>
      <c r="F23" s="32" t="s">
        <v>32</v>
      </c>
      <c r="G23" s="40"/>
      <c r="H23" s="44"/>
      <c r="I23" s="40"/>
      <c r="J23" s="44"/>
      <c r="K23" s="40"/>
      <c r="L23" s="44"/>
      <c r="M23" s="40"/>
      <c r="N23" s="44"/>
      <c r="O23" s="40"/>
      <c r="P23" s="44"/>
      <c r="Q23" s="40">
        <v>1</v>
      </c>
      <c r="R23" s="44"/>
      <c r="S23" s="40"/>
      <c r="T23" s="44"/>
      <c r="U23" s="40"/>
      <c r="V23" s="44"/>
      <c r="W23" s="40"/>
      <c r="X23" s="44"/>
      <c r="Y23" s="40"/>
      <c r="Z23" s="44"/>
      <c r="AA23" s="40"/>
      <c r="AB23" s="44"/>
      <c r="AC23" s="40"/>
      <c r="AD23" s="44"/>
      <c r="AE23" s="24" t="s">
        <v>47</v>
      </c>
      <c r="AF23" s="31"/>
    </row>
    <row r="24" spans="2:32" ht="75.75" customHeight="1" x14ac:dyDescent="0.25">
      <c r="B24" s="113"/>
      <c r="C24" s="73" t="s">
        <v>181</v>
      </c>
      <c r="D24" s="15"/>
      <c r="E24" s="15" t="s">
        <v>32</v>
      </c>
      <c r="F24" s="15" t="s">
        <v>32</v>
      </c>
      <c r="G24" s="37">
        <v>1</v>
      </c>
      <c r="H24" s="37">
        <v>1</v>
      </c>
      <c r="I24" s="37">
        <v>1</v>
      </c>
      <c r="J24" s="37"/>
      <c r="K24" s="37">
        <v>1</v>
      </c>
      <c r="L24" s="37"/>
      <c r="M24" s="37">
        <v>1</v>
      </c>
      <c r="N24" s="37"/>
      <c r="O24" s="37">
        <v>1</v>
      </c>
      <c r="P24" s="37"/>
      <c r="Q24" s="37">
        <v>1</v>
      </c>
      <c r="R24" s="37"/>
      <c r="S24" s="37">
        <v>1</v>
      </c>
      <c r="T24" s="37"/>
      <c r="U24" s="37">
        <v>1</v>
      </c>
      <c r="V24" s="37"/>
      <c r="W24" s="37">
        <v>1</v>
      </c>
      <c r="X24" s="37"/>
      <c r="Y24" s="37">
        <v>1</v>
      </c>
      <c r="Z24" s="37"/>
      <c r="AA24" s="37">
        <v>1</v>
      </c>
      <c r="AB24" s="37"/>
      <c r="AC24" s="37">
        <v>1</v>
      </c>
      <c r="AD24" s="37"/>
      <c r="AE24" s="19" t="s">
        <v>48</v>
      </c>
      <c r="AF24" s="18"/>
    </row>
    <row r="25" spans="2:32" ht="39" customHeight="1" x14ac:dyDescent="0.25">
      <c r="B25" s="113"/>
      <c r="C25" s="14" t="s">
        <v>171</v>
      </c>
      <c r="D25" s="15"/>
      <c r="E25" s="15" t="s">
        <v>32</v>
      </c>
      <c r="F25" s="15" t="s">
        <v>32</v>
      </c>
      <c r="G25" s="37"/>
      <c r="H25" s="37"/>
      <c r="I25" s="37"/>
      <c r="J25" s="37"/>
      <c r="K25" s="37">
        <v>1</v>
      </c>
      <c r="L25" s="37"/>
      <c r="M25" s="37"/>
      <c r="N25" s="37"/>
      <c r="O25" s="37"/>
      <c r="P25" s="37"/>
      <c r="Q25" s="37">
        <v>1</v>
      </c>
      <c r="R25" s="37"/>
      <c r="S25" s="37"/>
      <c r="T25" s="37"/>
      <c r="U25" s="37"/>
      <c r="V25" s="37"/>
      <c r="W25" s="37">
        <v>1</v>
      </c>
      <c r="X25" s="37"/>
      <c r="Y25" s="37"/>
      <c r="Z25" s="37"/>
      <c r="AA25" s="37"/>
      <c r="AB25" s="37"/>
      <c r="AC25" s="37"/>
      <c r="AD25" s="37"/>
      <c r="AE25" s="19" t="s">
        <v>148</v>
      </c>
      <c r="AF25" s="18"/>
    </row>
    <row r="26" spans="2:32" ht="32.25" customHeight="1" x14ac:dyDescent="0.25">
      <c r="B26" s="113"/>
      <c r="C26" s="14" t="s">
        <v>79</v>
      </c>
      <c r="D26" s="15"/>
      <c r="E26" s="15" t="s">
        <v>32</v>
      </c>
      <c r="F26" s="15" t="s">
        <v>32</v>
      </c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>
        <v>1</v>
      </c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19" t="s">
        <v>149</v>
      </c>
      <c r="AF26" s="18"/>
    </row>
    <row r="27" spans="2:32" ht="25.5" x14ac:dyDescent="0.25">
      <c r="B27" s="113"/>
      <c r="C27" s="14" t="s">
        <v>49</v>
      </c>
      <c r="D27" s="15"/>
      <c r="E27" s="15" t="s">
        <v>32</v>
      </c>
      <c r="F27" s="15" t="s">
        <v>32</v>
      </c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>
        <v>1</v>
      </c>
      <c r="AD27" s="37"/>
      <c r="AE27" s="16" t="s">
        <v>36</v>
      </c>
      <c r="AF27" s="18"/>
    </row>
    <row r="28" spans="2:32" ht="38.25" x14ac:dyDescent="0.25">
      <c r="B28" s="113"/>
      <c r="C28" s="14" t="s">
        <v>50</v>
      </c>
      <c r="D28" s="15"/>
      <c r="E28" s="15" t="s">
        <v>32</v>
      </c>
      <c r="F28" s="15" t="s">
        <v>32</v>
      </c>
      <c r="G28" s="37"/>
      <c r="H28" s="37"/>
      <c r="I28" s="37"/>
      <c r="J28" s="37"/>
      <c r="K28" s="37"/>
      <c r="L28" s="37"/>
      <c r="M28" s="37"/>
      <c r="N28" s="37"/>
      <c r="O28" s="37">
        <v>1</v>
      </c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16" t="s">
        <v>51</v>
      </c>
      <c r="AF28" s="18"/>
    </row>
    <row r="29" spans="2:32" ht="38.25" x14ac:dyDescent="0.25">
      <c r="B29" s="113"/>
      <c r="C29" s="14" t="s">
        <v>141</v>
      </c>
      <c r="D29" s="15"/>
      <c r="E29" s="15" t="s">
        <v>32</v>
      </c>
      <c r="F29" s="15" t="s">
        <v>32</v>
      </c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>
        <v>1</v>
      </c>
      <c r="R29" s="37"/>
      <c r="S29" s="37"/>
      <c r="T29" s="37"/>
      <c r="U29" s="37"/>
      <c r="V29" s="37"/>
      <c r="W29" s="37">
        <v>1</v>
      </c>
      <c r="X29" s="37"/>
      <c r="Y29" s="37"/>
      <c r="Z29" s="37"/>
      <c r="AA29" s="37"/>
      <c r="AB29" s="37"/>
      <c r="AC29" s="37">
        <v>1</v>
      </c>
      <c r="AD29" s="37"/>
      <c r="AE29" s="16" t="s">
        <v>52</v>
      </c>
      <c r="AF29" s="18"/>
    </row>
    <row r="30" spans="2:32" ht="25.5" x14ac:dyDescent="0.25">
      <c r="B30" s="113"/>
      <c r="C30" s="14" t="s">
        <v>172</v>
      </c>
      <c r="D30" s="15" t="s">
        <v>32</v>
      </c>
      <c r="E30" s="15" t="s">
        <v>32</v>
      </c>
      <c r="F30" s="15" t="s">
        <v>32</v>
      </c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>
        <v>1</v>
      </c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17" t="s">
        <v>53</v>
      </c>
      <c r="AF30" s="18"/>
    </row>
    <row r="31" spans="2:32" ht="44.25" customHeight="1" x14ac:dyDescent="0.25">
      <c r="B31" s="113"/>
      <c r="C31" s="14" t="s">
        <v>173</v>
      </c>
      <c r="D31" s="15"/>
      <c r="E31" s="15" t="s">
        <v>32</v>
      </c>
      <c r="F31" s="15" t="s">
        <v>32</v>
      </c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>
        <v>1</v>
      </c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16" t="s">
        <v>54</v>
      </c>
      <c r="AF31" s="18"/>
    </row>
    <row r="32" spans="2:32" ht="63.75" customHeight="1" x14ac:dyDescent="0.25">
      <c r="B32" s="113"/>
      <c r="C32" s="14" t="s">
        <v>174</v>
      </c>
      <c r="D32" s="15" t="s">
        <v>32</v>
      </c>
      <c r="E32" s="15" t="s">
        <v>32</v>
      </c>
      <c r="F32" s="15" t="s">
        <v>32</v>
      </c>
      <c r="G32" s="37"/>
      <c r="H32" s="37"/>
      <c r="I32" s="37"/>
      <c r="J32" s="37"/>
      <c r="K32" s="37"/>
      <c r="L32" s="37"/>
      <c r="M32" s="37"/>
      <c r="N32" s="37"/>
      <c r="O32" s="37">
        <v>1</v>
      </c>
      <c r="P32" s="37"/>
      <c r="Q32" s="37"/>
      <c r="R32" s="37"/>
      <c r="S32" s="37">
        <v>1</v>
      </c>
      <c r="T32" s="37"/>
      <c r="U32" s="37"/>
      <c r="V32" s="37"/>
      <c r="W32" s="37">
        <v>1</v>
      </c>
      <c r="X32" s="37"/>
      <c r="Y32" s="37"/>
      <c r="Z32" s="37"/>
      <c r="AA32" s="37"/>
      <c r="AB32" s="37"/>
      <c r="AC32" s="37"/>
      <c r="AD32" s="37"/>
      <c r="AE32" s="16" t="s">
        <v>55</v>
      </c>
      <c r="AF32" s="18"/>
    </row>
    <row r="33" spans="2:32" ht="24.75" customHeight="1" x14ac:dyDescent="0.25">
      <c r="B33" s="113"/>
      <c r="C33" s="14" t="s">
        <v>166</v>
      </c>
      <c r="D33" s="15"/>
      <c r="E33" s="15" t="s">
        <v>32</v>
      </c>
      <c r="F33" s="15" t="s">
        <v>32</v>
      </c>
      <c r="G33" s="37"/>
      <c r="H33" s="37"/>
      <c r="I33" s="37"/>
      <c r="J33" s="37"/>
      <c r="K33" s="37"/>
      <c r="L33" s="37"/>
      <c r="M33" s="37">
        <v>1</v>
      </c>
      <c r="N33" s="37"/>
      <c r="O33" s="37">
        <v>1</v>
      </c>
      <c r="P33" s="37"/>
      <c r="Q33" s="37">
        <v>1</v>
      </c>
      <c r="R33" s="37"/>
      <c r="S33" s="37">
        <v>1</v>
      </c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16" t="s">
        <v>153</v>
      </c>
      <c r="AF33" s="18"/>
    </row>
    <row r="34" spans="2:32" ht="39" customHeight="1" x14ac:dyDescent="0.25">
      <c r="B34" s="113"/>
      <c r="C34" s="14" t="s">
        <v>175</v>
      </c>
      <c r="D34" s="15"/>
      <c r="E34" s="15" t="s">
        <v>32</v>
      </c>
      <c r="F34" s="15" t="s">
        <v>32</v>
      </c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>
        <v>1</v>
      </c>
      <c r="V34" s="37"/>
      <c r="W34" s="37">
        <v>1</v>
      </c>
      <c r="X34" s="37"/>
      <c r="Y34" s="37">
        <v>1</v>
      </c>
      <c r="Z34" s="37"/>
      <c r="AA34" s="37"/>
      <c r="AB34" s="37"/>
      <c r="AC34" s="37"/>
      <c r="AD34" s="37"/>
      <c r="AE34" s="16" t="s">
        <v>150</v>
      </c>
      <c r="AF34" s="18"/>
    </row>
    <row r="35" spans="2:32" ht="25.5" x14ac:dyDescent="0.25">
      <c r="B35" s="113"/>
      <c r="C35" s="14" t="s">
        <v>176</v>
      </c>
      <c r="D35" s="15"/>
      <c r="E35" s="15" t="s">
        <v>32</v>
      </c>
      <c r="F35" s="15" t="s">
        <v>32</v>
      </c>
      <c r="G35" s="37"/>
      <c r="H35" s="37"/>
      <c r="I35" s="37">
        <v>1</v>
      </c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16" t="s">
        <v>146</v>
      </c>
      <c r="AF35" s="18"/>
    </row>
    <row r="36" spans="2:32" ht="28.5" customHeight="1" x14ac:dyDescent="0.25">
      <c r="B36" s="113"/>
      <c r="C36" s="14" t="s">
        <v>177</v>
      </c>
      <c r="D36" s="15" t="s">
        <v>32</v>
      </c>
      <c r="E36" s="15" t="s">
        <v>32</v>
      </c>
      <c r="F36" s="15" t="s">
        <v>32</v>
      </c>
      <c r="G36" s="37"/>
      <c r="H36" s="37"/>
      <c r="I36" s="37"/>
      <c r="J36" s="37"/>
      <c r="K36" s="37">
        <v>1</v>
      </c>
      <c r="L36" s="37"/>
      <c r="M36" s="37"/>
      <c r="N36" s="37"/>
      <c r="O36" s="37">
        <v>1</v>
      </c>
      <c r="P36" s="37"/>
      <c r="Q36" s="37"/>
      <c r="R36" s="37"/>
      <c r="S36" s="37">
        <v>1</v>
      </c>
      <c r="T36" s="37"/>
      <c r="U36" s="37"/>
      <c r="V36" s="37"/>
      <c r="W36" s="37">
        <v>1</v>
      </c>
      <c r="X36" s="37"/>
      <c r="Y36" s="37"/>
      <c r="Z36" s="37"/>
      <c r="AA36" s="37">
        <v>1</v>
      </c>
      <c r="AB36" s="37"/>
      <c r="AC36" s="37"/>
      <c r="AD36" s="37"/>
      <c r="AE36" s="16" t="s">
        <v>154</v>
      </c>
      <c r="AF36" s="18"/>
    </row>
    <row r="37" spans="2:32" ht="37.5" customHeight="1" x14ac:dyDescent="0.25">
      <c r="B37" s="113"/>
      <c r="C37" s="14" t="s">
        <v>182</v>
      </c>
      <c r="D37" s="15"/>
      <c r="E37" s="15" t="s">
        <v>32</v>
      </c>
      <c r="F37" s="15" t="s">
        <v>32</v>
      </c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>
        <v>1</v>
      </c>
      <c r="X37" s="37"/>
      <c r="Y37" s="37">
        <v>1</v>
      </c>
      <c r="Z37" s="37"/>
      <c r="AA37" s="37"/>
      <c r="AB37" s="37"/>
      <c r="AC37" s="37"/>
      <c r="AD37" s="37"/>
      <c r="AE37" s="16" t="s">
        <v>155</v>
      </c>
      <c r="AF37" s="18"/>
    </row>
    <row r="38" spans="2:32" ht="38.25" x14ac:dyDescent="0.25">
      <c r="B38" s="113"/>
      <c r="C38" s="14" t="s">
        <v>56</v>
      </c>
      <c r="D38" s="15"/>
      <c r="E38" s="15" t="s">
        <v>32</v>
      </c>
      <c r="F38" s="15" t="s">
        <v>32</v>
      </c>
      <c r="G38" s="37"/>
      <c r="H38" s="37"/>
      <c r="I38" s="37"/>
      <c r="J38" s="37"/>
      <c r="K38" s="37">
        <v>1</v>
      </c>
      <c r="L38" s="37"/>
      <c r="M38" s="37"/>
      <c r="N38" s="37"/>
      <c r="O38" s="37"/>
      <c r="P38" s="37"/>
      <c r="Q38" s="37">
        <v>1</v>
      </c>
      <c r="R38" s="37"/>
      <c r="S38" s="37"/>
      <c r="T38" s="37"/>
      <c r="U38" s="37"/>
      <c r="V38" s="37"/>
      <c r="W38" s="37">
        <v>1</v>
      </c>
      <c r="X38" s="37"/>
      <c r="Y38" s="37"/>
      <c r="Z38" s="37"/>
      <c r="AA38" s="37"/>
      <c r="AB38" s="37"/>
      <c r="AC38" s="37"/>
      <c r="AD38" s="37"/>
      <c r="AE38" s="16" t="s">
        <v>57</v>
      </c>
      <c r="AF38" s="18"/>
    </row>
    <row r="39" spans="2:32" ht="51" x14ac:dyDescent="0.25">
      <c r="B39" s="113"/>
      <c r="C39" s="20" t="s">
        <v>58</v>
      </c>
      <c r="D39" s="21"/>
      <c r="E39" s="21" t="s">
        <v>32</v>
      </c>
      <c r="F39" s="21" t="s">
        <v>32</v>
      </c>
      <c r="G39" s="37"/>
      <c r="H39" s="38"/>
      <c r="I39" s="37"/>
      <c r="J39" s="38"/>
      <c r="K39" s="37">
        <v>1</v>
      </c>
      <c r="L39" s="38"/>
      <c r="M39" s="37"/>
      <c r="N39" s="38"/>
      <c r="O39" s="37"/>
      <c r="P39" s="38"/>
      <c r="Q39" s="37">
        <v>1</v>
      </c>
      <c r="R39" s="38"/>
      <c r="S39" s="37"/>
      <c r="T39" s="38"/>
      <c r="U39" s="37"/>
      <c r="V39" s="38"/>
      <c r="W39" s="37">
        <v>1</v>
      </c>
      <c r="X39" s="37"/>
      <c r="Y39" s="37"/>
      <c r="Z39" s="38"/>
      <c r="AA39" s="37"/>
      <c r="AB39" s="38"/>
      <c r="AC39" s="37">
        <v>1</v>
      </c>
      <c r="AD39" s="38"/>
      <c r="AE39" s="25" t="s">
        <v>77</v>
      </c>
      <c r="AF39" s="22"/>
    </row>
    <row r="40" spans="2:32" ht="30" x14ac:dyDescent="0.25">
      <c r="B40" s="113"/>
      <c r="C40" s="73" t="s">
        <v>178</v>
      </c>
      <c r="D40" s="15"/>
      <c r="E40" s="15" t="s">
        <v>32</v>
      </c>
      <c r="F40" s="15" t="s">
        <v>32</v>
      </c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>
        <v>1</v>
      </c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17" t="s">
        <v>59</v>
      </c>
      <c r="AF40" s="18"/>
    </row>
    <row r="41" spans="2:32" ht="51" customHeight="1" x14ac:dyDescent="0.25">
      <c r="B41" s="113"/>
      <c r="C41" s="14" t="s">
        <v>179</v>
      </c>
      <c r="D41" s="15"/>
      <c r="E41" s="15" t="s">
        <v>32</v>
      </c>
      <c r="F41" s="15" t="s">
        <v>32</v>
      </c>
      <c r="G41" s="37"/>
      <c r="H41" s="37"/>
      <c r="I41" s="37"/>
      <c r="J41" s="37"/>
      <c r="K41" s="37">
        <v>1</v>
      </c>
      <c r="L41" s="37"/>
      <c r="M41" s="37">
        <v>1</v>
      </c>
      <c r="N41" s="37"/>
      <c r="O41" s="37">
        <v>1</v>
      </c>
      <c r="P41" s="37"/>
      <c r="Q41" s="37">
        <v>1</v>
      </c>
      <c r="R41" s="37"/>
      <c r="S41" s="37">
        <v>1</v>
      </c>
      <c r="T41" s="37"/>
      <c r="U41" s="37">
        <v>1</v>
      </c>
      <c r="V41" s="37"/>
      <c r="W41" s="37"/>
      <c r="X41" s="37"/>
      <c r="Y41" s="37"/>
      <c r="Z41" s="37"/>
      <c r="AA41" s="37">
        <v>1</v>
      </c>
      <c r="AB41" s="37"/>
      <c r="AC41" s="37"/>
      <c r="AD41" s="37"/>
      <c r="AE41" s="17" t="s">
        <v>60</v>
      </c>
      <c r="AF41" s="18"/>
    </row>
    <row r="42" spans="2:32" ht="57" customHeight="1" x14ac:dyDescent="0.25">
      <c r="B42" s="113"/>
      <c r="C42" s="73" t="s">
        <v>183</v>
      </c>
      <c r="D42" s="15"/>
      <c r="E42" s="15" t="s">
        <v>32</v>
      </c>
      <c r="F42" s="15" t="s">
        <v>32</v>
      </c>
      <c r="G42" s="37"/>
      <c r="H42" s="37"/>
      <c r="I42" s="37"/>
      <c r="J42" s="37"/>
      <c r="K42" s="37"/>
      <c r="L42" s="37"/>
      <c r="M42" s="37">
        <v>1</v>
      </c>
      <c r="N42" s="37"/>
      <c r="O42" s="37">
        <v>1</v>
      </c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16" t="s">
        <v>145</v>
      </c>
      <c r="AF42" s="18"/>
    </row>
    <row r="43" spans="2:32" ht="57" customHeight="1" x14ac:dyDescent="0.25">
      <c r="B43" s="113"/>
      <c r="C43" s="14" t="s">
        <v>180</v>
      </c>
      <c r="D43" s="15"/>
      <c r="E43" s="15" t="s">
        <v>32</v>
      </c>
      <c r="F43" s="15" t="s">
        <v>32</v>
      </c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>
        <v>1</v>
      </c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16" t="s">
        <v>144</v>
      </c>
      <c r="AF43" s="18"/>
    </row>
    <row r="44" spans="2:32" ht="69.75" customHeight="1" thickBot="1" x14ac:dyDescent="0.3">
      <c r="B44" s="114"/>
      <c r="C44" s="33" t="s">
        <v>165</v>
      </c>
      <c r="D44" s="50"/>
      <c r="E44" s="50" t="s">
        <v>32</v>
      </c>
      <c r="F44" s="50" t="s">
        <v>32</v>
      </c>
      <c r="G44" s="51"/>
      <c r="H44" s="51"/>
      <c r="I44" s="51">
        <v>1</v>
      </c>
      <c r="J44" s="51"/>
      <c r="K44" s="51">
        <v>1</v>
      </c>
      <c r="L44" s="51"/>
      <c r="M44" s="51">
        <v>1</v>
      </c>
      <c r="N44" s="51"/>
      <c r="O44" s="51">
        <v>1</v>
      </c>
      <c r="P44" s="51"/>
      <c r="Q44" s="51">
        <v>1</v>
      </c>
      <c r="R44" s="51"/>
      <c r="S44" s="51">
        <v>1</v>
      </c>
      <c r="T44" s="51"/>
      <c r="U44" s="51">
        <v>1</v>
      </c>
      <c r="V44" s="51"/>
      <c r="W44" s="51">
        <v>1</v>
      </c>
      <c r="X44" s="51"/>
      <c r="Y44" s="51">
        <v>1</v>
      </c>
      <c r="Z44" s="51"/>
      <c r="AA44" s="51">
        <v>1</v>
      </c>
      <c r="AB44" s="51"/>
      <c r="AC44" s="51">
        <v>1</v>
      </c>
      <c r="AD44" s="51"/>
      <c r="AE44" s="52" t="s">
        <v>61</v>
      </c>
      <c r="AF44" s="53" t="s">
        <v>62</v>
      </c>
    </row>
    <row r="45" spans="2:32" x14ac:dyDescent="0.25">
      <c r="B45" s="108" t="s">
        <v>63</v>
      </c>
      <c r="C45" s="10" t="s">
        <v>64</v>
      </c>
      <c r="D45" s="11"/>
      <c r="E45" s="11" t="s">
        <v>32</v>
      </c>
      <c r="F45" s="11" t="s">
        <v>32</v>
      </c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>
        <v>1</v>
      </c>
      <c r="X45" s="39"/>
      <c r="Y45" s="39"/>
      <c r="Z45" s="39"/>
      <c r="AA45" s="39"/>
      <c r="AB45" s="39"/>
      <c r="AC45" s="39"/>
      <c r="AD45" s="39"/>
      <c r="AE45" s="12" t="s">
        <v>65</v>
      </c>
      <c r="AF45" s="13"/>
    </row>
    <row r="46" spans="2:32" ht="25.5" x14ac:dyDescent="0.25">
      <c r="B46" s="108"/>
      <c r="C46" s="14" t="s">
        <v>184</v>
      </c>
      <c r="D46" s="15"/>
      <c r="E46" s="15" t="s">
        <v>32</v>
      </c>
      <c r="F46" s="15" t="s">
        <v>32</v>
      </c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>
        <v>1</v>
      </c>
      <c r="AB46" s="37"/>
      <c r="AC46" s="37"/>
      <c r="AD46" s="37"/>
      <c r="AE46" s="16" t="s">
        <v>66</v>
      </c>
      <c r="AF46" s="18"/>
    </row>
    <row r="47" spans="2:32" ht="25.5" x14ac:dyDescent="0.25">
      <c r="B47" s="108"/>
      <c r="C47" s="14" t="s">
        <v>67</v>
      </c>
      <c r="D47" s="15"/>
      <c r="E47" s="15" t="s">
        <v>32</v>
      </c>
      <c r="F47" s="15" t="s">
        <v>32</v>
      </c>
      <c r="G47" s="37"/>
      <c r="H47" s="37"/>
      <c r="I47" s="37">
        <v>1</v>
      </c>
      <c r="J47" s="37"/>
      <c r="K47" s="37">
        <v>1</v>
      </c>
      <c r="L47" s="37"/>
      <c r="M47" s="37">
        <v>1</v>
      </c>
      <c r="N47" s="37"/>
      <c r="O47" s="37">
        <v>1</v>
      </c>
      <c r="P47" s="37"/>
      <c r="Q47" s="37">
        <v>1</v>
      </c>
      <c r="R47" s="37"/>
      <c r="S47" s="37">
        <v>1</v>
      </c>
      <c r="T47" s="37"/>
      <c r="U47" s="37">
        <v>1</v>
      </c>
      <c r="V47" s="37"/>
      <c r="W47" s="37">
        <v>1</v>
      </c>
      <c r="X47" s="37"/>
      <c r="Y47" s="37">
        <v>1</v>
      </c>
      <c r="Z47" s="37"/>
      <c r="AA47" s="37">
        <v>1</v>
      </c>
      <c r="AB47" s="37"/>
      <c r="AC47" s="37">
        <v>1</v>
      </c>
      <c r="AD47" s="37"/>
      <c r="AE47" s="16" t="s">
        <v>68</v>
      </c>
      <c r="AF47" s="18"/>
    </row>
    <row r="48" spans="2:32" ht="26.25" thickBot="1" x14ac:dyDescent="0.3">
      <c r="B48" s="109"/>
      <c r="C48" s="26" t="s">
        <v>69</v>
      </c>
      <c r="D48" s="41"/>
      <c r="E48" s="41" t="s">
        <v>32</v>
      </c>
      <c r="F48" s="41" t="s">
        <v>32</v>
      </c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>
        <v>1</v>
      </c>
      <c r="X48" s="42"/>
      <c r="Y48" s="42">
        <v>1</v>
      </c>
      <c r="Z48" s="42"/>
      <c r="AA48" s="42"/>
      <c r="AB48" s="42"/>
      <c r="AC48" s="42"/>
      <c r="AD48" s="42"/>
      <c r="AE48" s="27" t="s">
        <v>70</v>
      </c>
      <c r="AF48" s="43"/>
    </row>
    <row r="49" spans="2:32" ht="73.5" customHeight="1" x14ac:dyDescent="0.25">
      <c r="B49" s="106" t="s">
        <v>71</v>
      </c>
      <c r="C49" s="5" t="s">
        <v>142</v>
      </c>
      <c r="D49" s="6"/>
      <c r="E49" s="6" t="s">
        <v>32</v>
      </c>
      <c r="F49" s="6" t="s">
        <v>32</v>
      </c>
      <c r="G49" s="39">
        <v>1</v>
      </c>
      <c r="H49" s="39">
        <v>1</v>
      </c>
      <c r="I49" s="39"/>
      <c r="J49" s="39"/>
      <c r="K49" s="39"/>
      <c r="L49" s="39"/>
      <c r="M49" s="39">
        <v>1</v>
      </c>
      <c r="N49" s="39"/>
      <c r="O49" s="39"/>
      <c r="P49" s="39"/>
      <c r="Q49" s="39"/>
      <c r="R49" s="39"/>
      <c r="S49" s="39">
        <v>1</v>
      </c>
      <c r="T49" s="39"/>
      <c r="U49" s="39"/>
      <c r="V49" s="39"/>
      <c r="W49" s="39"/>
      <c r="X49" s="39"/>
      <c r="Y49" s="39">
        <v>1</v>
      </c>
      <c r="Z49" s="39"/>
      <c r="AA49" s="39"/>
      <c r="AB49" s="39"/>
      <c r="AC49" s="39"/>
      <c r="AD49" s="39"/>
      <c r="AE49" s="7" t="s">
        <v>72</v>
      </c>
      <c r="AF49" s="9"/>
    </row>
    <row r="50" spans="2:32" ht="60.75" customHeight="1" thickBot="1" x14ac:dyDescent="0.3">
      <c r="B50" s="107"/>
      <c r="C50" s="20" t="s">
        <v>143</v>
      </c>
      <c r="D50" s="21"/>
      <c r="E50" s="21" t="s">
        <v>32</v>
      </c>
      <c r="F50" s="21" t="s">
        <v>32</v>
      </c>
      <c r="G50" s="37"/>
      <c r="H50" s="38"/>
      <c r="I50" s="37"/>
      <c r="J50" s="38"/>
      <c r="K50" s="37">
        <v>1</v>
      </c>
      <c r="L50" s="38"/>
      <c r="M50" s="37"/>
      <c r="N50" s="38"/>
      <c r="O50" s="37"/>
      <c r="P50" s="38"/>
      <c r="Q50" s="37">
        <v>1</v>
      </c>
      <c r="R50" s="38"/>
      <c r="S50" s="37"/>
      <c r="T50" s="38"/>
      <c r="U50" s="37"/>
      <c r="V50" s="38"/>
      <c r="W50" s="37">
        <v>1</v>
      </c>
      <c r="X50" s="38"/>
      <c r="Y50" s="37"/>
      <c r="Z50" s="38"/>
      <c r="AA50" s="37"/>
      <c r="AB50" s="38"/>
      <c r="AC50" s="37">
        <v>1</v>
      </c>
      <c r="AD50" s="38"/>
      <c r="AE50" s="16" t="s">
        <v>78</v>
      </c>
      <c r="AF50" s="14"/>
    </row>
    <row r="51" spans="2:32" ht="15.75" thickBot="1" x14ac:dyDescent="0.3">
      <c r="B51" s="74" t="s">
        <v>73</v>
      </c>
      <c r="C51" s="75"/>
      <c r="D51" s="75"/>
      <c r="E51" s="75"/>
      <c r="F51" s="76"/>
      <c r="G51" s="62">
        <f t="shared" ref="G51:AD51" si="0">SUM(G11:G50)</f>
        <v>7</v>
      </c>
      <c r="H51" s="63">
        <f t="shared" si="0"/>
        <v>7</v>
      </c>
      <c r="I51" s="63">
        <f t="shared" si="0"/>
        <v>6</v>
      </c>
      <c r="J51" s="63">
        <f t="shared" si="0"/>
        <v>0</v>
      </c>
      <c r="K51" s="63">
        <f t="shared" si="0"/>
        <v>12</v>
      </c>
      <c r="L51" s="63">
        <f t="shared" si="0"/>
        <v>0</v>
      </c>
      <c r="M51" s="63">
        <f t="shared" si="0"/>
        <v>7</v>
      </c>
      <c r="N51" s="63">
        <f t="shared" si="0"/>
        <v>0</v>
      </c>
      <c r="O51" s="63">
        <f t="shared" si="0"/>
        <v>9</v>
      </c>
      <c r="P51" s="63">
        <f t="shared" si="0"/>
        <v>0</v>
      </c>
      <c r="Q51" s="63">
        <f t="shared" si="0"/>
        <v>15</v>
      </c>
      <c r="R51" s="63">
        <f t="shared" si="0"/>
        <v>0</v>
      </c>
      <c r="S51" s="63">
        <f t="shared" si="0"/>
        <v>11</v>
      </c>
      <c r="T51" s="63">
        <f t="shared" si="0"/>
        <v>0</v>
      </c>
      <c r="U51" s="63">
        <f t="shared" si="0"/>
        <v>5</v>
      </c>
      <c r="V51" s="63">
        <f t="shared" si="0"/>
        <v>0</v>
      </c>
      <c r="W51" s="63">
        <f t="shared" si="0"/>
        <v>14</v>
      </c>
      <c r="X51" s="63">
        <f t="shared" si="0"/>
        <v>0</v>
      </c>
      <c r="Y51" s="63">
        <f t="shared" si="0"/>
        <v>8</v>
      </c>
      <c r="Z51" s="63">
        <f t="shared" si="0"/>
        <v>0</v>
      </c>
      <c r="AA51" s="63">
        <f t="shared" si="0"/>
        <v>6</v>
      </c>
      <c r="AB51" s="63">
        <f t="shared" si="0"/>
        <v>0</v>
      </c>
      <c r="AC51" s="63">
        <f t="shared" si="0"/>
        <v>8</v>
      </c>
      <c r="AD51" s="64">
        <f t="shared" si="0"/>
        <v>0</v>
      </c>
      <c r="AE51" s="23"/>
      <c r="AF51" s="28"/>
    </row>
    <row r="52" spans="2:32" ht="15.75" thickBot="1" x14ac:dyDescent="0.3">
      <c r="B52" s="124" t="s">
        <v>131</v>
      </c>
      <c r="C52" s="125"/>
      <c r="D52" s="125"/>
      <c r="E52" s="125"/>
      <c r="F52" s="126"/>
      <c r="G52" s="127">
        <f>IFERROR(H51/G51,0)</f>
        <v>1</v>
      </c>
      <c r="H52" s="128"/>
      <c r="I52" s="128">
        <f t="shared" ref="I52" si="1">IFERROR(J51/I51,0)</f>
        <v>0</v>
      </c>
      <c r="J52" s="128"/>
      <c r="K52" s="128">
        <f t="shared" ref="K52" si="2">IFERROR(L51/K51,0)</f>
        <v>0</v>
      </c>
      <c r="L52" s="128"/>
      <c r="M52" s="128">
        <f t="shared" ref="M52" si="3">IFERROR(N51/M51,0)</f>
        <v>0</v>
      </c>
      <c r="N52" s="128"/>
      <c r="O52" s="128">
        <f t="shared" ref="O52" si="4">IFERROR(P51/O51,0)</f>
        <v>0</v>
      </c>
      <c r="P52" s="128"/>
      <c r="Q52" s="128">
        <f t="shared" ref="Q52" si="5">IFERROR(R51/Q51,0)</f>
        <v>0</v>
      </c>
      <c r="R52" s="128"/>
      <c r="S52" s="128">
        <f t="shared" ref="S52" si="6">IFERROR(T51/S51,0)</f>
        <v>0</v>
      </c>
      <c r="T52" s="128"/>
      <c r="U52" s="128">
        <f t="shared" ref="U52" si="7">IFERROR(V51/U51,0)</f>
        <v>0</v>
      </c>
      <c r="V52" s="128"/>
      <c r="W52" s="128">
        <f t="shared" ref="W52" si="8">IFERROR(X51/W51,0)</f>
        <v>0</v>
      </c>
      <c r="X52" s="128"/>
      <c r="Y52" s="128">
        <f t="shared" ref="Y52" si="9">IFERROR(Z51/Y51,0)</f>
        <v>0</v>
      </c>
      <c r="Z52" s="128"/>
      <c r="AA52" s="128">
        <f t="shared" ref="AA52" si="10">IFERROR(AB51/AA51,0)</f>
        <v>0</v>
      </c>
      <c r="AB52" s="128"/>
      <c r="AC52" s="128">
        <f t="shared" ref="AC52" si="11">IFERROR(AD51/AC51,0)</f>
        <v>0</v>
      </c>
      <c r="AD52" s="129"/>
    </row>
    <row r="55" spans="2:32" x14ac:dyDescent="0.25">
      <c r="G55" t="s">
        <v>137</v>
      </c>
      <c r="L55">
        <f>+H51+J51+L51+N51+P51+R51+T51+V51+X51+Z51+AB51+AD51</f>
        <v>7</v>
      </c>
    </row>
    <row r="56" spans="2:32" x14ac:dyDescent="0.25">
      <c r="G56" t="s">
        <v>123</v>
      </c>
      <c r="L56">
        <f>+G51+I51+K51+M51+O51+Q51+S51+U51+W51+Y51+AA51+AC51</f>
        <v>108</v>
      </c>
    </row>
    <row r="57" spans="2:32" x14ac:dyDescent="0.25">
      <c r="G57" t="s">
        <v>138</v>
      </c>
      <c r="L57" s="65">
        <f>IFERROR(L55/L56,0)</f>
        <v>6.4814814814814811E-2</v>
      </c>
    </row>
  </sheetData>
  <mergeCells count="45">
    <mergeCell ref="Y52:Z52"/>
    <mergeCell ref="AA52:AB52"/>
    <mergeCell ref="AC52:AD52"/>
    <mergeCell ref="O52:P52"/>
    <mergeCell ref="Q52:R52"/>
    <mergeCell ref="S52:T52"/>
    <mergeCell ref="U52:V52"/>
    <mergeCell ref="W52:X52"/>
    <mergeCell ref="B52:F52"/>
    <mergeCell ref="G52:H52"/>
    <mergeCell ref="I52:J52"/>
    <mergeCell ref="K52:L52"/>
    <mergeCell ref="M52:N52"/>
    <mergeCell ref="AE1:AF3"/>
    <mergeCell ref="B49:B50"/>
    <mergeCell ref="B45:B48"/>
    <mergeCell ref="B11:B22"/>
    <mergeCell ref="B23:B44"/>
    <mergeCell ref="AF8:AF10"/>
    <mergeCell ref="D8:F9"/>
    <mergeCell ref="G8:L8"/>
    <mergeCell ref="M8:R8"/>
    <mergeCell ref="S8:X8"/>
    <mergeCell ref="U9:V9"/>
    <mergeCell ref="W9:X9"/>
    <mergeCell ref="Y9:Z9"/>
    <mergeCell ref="AA9:AB9"/>
    <mergeCell ref="AC9:AD9"/>
    <mergeCell ref="Y8:AD8"/>
    <mergeCell ref="B51:F51"/>
    <mergeCell ref="B1:AD1"/>
    <mergeCell ref="B2:AD2"/>
    <mergeCell ref="B3:AD3"/>
    <mergeCell ref="AE8:AE10"/>
    <mergeCell ref="G9:H9"/>
    <mergeCell ref="I9:J9"/>
    <mergeCell ref="K9:L9"/>
    <mergeCell ref="M9:N9"/>
    <mergeCell ref="O9:P9"/>
    <mergeCell ref="Q9:R9"/>
    <mergeCell ref="S9:T9"/>
    <mergeCell ref="B6:AF6"/>
    <mergeCell ref="B7:AF7"/>
    <mergeCell ref="B8:B10"/>
    <mergeCell ref="C8:C10"/>
  </mergeCells>
  <conditionalFormatting sqref="G11:G50 H12:H50 J12:J50 L12:L50 N12:N50 P12:P50 R12:R50 T12:T50 V12:V50 Z12:Z50 AB12:AB50 AD12:AD50 I11:I50 K11:K50 M11:M50 O11:O50 Q11:Q50 S11:S50 U11:U50 W11:W50 Y11:Y50 AA11:AA50 AC11:AC50 X12:X50">
    <cfRule type="cellIs" dxfId="127" priority="196" operator="equal">
      <formula>1</formula>
    </cfRule>
    <cfRule type="cellIs" dxfId="126" priority="197" operator="equal">
      <formula>1</formula>
    </cfRule>
  </conditionalFormatting>
  <conditionalFormatting sqref="G11:K11 G12:G50 I12:I50 K12:K50 M12:M50 O12:O50 Q12:Q50 S12:S50 U12:U50 W12:W50 Y12:Y50 AA12:AA50 AC12:AC50">
    <cfRule type="cellIs" dxfId="125" priority="170" operator="equal">
      <formula>1</formula>
    </cfRule>
  </conditionalFormatting>
  <conditionalFormatting sqref="H11">
    <cfRule type="cellIs" dxfId="124" priority="168" operator="equal">
      <formula>1</formula>
    </cfRule>
    <cfRule type="cellIs" dxfId="123" priority="169" operator="equal">
      <formula>1</formula>
    </cfRule>
  </conditionalFormatting>
  <conditionalFormatting sqref="J11">
    <cfRule type="cellIs" dxfId="122" priority="119" operator="equal">
      <formula>1</formula>
    </cfRule>
    <cfRule type="cellIs" dxfId="121" priority="120" operator="equal">
      <formula>1</formula>
    </cfRule>
  </conditionalFormatting>
  <conditionalFormatting sqref="L11">
    <cfRule type="cellIs" dxfId="120" priority="116" operator="equal">
      <formula>1</formula>
    </cfRule>
  </conditionalFormatting>
  <conditionalFormatting sqref="L11">
    <cfRule type="cellIs" dxfId="119" priority="114" operator="equal">
      <formula>1</formula>
    </cfRule>
    <cfRule type="cellIs" dxfId="118" priority="115" operator="equal">
      <formula>1</formula>
    </cfRule>
  </conditionalFormatting>
  <conditionalFormatting sqref="N11">
    <cfRule type="cellIs" dxfId="117" priority="111" operator="equal">
      <formula>1</formula>
    </cfRule>
  </conditionalFormatting>
  <conditionalFormatting sqref="N11">
    <cfRule type="cellIs" dxfId="116" priority="109" operator="equal">
      <formula>1</formula>
    </cfRule>
    <cfRule type="cellIs" dxfId="115" priority="110" operator="equal">
      <formula>1</formula>
    </cfRule>
  </conditionalFormatting>
  <conditionalFormatting sqref="P11">
    <cfRule type="cellIs" dxfId="114" priority="106" operator="equal">
      <formula>1</formula>
    </cfRule>
  </conditionalFormatting>
  <conditionalFormatting sqref="P11">
    <cfRule type="cellIs" dxfId="113" priority="104" operator="equal">
      <formula>1</formula>
    </cfRule>
    <cfRule type="cellIs" dxfId="112" priority="105" operator="equal">
      <formula>1</formula>
    </cfRule>
  </conditionalFormatting>
  <conditionalFormatting sqref="R11">
    <cfRule type="cellIs" dxfId="111" priority="101" operator="equal">
      <formula>1</formula>
    </cfRule>
  </conditionalFormatting>
  <conditionalFormatting sqref="R11">
    <cfRule type="cellIs" dxfId="110" priority="99" operator="equal">
      <formula>1</formula>
    </cfRule>
    <cfRule type="cellIs" dxfId="109" priority="100" operator="equal">
      <formula>1</formula>
    </cfRule>
  </conditionalFormatting>
  <conditionalFormatting sqref="T11">
    <cfRule type="cellIs" dxfId="108" priority="96" operator="equal">
      <formula>1</formula>
    </cfRule>
  </conditionalFormatting>
  <conditionalFormatting sqref="T11">
    <cfRule type="cellIs" dxfId="107" priority="94" operator="equal">
      <formula>1</formula>
    </cfRule>
    <cfRule type="cellIs" dxfId="106" priority="95" operator="equal">
      <formula>1</formula>
    </cfRule>
  </conditionalFormatting>
  <conditionalFormatting sqref="V11">
    <cfRule type="cellIs" dxfId="105" priority="91" operator="equal">
      <formula>1</formula>
    </cfRule>
  </conditionalFormatting>
  <conditionalFormatting sqref="V11">
    <cfRule type="cellIs" dxfId="104" priority="89" operator="equal">
      <formula>1</formula>
    </cfRule>
    <cfRule type="cellIs" dxfId="103" priority="90" operator="equal">
      <formula>1</formula>
    </cfRule>
  </conditionalFormatting>
  <conditionalFormatting sqref="X11">
    <cfRule type="cellIs" dxfId="102" priority="86" operator="equal">
      <formula>1</formula>
    </cfRule>
  </conditionalFormatting>
  <conditionalFormatting sqref="X11">
    <cfRule type="cellIs" dxfId="101" priority="84" operator="equal">
      <formula>1</formula>
    </cfRule>
    <cfRule type="cellIs" dxfId="100" priority="85" operator="equal">
      <formula>1</formula>
    </cfRule>
  </conditionalFormatting>
  <conditionalFormatting sqref="Z11">
    <cfRule type="cellIs" dxfId="99" priority="81" operator="equal">
      <formula>1</formula>
    </cfRule>
  </conditionalFormatting>
  <conditionalFormatting sqref="Z11">
    <cfRule type="cellIs" dxfId="98" priority="79" operator="equal">
      <formula>1</formula>
    </cfRule>
    <cfRule type="cellIs" dxfId="97" priority="80" operator="equal">
      <formula>1</formula>
    </cfRule>
  </conditionalFormatting>
  <conditionalFormatting sqref="AB11">
    <cfRule type="cellIs" dxfId="96" priority="76" operator="equal">
      <formula>1</formula>
    </cfRule>
  </conditionalFormatting>
  <conditionalFormatting sqref="AB11">
    <cfRule type="cellIs" dxfId="95" priority="74" operator="equal">
      <formula>1</formula>
    </cfRule>
    <cfRule type="cellIs" dxfId="94" priority="75" operator="equal">
      <formula>1</formula>
    </cfRule>
  </conditionalFormatting>
  <conditionalFormatting sqref="AD11">
    <cfRule type="cellIs" dxfId="93" priority="71" operator="equal">
      <formula>1</formula>
    </cfRule>
  </conditionalFormatting>
  <conditionalFormatting sqref="AD11">
    <cfRule type="cellIs" dxfId="92" priority="69" operator="equal">
      <formula>1</formula>
    </cfRule>
    <cfRule type="cellIs" dxfId="91" priority="70" operator="equal">
      <formula>1</formula>
    </cfRule>
  </conditionalFormatting>
  <conditionalFormatting sqref="G11:G50 I12:I50 K12:K50 M12:M50 O12:O50 Q12:Q50 S12:S50 U12:U50 W12:W50 Y12:Y50 AA12:AA50 AC12:AC50">
    <cfRule type="cellIs" dxfId="90" priority="66" operator="equal">
      <formula>1</formula>
    </cfRule>
  </conditionalFormatting>
  <conditionalFormatting sqref="I11">
    <cfRule type="cellIs" dxfId="89" priority="61" operator="equal">
      <formula>1</formula>
    </cfRule>
  </conditionalFormatting>
  <conditionalFormatting sqref="K11">
    <cfRule type="cellIs" dxfId="88" priority="56" operator="equal">
      <formula>1</formula>
    </cfRule>
  </conditionalFormatting>
  <conditionalFormatting sqref="M11">
    <cfRule type="cellIs" dxfId="87" priority="54" operator="equal">
      <formula>1</formula>
    </cfRule>
  </conditionalFormatting>
  <conditionalFormatting sqref="M11">
    <cfRule type="cellIs" dxfId="86" priority="50" operator="equal">
      <formula>1</formula>
    </cfRule>
  </conditionalFormatting>
  <conditionalFormatting sqref="O11">
    <cfRule type="cellIs" dxfId="85" priority="48" operator="equal">
      <formula>1</formula>
    </cfRule>
  </conditionalFormatting>
  <conditionalFormatting sqref="O11">
    <cfRule type="cellIs" dxfId="84" priority="44" operator="equal">
      <formula>1</formula>
    </cfRule>
  </conditionalFormatting>
  <conditionalFormatting sqref="Q11">
    <cfRule type="cellIs" dxfId="83" priority="42" operator="equal">
      <formula>1</formula>
    </cfRule>
  </conditionalFormatting>
  <conditionalFormatting sqref="Q11">
    <cfRule type="cellIs" dxfId="82" priority="38" operator="equal">
      <formula>1</formula>
    </cfRule>
  </conditionalFormatting>
  <conditionalFormatting sqref="S11">
    <cfRule type="cellIs" dxfId="81" priority="36" operator="equal">
      <formula>1</formula>
    </cfRule>
  </conditionalFormatting>
  <conditionalFormatting sqref="S11">
    <cfRule type="cellIs" dxfId="80" priority="32" operator="equal">
      <formula>1</formula>
    </cfRule>
  </conditionalFormatting>
  <conditionalFormatting sqref="U11">
    <cfRule type="cellIs" dxfId="79" priority="30" operator="equal">
      <formula>1</formula>
    </cfRule>
  </conditionalFormatting>
  <conditionalFormatting sqref="U11">
    <cfRule type="cellIs" dxfId="78" priority="26" operator="equal">
      <formula>1</formula>
    </cfRule>
  </conditionalFormatting>
  <conditionalFormatting sqref="W11">
    <cfRule type="cellIs" dxfId="77" priority="24" operator="equal">
      <formula>1</formula>
    </cfRule>
  </conditionalFormatting>
  <conditionalFormatting sqref="W11">
    <cfRule type="cellIs" dxfId="76" priority="20" operator="equal">
      <formula>1</formula>
    </cfRule>
  </conditionalFormatting>
  <conditionalFormatting sqref="Y11">
    <cfRule type="cellIs" dxfId="75" priority="18" operator="equal">
      <formula>1</formula>
    </cfRule>
  </conditionalFormatting>
  <conditionalFormatting sqref="Y11">
    <cfRule type="cellIs" dxfId="74" priority="14" operator="equal">
      <formula>1</formula>
    </cfRule>
  </conditionalFormatting>
  <conditionalFormatting sqref="AA11">
    <cfRule type="cellIs" dxfId="73" priority="12" operator="equal">
      <formula>1</formula>
    </cfRule>
  </conditionalFormatting>
  <conditionalFormatting sqref="AA11">
    <cfRule type="cellIs" dxfId="72" priority="8" operator="equal">
      <formula>1</formula>
    </cfRule>
  </conditionalFormatting>
  <conditionalFormatting sqref="AC11">
    <cfRule type="cellIs" dxfId="71" priority="6" operator="equal">
      <formula>1</formula>
    </cfRule>
  </conditionalFormatting>
  <conditionalFormatting sqref="AC11">
    <cfRule type="cellIs" dxfId="70" priority="2" operator="equal">
      <formula>1</formula>
    </cfRule>
  </conditionalFormatting>
  <hyperlinks>
    <hyperlink ref="AE11" r:id="rId1" display="\\ictxsrvfs\9. SEGURIDAD Y SALUD EN EL TRABAJO\CUMPLIMIENTO AL SISTEMA\EVALUACION INCIAL\Evaluación Inicial SG-SST ICETEX - Estándares Mínimos.xlsx" xr:uid="{00000000-0004-0000-0000-000000000000}"/>
    <hyperlink ref="AE13" r:id="rId2" display="\\ictxsrvfs\9. SEGURIDAD Y SALUD EN EL TRABAJO\CUMPLIMIENTO AL SISTEMA\MATRICES\MATRIZ LEGAL\MATRIZ DE REQUISITOS LEGALES ICETEX V.4 2020-06-30.xlsx" xr:uid="{00000000-0004-0000-0000-000001000000}"/>
    <hyperlink ref="AE14" r:id="rId3" display="\\ictxsrvfs\9. SEGURIDAD Y SALUD EN EL TRABAJO\CUMPLIMIENTO AL SISTEMA\POLITICAS\Resolución 291 del 31 de marzo de 2020 politica.pdf" xr:uid="{00000000-0004-0000-0000-000002000000}"/>
    <hyperlink ref="AE16" r:id="rId4" display="\\ictxsrvfs\9. SEGURIDAD Y SALUD EN EL TRABAJO\ELEMENTOS\2020\presupuesto 2020.xlsx" xr:uid="{00000000-0004-0000-0000-000003000000}"/>
    <hyperlink ref="AE17" r:id="rId5" display="\\ictxsrvfs\9. SEGURIDAD Y SALUD EN EL TRABAJO\CUMPLIMIENTO AL SISTEMA\CAPACITACIONES\PLAN ANUAL DE CAPACITACIÓN ICETEX 2020.xlsx" xr:uid="{00000000-0004-0000-0000-000004000000}"/>
    <hyperlink ref="AE30" r:id="rId6" display="\\ictxsrvfs\9. SEGURIDAD Y SALUD EN EL TRABAJO\CUMPLIMIENTO AL SISTEMA\INDICADORES\EVIDENCIAS\SEGURIDAD Y SALUD EN EL TRABAJO\SEGUNDO TRIMESTRE\SEMANA DE LA SST" xr:uid="{00000000-0004-0000-0000-000007000000}"/>
    <hyperlink ref="AE40" r:id="rId7" display="\\ictxsrvfs\9. SEGURIDAD Y SALUD EN EL TRABAJO\CUMPLIMIENTO AL SISTEMA\MATRICES\MATRIZ PELIGROS" xr:uid="{00000000-0004-0000-0000-000008000000}"/>
    <hyperlink ref="AE41" r:id="rId8" display="\\ictxsrvfs\9. SEGURIDAD Y SALUD EN EL TRABAJO\CUMPLIMIENTO AL SISTEMA\INSPECCIONES" xr:uid="{00000000-0004-0000-0000-000009000000}"/>
    <hyperlink ref="AE44" r:id="rId9" display="\\ictxsrvfs\9. SEGURIDAD Y SALUD EN EL TRABAJO\CUMPLIMIENTO AL SISTEMA\INSPECCIONES" xr:uid="{00000000-0004-0000-0000-00000B000000}"/>
  </hyperlinks>
  <pageMargins left="0.7" right="0.7" top="0.75" bottom="0.75" header="0.3" footer="0.3"/>
  <pageSetup orientation="portrait" r:id="rId10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6BC66-D87E-4D56-9878-E5EA41EBCB57}">
  <dimension ref="B1:AH33"/>
  <sheetViews>
    <sheetView topLeftCell="E1" zoomScale="90" zoomScaleNormal="90" workbookViewId="0">
      <pane xSplit="4" ySplit="10" topLeftCell="I11" activePane="bottomRight" state="frozen"/>
      <selection activeCell="E1" sqref="E1"/>
      <selection pane="topRight" activeCell="I1" sqref="I1"/>
      <selection pane="bottomLeft" activeCell="E11" sqref="E11"/>
      <selection pane="bottomRight" activeCell="E24" sqref="E24"/>
    </sheetView>
  </sheetViews>
  <sheetFormatPr baseColWidth="10" defaultRowHeight="15" x14ac:dyDescent="0.25"/>
  <cols>
    <col min="3" max="3" width="27.85546875" hidden="1" customWidth="1"/>
    <col min="4" max="4" width="40.85546875" hidden="1" customWidth="1"/>
    <col min="5" max="5" width="47" customWidth="1"/>
    <col min="6" max="6" width="10.5703125" customWidth="1"/>
    <col min="7" max="7" width="7.85546875" customWidth="1"/>
    <col min="8" max="8" width="7.7109375" customWidth="1"/>
    <col min="9" max="32" width="4.7109375" customWidth="1"/>
    <col min="33" max="33" width="35.85546875" customWidth="1"/>
    <col min="34" max="34" width="32.85546875" customWidth="1"/>
  </cols>
  <sheetData>
    <row r="1" spans="2:34" ht="21" customHeight="1" x14ac:dyDescent="0.25">
      <c r="B1" s="77" t="s">
        <v>74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9"/>
      <c r="AG1" s="100"/>
      <c r="AH1" s="101"/>
    </row>
    <row r="2" spans="2:34" ht="18" customHeight="1" x14ac:dyDescent="0.25">
      <c r="B2" s="80" t="s">
        <v>75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2"/>
      <c r="AG2" s="102"/>
      <c r="AH2" s="103"/>
    </row>
    <row r="3" spans="2:34" ht="22.5" customHeight="1" thickBot="1" x14ac:dyDescent="0.3">
      <c r="B3" s="83" t="s">
        <v>76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5"/>
      <c r="AG3" s="104"/>
      <c r="AH3" s="105"/>
    </row>
    <row r="5" spans="2:34" ht="15.75" thickBot="1" x14ac:dyDescent="0.3"/>
    <row r="6" spans="2:34" ht="15.75" customHeight="1" x14ac:dyDescent="0.25">
      <c r="B6" s="92" t="s">
        <v>0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</row>
    <row r="7" spans="2:34" ht="16.5" thickBot="1" x14ac:dyDescent="0.3">
      <c r="B7" s="94" t="s">
        <v>1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</row>
    <row r="8" spans="2:34" ht="33" customHeight="1" x14ac:dyDescent="0.25">
      <c r="B8" s="96" t="s">
        <v>2</v>
      </c>
      <c r="C8" s="133" t="s">
        <v>3</v>
      </c>
      <c r="D8" s="98" t="s">
        <v>4</v>
      </c>
      <c r="E8" s="98" t="s">
        <v>5</v>
      </c>
      <c r="F8" s="115" t="s">
        <v>6</v>
      </c>
      <c r="G8" s="116"/>
      <c r="H8" s="117"/>
      <c r="I8" s="121" t="s">
        <v>7</v>
      </c>
      <c r="J8" s="122"/>
      <c r="K8" s="122"/>
      <c r="L8" s="122"/>
      <c r="M8" s="122"/>
      <c r="N8" s="123"/>
      <c r="O8" s="121" t="s">
        <v>8</v>
      </c>
      <c r="P8" s="122"/>
      <c r="Q8" s="122"/>
      <c r="R8" s="122"/>
      <c r="S8" s="122"/>
      <c r="T8" s="123"/>
      <c r="U8" s="121" t="s">
        <v>9</v>
      </c>
      <c r="V8" s="122"/>
      <c r="W8" s="122"/>
      <c r="X8" s="122"/>
      <c r="Y8" s="122"/>
      <c r="Z8" s="123"/>
      <c r="AA8" s="121" t="s">
        <v>10</v>
      </c>
      <c r="AB8" s="122"/>
      <c r="AC8" s="122"/>
      <c r="AD8" s="122"/>
      <c r="AE8" s="122"/>
      <c r="AF8" s="123"/>
      <c r="AG8" s="86" t="s">
        <v>11</v>
      </c>
      <c r="AH8" s="86" t="s">
        <v>12</v>
      </c>
    </row>
    <row r="9" spans="2:34" x14ac:dyDescent="0.25">
      <c r="B9" s="97"/>
      <c r="C9" s="134"/>
      <c r="D9" s="99"/>
      <c r="E9" s="99"/>
      <c r="F9" s="118"/>
      <c r="G9" s="119"/>
      <c r="H9" s="120"/>
      <c r="I9" s="88" t="s">
        <v>13</v>
      </c>
      <c r="J9" s="89"/>
      <c r="K9" s="90" t="s">
        <v>14</v>
      </c>
      <c r="L9" s="89"/>
      <c r="M9" s="90" t="s">
        <v>15</v>
      </c>
      <c r="N9" s="91"/>
      <c r="O9" s="88" t="s">
        <v>16</v>
      </c>
      <c r="P9" s="89"/>
      <c r="Q9" s="90" t="s">
        <v>17</v>
      </c>
      <c r="R9" s="89"/>
      <c r="S9" s="90" t="s">
        <v>18</v>
      </c>
      <c r="T9" s="91"/>
      <c r="U9" s="88" t="s">
        <v>19</v>
      </c>
      <c r="V9" s="89"/>
      <c r="W9" s="90" t="s">
        <v>20</v>
      </c>
      <c r="X9" s="89"/>
      <c r="Y9" s="90" t="s">
        <v>21</v>
      </c>
      <c r="Z9" s="91"/>
      <c r="AA9" s="88" t="s">
        <v>22</v>
      </c>
      <c r="AB9" s="89"/>
      <c r="AC9" s="90" t="s">
        <v>23</v>
      </c>
      <c r="AD9" s="89"/>
      <c r="AE9" s="90" t="s">
        <v>24</v>
      </c>
      <c r="AF9" s="91"/>
      <c r="AG9" s="87"/>
      <c r="AH9" s="87"/>
    </row>
    <row r="10" spans="2:34" x14ac:dyDescent="0.25">
      <c r="B10" s="97"/>
      <c r="C10" s="134"/>
      <c r="D10" s="99"/>
      <c r="E10" s="99"/>
      <c r="F10" s="1" t="s">
        <v>25</v>
      </c>
      <c r="G10" s="1" t="s">
        <v>26</v>
      </c>
      <c r="H10" s="2" t="s">
        <v>27</v>
      </c>
      <c r="I10" s="3" t="s">
        <v>28</v>
      </c>
      <c r="J10" s="1" t="s">
        <v>29</v>
      </c>
      <c r="K10" s="1" t="s">
        <v>28</v>
      </c>
      <c r="L10" s="1" t="s">
        <v>29</v>
      </c>
      <c r="M10" s="1" t="s">
        <v>28</v>
      </c>
      <c r="N10" s="4" t="s">
        <v>29</v>
      </c>
      <c r="O10" s="3" t="s">
        <v>28</v>
      </c>
      <c r="P10" s="1" t="s">
        <v>29</v>
      </c>
      <c r="Q10" s="1" t="s">
        <v>28</v>
      </c>
      <c r="R10" s="1" t="s">
        <v>29</v>
      </c>
      <c r="S10" s="1" t="s">
        <v>28</v>
      </c>
      <c r="T10" s="4" t="s">
        <v>29</v>
      </c>
      <c r="U10" s="3" t="s">
        <v>28</v>
      </c>
      <c r="V10" s="1" t="s">
        <v>29</v>
      </c>
      <c r="W10" s="1" t="s">
        <v>28</v>
      </c>
      <c r="X10" s="1" t="s">
        <v>29</v>
      </c>
      <c r="Y10" s="1" t="s">
        <v>28</v>
      </c>
      <c r="Z10" s="4" t="s">
        <v>29</v>
      </c>
      <c r="AA10" s="3" t="s">
        <v>28</v>
      </c>
      <c r="AB10" s="1" t="s">
        <v>29</v>
      </c>
      <c r="AC10" s="1" t="s">
        <v>28</v>
      </c>
      <c r="AD10" s="1" t="s">
        <v>29</v>
      </c>
      <c r="AE10" s="1" t="s">
        <v>28</v>
      </c>
      <c r="AF10" s="4" t="s">
        <v>29</v>
      </c>
      <c r="AG10" s="87"/>
      <c r="AH10" s="87"/>
    </row>
    <row r="11" spans="2:34" ht="25.5" x14ac:dyDescent="0.25">
      <c r="B11" s="113" t="s">
        <v>46</v>
      </c>
      <c r="C11" s="20" t="s">
        <v>88</v>
      </c>
      <c r="D11" s="135" t="s">
        <v>89</v>
      </c>
      <c r="E11" s="54" t="s">
        <v>90</v>
      </c>
      <c r="F11" s="15"/>
      <c r="G11" s="15" t="s">
        <v>32</v>
      </c>
      <c r="H11" s="15" t="s">
        <v>32</v>
      </c>
      <c r="I11" s="37"/>
      <c r="J11" s="37"/>
      <c r="K11" s="37">
        <v>1</v>
      </c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16" t="s">
        <v>91</v>
      </c>
      <c r="AH11" s="18"/>
    </row>
    <row r="12" spans="2:34" ht="51" x14ac:dyDescent="0.25">
      <c r="B12" s="113"/>
      <c r="C12" s="30"/>
      <c r="D12" s="136"/>
      <c r="E12" s="54" t="s">
        <v>185</v>
      </c>
      <c r="F12" s="15"/>
      <c r="G12" s="15" t="s">
        <v>32</v>
      </c>
      <c r="H12" s="15" t="s">
        <v>32</v>
      </c>
      <c r="I12" s="37"/>
      <c r="J12" s="37"/>
      <c r="K12" s="37">
        <v>1</v>
      </c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16" t="s">
        <v>156</v>
      </c>
      <c r="AH12" s="18"/>
    </row>
    <row r="13" spans="2:34" ht="30" x14ac:dyDescent="0.25">
      <c r="B13" s="113"/>
      <c r="C13" s="30"/>
      <c r="D13" s="136"/>
      <c r="E13" s="54" t="s">
        <v>186</v>
      </c>
      <c r="F13" s="15" t="s">
        <v>32</v>
      </c>
      <c r="G13" s="15" t="s">
        <v>32</v>
      </c>
      <c r="H13" s="15" t="s">
        <v>32</v>
      </c>
      <c r="I13" s="37"/>
      <c r="J13" s="37"/>
      <c r="K13" s="37">
        <v>1</v>
      </c>
      <c r="L13" s="37"/>
      <c r="M13" s="37">
        <v>1</v>
      </c>
      <c r="N13" s="37"/>
      <c r="O13" s="37">
        <v>1</v>
      </c>
      <c r="P13" s="37"/>
      <c r="Q13" s="37">
        <v>1</v>
      </c>
      <c r="R13" s="37"/>
      <c r="S13" s="37">
        <v>1</v>
      </c>
      <c r="T13" s="37"/>
      <c r="U13" s="37">
        <v>1</v>
      </c>
      <c r="V13" s="37"/>
      <c r="W13" s="37">
        <v>1</v>
      </c>
      <c r="X13" s="37"/>
      <c r="Y13" s="37">
        <v>1</v>
      </c>
      <c r="Z13" s="37"/>
      <c r="AA13" s="37">
        <v>1</v>
      </c>
      <c r="AB13" s="37"/>
      <c r="AC13" s="37">
        <v>1</v>
      </c>
      <c r="AD13" s="37"/>
      <c r="AE13" s="37">
        <v>1</v>
      </c>
      <c r="AF13" s="37"/>
      <c r="AG13" s="17" t="s">
        <v>92</v>
      </c>
      <c r="AH13" s="18"/>
    </row>
    <row r="14" spans="2:34" ht="43.5" customHeight="1" x14ac:dyDescent="0.25">
      <c r="B14" s="113"/>
      <c r="C14" s="30"/>
      <c r="D14" s="137"/>
      <c r="E14" s="54" t="s">
        <v>93</v>
      </c>
      <c r="F14" s="15"/>
      <c r="G14" s="15" t="s">
        <v>32</v>
      </c>
      <c r="H14" s="15" t="s">
        <v>32</v>
      </c>
      <c r="I14" s="37"/>
      <c r="J14" s="37"/>
      <c r="K14" s="37">
        <v>1</v>
      </c>
      <c r="L14" s="37"/>
      <c r="M14" s="37">
        <v>1</v>
      </c>
      <c r="N14" s="37"/>
      <c r="O14" s="37">
        <v>1</v>
      </c>
      <c r="P14" s="37"/>
      <c r="Q14" s="37">
        <v>1</v>
      </c>
      <c r="R14" s="37"/>
      <c r="S14" s="37">
        <v>1</v>
      </c>
      <c r="T14" s="37"/>
      <c r="U14" s="37">
        <v>1</v>
      </c>
      <c r="V14" s="37"/>
      <c r="W14" s="37">
        <v>1</v>
      </c>
      <c r="X14" s="37"/>
      <c r="Y14" s="37">
        <v>1</v>
      </c>
      <c r="Z14" s="37"/>
      <c r="AA14" s="37">
        <v>1</v>
      </c>
      <c r="AB14" s="37"/>
      <c r="AC14" s="37">
        <v>1</v>
      </c>
      <c r="AD14" s="37"/>
      <c r="AE14" s="37">
        <v>1</v>
      </c>
      <c r="AF14" s="37"/>
      <c r="AG14" s="16" t="s">
        <v>94</v>
      </c>
      <c r="AH14" s="18"/>
    </row>
    <row r="15" spans="2:34" ht="26.25" thickBot="1" x14ac:dyDescent="0.3">
      <c r="B15" s="113"/>
      <c r="C15" s="33"/>
      <c r="D15" s="26" t="s">
        <v>95</v>
      </c>
      <c r="E15" s="54" t="s">
        <v>96</v>
      </c>
      <c r="F15" s="15"/>
      <c r="G15" s="15" t="s">
        <v>32</v>
      </c>
      <c r="H15" s="15" t="s">
        <v>32</v>
      </c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>
        <v>1</v>
      </c>
      <c r="X15" s="37"/>
      <c r="Y15" s="37"/>
      <c r="Z15" s="37"/>
      <c r="AA15" s="37"/>
      <c r="AB15" s="37"/>
      <c r="AC15" s="37"/>
      <c r="AD15" s="37"/>
      <c r="AE15" s="37"/>
      <c r="AF15" s="37"/>
      <c r="AG15" s="16" t="s">
        <v>97</v>
      </c>
      <c r="AH15" s="18"/>
    </row>
    <row r="16" spans="2:34" ht="30" x14ac:dyDescent="0.25">
      <c r="B16" s="113"/>
      <c r="C16" s="14" t="s">
        <v>88</v>
      </c>
      <c r="D16" s="14" t="s">
        <v>98</v>
      </c>
      <c r="E16" s="54" t="s">
        <v>187</v>
      </c>
      <c r="F16" s="15"/>
      <c r="G16" s="15" t="s">
        <v>32</v>
      </c>
      <c r="H16" s="15" t="s">
        <v>32</v>
      </c>
      <c r="I16" s="37"/>
      <c r="J16" s="37"/>
      <c r="K16" s="37"/>
      <c r="L16" s="37"/>
      <c r="M16" s="37">
        <v>1</v>
      </c>
      <c r="N16" s="37"/>
      <c r="O16" s="37"/>
      <c r="P16" s="37"/>
      <c r="Q16" s="37"/>
      <c r="R16" s="37"/>
      <c r="S16" s="37">
        <v>1</v>
      </c>
      <c r="T16" s="37"/>
      <c r="U16" s="37"/>
      <c r="V16" s="37"/>
      <c r="W16" s="37"/>
      <c r="X16" s="37"/>
      <c r="Y16" s="37">
        <v>1</v>
      </c>
      <c r="Z16" s="37"/>
      <c r="AA16" s="37"/>
      <c r="AB16" s="37"/>
      <c r="AC16" s="37"/>
      <c r="AD16" s="37"/>
      <c r="AE16" s="37">
        <v>1</v>
      </c>
      <c r="AF16" s="37"/>
      <c r="AG16" s="17" t="s">
        <v>99</v>
      </c>
      <c r="AH16" s="18"/>
    </row>
    <row r="17" spans="2:34" ht="25.5" x14ac:dyDescent="0.25">
      <c r="B17" s="113"/>
      <c r="C17" s="20"/>
      <c r="D17" s="20"/>
      <c r="E17" s="54" t="s">
        <v>100</v>
      </c>
      <c r="F17" s="15"/>
      <c r="G17" s="15" t="s">
        <v>32</v>
      </c>
      <c r="H17" s="15" t="s">
        <v>32</v>
      </c>
      <c r="I17" s="37"/>
      <c r="J17" s="37"/>
      <c r="K17" s="37"/>
      <c r="L17" s="37"/>
      <c r="M17" s="37"/>
      <c r="N17" s="37"/>
      <c r="O17" s="37"/>
      <c r="P17" s="37"/>
      <c r="Q17" s="37">
        <v>1</v>
      </c>
      <c r="R17" s="37"/>
      <c r="S17" s="37"/>
      <c r="T17" s="37"/>
      <c r="U17" s="37"/>
      <c r="V17" s="37"/>
      <c r="W17" s="37"/>
      <c r="X17" s="37"/>
      <c r="Y17" s="37">
        <v>1</v>
      </c>
      <c r="Z17" s="37"/>
      <c r="AA17" s="37"/>
      <c r="AB17" s="37"/>
      <c r="AC17" s="37"/>
      <c r="AD17" s="37"/>
      <c r="AE17" s="37"/>
      <c r="AF17" s="37"/>
      <c r="AG17" s="16" t="s">
        <v>101</v>
      </c>
      <c r="AH17" s="18"/>
    </row>
    <row r="18" spans="2:34" ht="25.5" x14ac:dyDescent="0.25">
      <c r="B18" s="113"/>
      <c r="C18" s="20"/>
      <c r="D18" s="20"/>
      <c r="E18" s="16" t="s">
        <v>188</v>
      </c>
      <c r="F18" s="15" t="s">
        <v>32</v>
      </c>
      <c r="G18" s="15" t="s">
        <v>32</v>
      </c>
      <c r="H18" s="15" t="s">
        <v>32</v>
      </c>
      <c r="I18" s="37"/>
      <c r="J18" s="37"/>
      <c r="K18" s="37">
        <v>1</v>
      </c>
      <c r="L18" s="37"/>
      <c r="M18" s="37">
        <v>1</v>
      </c>
      <c r="N18" s="37"/>
      <c r="O18" s="37">
        <v>1</v>
      </c>
      <c r="P18" s="37"/>
      <c r="Q18" s="37">
        <v>1</v>
      </c>
      <c r="R18" s="37"/>
      <c r="S18" s="37">
        <v>1</v>
      </c>
      <c r="T18" s="37"/>
      <c r="U18" s="37">
        <v>1</v>
      </c>
      <c r="V18" s="37"/>
      <c r="W18" s="37">
        <v>1</v>
      </c>
      <c r="X18" s="37"/>
      <c r="Y18" s="37">
        <v>1</v>
      </c>
      <c r="Z18" s="37"/>
      <c r="AA18" s="37">
        <v>1</v>
      </c>
      <c r="AB18" s="37"/>
      <c r="AC18" s="37">
        <v>1</v>
      </c>
      <c r="AD18" s="37"/>
      <c r="AE18" s="37">
        <v>1</v>
      </c>
      <c r="AF18" s="37"/>
      <c r="AG18" s="16" t="s">
        <v>102</v>
      </c>
      <c r="AH18" s="18"/>
    </row>
    <row r="19" spans="2:34" ht="25.5" x14ac:dyDescent="0.25">
      <c r="B19" s="113"/>
      <c r="C19" s="20"/>
      <c r="D19" s="20"/>
      <c r="E19" s="16" t="s">
        <v>189</v>
      </c>
      <c r="F19" s="15" t="s">
        <v>32</v>
      </c>
      <c r="G19" s="15" t="s">
        <v>32</v>
      </c>
      <c r="H19" s="15" t="s">
        <v>32</v>
      </c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>
        <v>1</v>
      </c>
      <c r="Z19" s="37"/>
      <c r="AA19" s="37">
        <v>1</v>
      </c>
      <c r="AB19" s="37"/>
      <c r="AC19" s="37"/>
      <c r="AD19" s="37"/>
      <c r="AE19" s="37"/>
      <c r="AF19" s="37"/>
      <c r="AG19" s="16" t="s">
        <v>157</v>
      </c>
      <c r="AH19" s="18"/>
    </row>
    <row r="20" spans="2:34" ht="38.25" x14ac:dyDescent="0.25">
      <c r="B20" s="113"/>
      <c r="C20" s="20"/>
      <c r="D20" s="20"/>
      <c r="E20" s="16" t="s">
        <v>103</v>
      </c>
      <c r="F20" s="15"/>
      <c r="G20" s="15" t="s">
        <v>32</v>
      </c>
      <c r="H20" s="15" t="s">
        <v>32</v>
      </c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>
        <v>1</v>
      </c>
      <c r="AB20" s="37"/>
      <c r="AC20" s="37"/>
      <c r="AD20" s="37"/>
      <c r="AE20" s="37"/>
      <c r="AF20" s="37"/>
      <c r="AG20" s="16" t="s">
        <v>104</v>
      </c>
      <c r="AH20" s="18"/>
    </row>
    <row r="21" spans="2:34" ht="25.5" x14ac:dyDescent="0.25">
      <c r="B21" s="113"/>
      <c r="C21" s="20"/>
      <c r="D21" s="20"/>
      <c r="E21" s="55" t="s">
        <v>190</v>
      </c>
      <c r="F21" s="15"/>
      <c r="G21" s="15" t="s">
        <v>32</v>
      </c>
      <c r="H21" s="15" t="s">
        <v>32</v>
      </c>
      <c r="I21" s="37"/>
      <c r="J21" s="37"/>
      <c r="K21" s="37"/>
      <c r="L21" s="37"/>
      <c r="M21" s="37">
        <v>1</v>
      </c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16" t="s">
        <v>105</v>
      </c>
      <c r="AH21" s="18"/>
    </row>
    <row r="22" spans="2:34" x14ac:dyDescent="0.25">
      <c r="B22" s="113"/>
      <c r="C22" s="20"/>
      <c r="D22" s="20"/>
      <c r="E22" s="16" t="s">
        <v>106</v>
      </c>
      <c r="F22" s="15"/>
      <c r="G22" s="15" t="s">
        <v>32</v>
      </c>
      <c r="H22" s="15" t="s">
        <v>32</v>
      </c>
      <c r="I22" s="37"/>
      <c r="J22" s="37"/>
      <c r="K22" s="37"/>
      <c r="L22" s="37"/>
      <c r="M22" s="37"/>
      <c r="N22" s="37"/>
      <c r="O22" s="37">
        <v>1</v>
      </c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16" t="s">
        <v>107</v>
      </c>
      <c r="AH22" s="18"/>
    </row>
    <row r="23" spans="2:34" ht="25.5" x14ac:dyDescent="0.25">
      <c r="B23" s="113"/>
      <c r="C23" s="20"/>
      <c r="D23" s="20"/>
      <c r="E23" s="16" t="s">
        <v>203</v>
      </c>
      <c r="F23" s="15"/>
      <c r="G23" s="15" t="s">
        <v>32</v>
      </c>
      <c r="H23" s="15" t="s">
        <v>32</v>
      </c>
      <c r="I23" s="37"/>
      <c r="J23" s="37"/>
      <c r="K23" s="37"/>
      <c r="L23" s="37"/>
      <c r="M23" s="37"/>
      <c r="N23" s="37"/>
      <c r="O23" s="37"/>
      <c r="P23" s="37"/>
      <c r="Q23" s="37">
        <v>1</v>
      </c>
      <c r="R23" s="37"/>
      <c r="S23" s="37"/>
      <c r="T23" s="37"/>
      <c r="U23" s="37">
        <v>1</v>
      </c>
      <c r="V23" s="37"/>
      <c r="W23" s="37"/>
      <c r="X23" s="37"/>
      <c r="Y23" s="37">
        <v>1</v>
      </c>
      <c r="Z23" s="37"/>
      <c r="AA23" s="37"/>
      <c r="AB23" s="37"/>
      <c r="AC23" s="37">
        <v>1</v>
      </c>
      <c r="AD23" s="37"/>
      <c r="AE23" s="37"/>
      <c r="AF23" s="37"/>
      <c r="AG23" s="16" t="s">
        <v>108</v>
      </c>
      <c r="AH23" s="18"/>
    </row>
    <row r="24" spans="2:34" ht="15.75" thickBot="1" x14ac:dyDescent="0.3">
      <c r="B24" s="113"/>
      <c r="C24" s="20"/>
      <c r="D24" s="20"/>
      <c r="E24" s="16" t="s">
        <v>202</v>
      </c>
      <c r="F24" s="15"/>
      <c r="G24" s="15" t="s">
        <v>32</v>
      </c>
      <c r="H24" s="15" t="s">
        <v>32</v>
      </c>
      <c r="I24" s="42"/>
      <c r="J24" s="37"/>
      <c r="K24" s="37">
        <v>1</v>
      </c>
      <c r="L24" s="37"/>
      <c r="M24" s="37">
        <v>1</v>
      </c>
      <c r="N24" s="37"/>
      <c r="O24" s="37">
        <v>1</v>
      </c>
      <c r="P24" s="37"/>
      <c r="Q24" s="37">
        <v>1</v>
      </c>
      <c r="R24" s="37"/>
      <c r="S24" s="37">
        <v>1</v>
      </c>
      <c r="T24" s="37"/>
      <c r="U24" s="37">
        <v>1</v>
      </c>
      <c r="V24" s="37"/>
      <c r="W24" s="37">
        <v>1</v>
      </c>
      <c r="X24" s="37"/>
      <c r="Y24" s="37">
        <v>1</v>
      </c>
      <c r="Z24" s="37"/>
      <c r="AA24" s="37">
        <v>1</v>
      </c>
      <c r="AB24" s="37"/>
      <c r="AC24" s="37">
        <v>1</v>
      </c>
      <c r="AD24" s="37"/>
      <c r="AE24" s="37">
        <v>1</v>
      </c>
      <c r="AF24" s="37"/>
      <c r="AG24" s="16" t="s">
        <v>109</v>
      </c>
      <c r="AH24" s="18"/>
    </row>
    <row r="25" spans="2:34" ht="31.5" customHeight="1" thickBot="1" x14ac:dyDescent="0.3">
      <c r="B25" s="139" t="s">
        <v>73</v>
      </c>
      <c r="C25" s="140"/>
      <c r="D25" s="140"/>
      <c r="E25" s="140"/>
      <c r="F25" s="140"/>
      <c r="G25" s="140"/>
      <c r="H25" s="141"/>
      <c r="I25" s="34">
        <f t="shared" ref="I25:AF25" si="0">SUM(I11:I24)</f>
        <v>0</v>
      </c>
      <c r="J25" s="35">
        <f t="shared" si="0"/>
        <v>0</v>
      </c>
      <c r="K25" s="35">
        <f t="shared" ref="K25" si="1">SUM(K11:K24)</f>
        <v>6</v>
      </c>
      <c r="L25" s="35">
        <f t="shared" ref="L25" si="2">SUM(L11:L24)</f>
        <v>0</v>
      </c>
      <c r="M25" s="35">
        <f t="shared" ref="M25" si="3">SUM(M11:M24)</f>
        <v>6</v>
      </c>
      <c r="N25" s="35">
        <f t="shared" ref="N25" si="4">SUM(N11:N24)</f>
        <v>0</v>
      </c>
      <c r="O25" s="35">
        <f t="shared" ref="O25" si="5">SUM(O11:O24)</f>
        <v>5</v>
      </c>
      <c r="P25" s="35">
        <f t="shared" ref="P25" si="6">SUM(P11:P24)</f>
        <v>0</v>
      </c>
      <c r="Q25" s="35">
        <f t="shared" ref="Q25" si="7">SUM(Q11:Q24)</f>
        <v>6</v>
      </c>
      <c r="R25" s="35">
        <f t="shared" ref="R25" si="8">SUM(R11:R24)</f>
        <v>0</v>
      </c>
      <c r="S25" s="35">
        <f t="shared" ref="S25" si="9">SUM(S11:S24)</f>
        <v>5</v>
      </c>
      <c r="T25" s="35">
        <f t="shared" ref="T25" si="10">SUM(T11:T24)</f>
        <v>0</v>
      </c>
      <c r="U25" s="35">
        <f t="shared" ref="U25" si="11">SUM(U11:U24)</f>
        <v>5</v>
      </c>
      <c r="V25" s="35">
        <f t="shared" ref="V25" si="12">SUM(V11:V24)</f>
        <v>0</v>
      </c>
      <c r="W25" s="35">
        <f t="shared" ref="W25" si="13">SUM(W11:W24)</f>
        <v>5</v>
      </c>
      <c r="X25" s="35">
        <f t="shared" ref="X25" si="14">SUM(X11:X24)</f>
        <v>0</v>
      </c>
      <c r="Y25" s="35">
        <f t="shared" ref="Y25" si="15">SUM(Y11:Y24)</f>
        <v>8</v>
      </c>
      <c r="Z25" s="35">
        <f t="shared" ref="Z25" si="16">SUM(Z11:Z24)</f>
        <v>0</v>
      </c>
      <c r="AA25" s="35">
        <f t="shared" ref="AA25" si="17">SUM(AA11:AA24)</f>
        <v>6</v>
      </c>
      <c r="AB25" s="35">
        <f t="shared" ref="AB25" si="18">SUM(AB11:AB24)</f>
        <v>0</v>
      </c>
      <c r="AC25" s="35">
        <f t="shared" ref="AC25" si="19">SUM(AC11:AC24)</f>
        <v>5</v>
      </c>
      <c r="AD25" s="35">
        <f t="shared" ref="AD25" si="20">SUM(AD11:AD24)</f>
        <v>0</v>
      </c>
      <c r="AE25" s="35">
        <f t="shared" ref="AE25" si="21">SUM(AE11:AE24)</f>
        <v>5</v>
      </c>
      <c r="AF25" s="36">
        <f t="shared" si="0"/>
        <v>0</v>
      </c>
      <c r="AG25" s="23"/>
      <c r="AH25" s="28"/>
    </row>
    <row r="26" spans="2:34" ht="23.25" customHeight="1" thickBot="1" x14ac:dyDescent="0.3">
      <c r="E26" s="139" t="s">
        <v>131</v>
      </c>
      <c r="F26" s="140"/>
      <c r="G26" s="140"/>
      <c r="H26" s="140"/>
      <c r="I26" s="131">
        <f>IFERROR(J25/I25,0)</f>
        <v>0</v>
      </c>
      <c r="J26" s="132"/>
      <c r="K26" s="132">
        <f t="shared" ref="K26" si="22">IFERROR(L25/K25,0)</f>
        <v>0</v>
      </c>
      <c r="L26" s="132"/>
      <c r="M26" s="132">
        <f t="shared" ref="M26" si="23">IFERROR(N25/M25,0)</f>
        <v>0</v>
      </c>
      <c r="N26" s="132"/>
      <c r="O26" s="132">
        <f t="shared" ref="O26" si="24">IFERROR(P25/O25,0)</f>
        <v>0</v>
      </c>
      <c r="P26" s="132"/>
      <c r="Q26" s="132">
        <f t="shared" ref="Q26" si="25">IFERROR(R25/Q25,0)</f>
        <v>0</v>
      </c>
      <c r="R26" s="132"/>
      <c r="S26" s="132">
        <f t="shared" ref="S26" si="26">IFERROR(T25/S25,0)</f>
        <v>0</v>
      </c>
      <c r="T26" s="132"/>
      <c r="U26" s="132">
        <f t="shared" ref="U26" si="27">IFERROR(V25/U25,0)</f>
        <v>0</v>
      </c>
      <c r="V26" s="132"/>
      <c r="W26" s="132">
        <f t="shared" ref="W26" si="28">IFERROR(X25/W25,0)</f>
        <v>0</v>
      </c>
      <c r="X26" s="132"/>
      <c r="Y26" s="132">
        <f t="shared" ref="Y26" si="29">IFERROR(Z25/Y25,0)</f>
        <v>0</v>
      </c>
      <c r="Z26" s="132"/>
      <c r="AA26" s="132">
        <f t="shared" ref="AA26" si="30">IFERROR(AB25/AA25,0)</f>
        <v>0</v>
      </c>
      <c r="AB26" s="132"/>
      <c r="AC26" s="132">
        <f t="shared" ref="AC26" si="31">IFERROR(AD25/AC25,0)</f>
        <v>0</v>
      </c>
      <c r="AD26" s="132"/>
      <c r="AE26" s="132">
        <f t="shared" ref="AE26" si="32">IFERROR(AF25/AE25,0)</f>
        <v>0</v>
      </c>
      <c r="AF26" s="138"/>
    </row>
    <row r="29" spans="2:34" x14ac:dyDescent="0.25">
      <c r="C29" s="130"/>
      <c r="I29" t="s">
        <v>137</v>
      </c>
      <c r="N29">
        <f>+J25+L25+N25+P25+R25+T25+V25+X25+Z25+AB25+AD25+AF25</f>
        <v>0</v>
      </c>
    </row>
    <row r="30" spans="2:34" x14ac:dyDescent="0.25">
      <c r="C30" s="130"/>
      <c r="I30" t="s">
        <v>123</v>
      </c>
      <c r="N30">
        <f>+I25+K25+M25+O25+Q25+S25+U25+W25+Y25+AA25+AC25+AE25</f>
        <v>62</v>
      </c>
    </row>
    <row r="31" spans="2:34" x14ac:dyDescent="0.25">
      <c r="I31" t="s">
        <v>138</v>
      </c>
      <c r="N31" s="65">
        <f>IFERROR(N29/N30,0)</f>
        <v>0</v>
      </c>
    </row>
    <row r="32" spans="2:34" x14ac:dyDescent="0.25">
      <c r="C32" s="130"/>
    </row>
    <row r="33" spans="3:3" x14ac:dyDescent="0.25">
      <c r="C33" s="130"/>
    </row>
  </sheetData>
  <autoFilter ref="B10:AH25" xr:uid="{00000000-0009-0000-0000-000002000000}"/>
  <mergeCells count="47">
    <mergeCell ref="AC26:AD26"/>
    <mergeCell ref="AE26:AF26"/>
    <mergeCell ref="E26:H26"/>
    <mergeCell ref="B25:H25"/>
    <mergeCell ref="Q26:R26"/>
    <mergeCell ref="S26:T26"/>
    <mergeCell ref="U26:V26"/>
    <mergeCell ref="W26:X26"/>
    <mergeCell ref="Y26:Z26"/>
    <mergeCell ref="AA26:AB26"/>
    <mergeCell ref="K26:L26"/>
    <mergeCell ref="M26:N26"/>
    <mergeCell ref="O26:P26"/>
    <mergeCell ref="S9:T9"/>
    <mergeCell ref="U9:V9"/>
    <mergeCell ref="B11:B24"/>
    <mergeCell ref="D11:D14"/>
    <mergeCell ref="C29:C30"/>
    <mergeCell ref="B8:B10"/>
    <mergeCell ref="C32:C33"/>
    <mergeCell ref="I26:J26"/>
    <mergeCell ref="U8:Z8"/>
    <mergeCell ref="AA8:AF8"/>
    <mergeCell ref="AG8:AG10"/>
    <mergeCell ref="K9:L9"/>
    <mergeCell ref="M9:N9"/>
    <mergeCell ref="O9:P9"/>
    <mergeCell ref="Q9:R9"/>
    <mergeCell ref="C8:C10"/>
    <mergeCell ref="D8:D10"/>
    <mergeCell ref="E8:E10"/>
    <mergeCell ref="F8:H9"/>
    <mergeCell ref="I8:N8"/>
    <mergeCell ref="O8:T8"/>
    <mergeCell ref="I9:J9"/>
    <mergeCell ref="AH8:AH10"/>
    <mergeCell ref="AE9:AF9"/>
    <mergeCell ref="W9:X9"/>
    <mergeCell ref="Y9:Z9"/>
    <mergeCell ref="AA9:AB9"/>
    <mergeCell ref="AC9:AD9"/>
    <mergeCell ref="B7:AH7"/>
    <mergeCell ref="B1:AF1"/>
    <mergeCell ref="AG1:AH3"/>
    <mergeCell ref="B2:AF2"/>
    <mergeCell ref="B3:AF3"/>
    <mergeCell ref="B6:AH6"/>
  </mergeCells>
  <conditionalFormatting sqref="I11:AF12 I14:AF16">
    <cfRule type="cellIs" dxfId="69" priority="11" operator="equal">
      <formula>1</formula>
    </cfRule>
    <cfRule type="cellIs" dxfId="68" priority="12" operator="equal">
      <formula>1</formula>
    </cfRule>
  </conditionalFormatting>
  <conditionalFormatting sqref="I11:I12 K11:K12 M11:M12 O11:O12 Q11:Q12 S11:S12 U11:U12 W11:W12 Y11:Y12 AA11:AA12 AC11:AC12 AE11:AE12 AE14:AE16 AC14:AC16 AA14:AA16 Y14:Y16 W14:W16 U14:U16 S14:S16 Q14:Q16 O14:O16 M14:M16 K14:K16 I14:I16">
    <cfRule type="cellIs" dxfId="67" priority="10" operator="equal">
      <formula>1</formula>
    </cfRule>
  </conditionalFormatting>
  <conditionalFormatting sqref="I11:I12 K11:K12 M11:M12 O11:O12 Q11:Q12 S11:S12 U11:U12 W11:W12 Y11:Y12 AA11:AA12 AC11:AC12 AE11:AE12 AE14:AE16 AC14:AC16 AA14:AA16 Y14:Y16 W14:W16 U14:U16 S14:S16 Q14:Q16 O14:O16 M14:M16 K14:K16 I14:I16">
    <cfRule type="cellIs" dxfId="66" priority="9" operator="equal">
      <formula>1</formula>
    </cfRule>
  </conditionalFormatting>
  <conditionalFormatting sqref="I13:AF13">
    <cfRule type="cellIs" dxfId="65" priority="7" operator="equal">
      <formula>1</formula>
    </cfRule>
    <cfRule type="cellIs" dxfId="64" priority="8" operator="equal">
      <formula>1</formula>
    </cfRule>
  </conditionalFormatting>
  <conditionalFormatting sqref="I13 K13 M13 O13 Q13 S13 U13 W13 Y13 AA13 AC13 AE13">
    <cfRule type="cellIs" dxfId="63" priority="6" operator="equal">
      <formula>1</formula>
    </cfRule>
  </conditionalFormatting>
  <conditionalFormatting sqref="I13 K13 M13 O13 Q13 S13 U13 W13 Y13 AA13 AC13 AE13">
    <cfRule type="cellIs" dxfId="62" priority="5" operator="equal">
      <formula>1</formula>
    </cfRule>
  </conditionalFormatting>
  <conditionalFormatting sqref="I17:AF24">
    <cfRule type="cellIs" dxfId="61" priority="3" operator="equal">
      <formula>1</formula>
    </cfRule>
    <cfRule type="cellIs" dxfId="60" priority="4" operator="equal">
      <formula>1</formula>
    </cfRule>
  </conditionalFormatting>
  <conditionalFormatting sqref="I17:I24 K17:K24 M17:M24 O17:O24 Q17:Q24 S17:S24 U17:U24 W17:W24 Y17:Y24 AA17:AA24 AC17:AC24 AE17:AE24">
    <cfRule type="cellIs" dxfId="59" priority="2" operator="equal">
      <formula>1</formula>
    </cfRule>
  </conditionalFormatting>
  <conditionalFormatting sqref="I17:I24 K17:K24 M17:M24 O17:O24 Q17:Q24 S17:S24 U17:U24 W17:W24 Y17:Y24 AA17:AA24 AC17:AC24 AE17:AE24">
    <cfRule type="cellIs" dxfId="58" priority="1" operator="equal">
      <formula>1</formula>
    </cfRule>
  </conditionalFormatting>
  <hyperlinks>
    <hyperlink ref="AG16" r:id="rId1" display="\\ictxsrvfs\9. SEGURIDAD Y SALUD EN EL TRABAJO\AUSENTISMOS" xr:uid="{EB0E9819-086D-439D-8DD8-2009C6176BB9}"/>
    <hyperlink ref="AG13" r:id="rId2" display="\\ictxsrvfs\9. SEGURIDAD Y SALUD EN EL TRABAJO\CUMPLIMIENTO AL SISTEMA\PROFESIOGRAMA\PROFESIOGRAMA ICETEX MAYO 2020.xlsx" xr:uid="{CC5009F5-0E08-4D5D-8DE0-C302FF517BB8}"/>
  </hyperlinks>
  <pageMargins left="0.7" right="0.7" top="0.75" bottom="0.75" header="0.3" footer="0.3"/>
  <pageSetup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43299-B043-43C9-AD83-308080A831CE}">
  <dimension ref="B1:AF79"/>
  <sheetViews>
    <sheetView topLeftCell="B7" workbookViewId="0">
      <pane xSplit="5" ySplit="5" topLeftCell="G12" activePane="bottomRight" state="frozen"/>
      <selection activeCell="B7" sqref="B7"/>
      <selection pane="topRight" activeCell="G7" sqref="G7"/>
      <selection pane="bottomLeft" activeCell="B12" sqref="B12"/>
      <selection pane="bottomRight" activeCell="H49" sqref="H49"/>
    </sheetView>
  </sheetViews>
  <sheetFormatPr baseColWidth="10" defaultRowHeight="15" x14ac:dyDescent="0.25"/>
  <cols>
    <col min="2" max="2" width="7.42578125" customWidth="1"/>
    <col min="3" max="3" width="41.85546875" customWidth="1"/>
    <col min="4" max="4" width="9.85546875" customWidth="1"/>
    <col min="5" max="5" width="7.28515625" customWidth="1"/>
    <col min="6" max="6" width="7.85546875" customWidth="1"/>
    <col min="7" max="30" width="4.7109375" customWidth="1"/>
    <col min="31" max="31" width="31.7109375" customWidth="1"/>
    <col min="32" max="32" width="28.140625" customWidth="1"/>
  </cols>
  <sheetData>
    <row r="1" spans="2:32" ht="19.5" customHeight="1" x14ac:dyDescent="0.25">
      <c r="B1" s="77" t="s">
        <v>74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9"/>
      <c r="AE1" s="142"/>
      <c r="AF1" s="143"/>
    </row>
    <row r="2" spans="2:32" ht="20.25" customHeight="1" x14ac:dyDescent="0.25">
      <c r="B2" s="80" t="s">
        <v>75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2"/>
      <c r="AE2" s="144"/>
      <c r="AF2" s="145"/>
    </row>
    <row r="3" spans="2:32" ht="22.5" customHeight="1" thickBot="1" x14ac:dyDescent="0.3">
      <c r="B3" s="83" t="s">
        <v>76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5"/>
      <c r="AE3" s="146"/>
      <c r="AF3" s="147"/>
    </row>
    <row r="5" spans="2:32" ht="15.75" thickBot="1" x14ac:dyDescent="0.3"/>
    <row r="6" spans="2:32" ht="15.75" x14ac:dyDescent="0.25">
      <c r="B6" s="92" t="s">
        <v>0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</row>
    <row r="7" spans="2:32" ht="16.5" thickBot="1" x14ac:dyDescent="0.3">
      <c r="B7" s="94" t="s">
        <v>1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</row>
    <row r="8" spans="2:32" x14ac:dyDescent="0.25">
      <c r="B8" s="96" t="s">
        <v>2</v>
      </c>
      <c r="C8" s="98" t="s">
        <v>5</v>
      </c>
      <c r="D8" s="115" t="s">
        <v>6</v>
      </c>
      <c r="E8" s="116"/>
      <c r="F8" s="117"/>
      <c r="G8" s="121" t="s">
        <v>7</v>
      </c>
      <c r="H8" s="122"/>
      <c r="I8" s="122"/>
      <c r="J8" s="122"/>
      <c r="K8" s="122"/>
      <c r="L8" s="123"/>
      <c r="M8" s="121" t="s">
        <v>8</v>
      </c>
      <c r="N8" s="122"/>
      <c r="O8" s="122"/>
      <c r="P8" s="122"/>
      <c r="Q8" s="122"/>
      <c r="R8" s="123"/>
      <c r="S8" s="121" t="s">
        <v>9</v>
      </c>
      <c r="T8" s="122"/>
      <c r="U8" s="122"/>
      <c r="V8" s="122"/>
      <c r="W8" s="122"/>
      <c r="X8" s="123"/>
      <c r="Y8" s="121" t="s">
        <v>10</v>
      </c>
      <c r="Z8" s="122"/>
      <c r="AA8" s="122"/>
      <c r="AB8" s="122"/>
      <c r="AC8" s="122"/>
      <c r="AD8" s="123"/>
      <c r="AE8" s="86" t="s">
        <v>11</v>
      </c>
      <c r="AF8" s="86" t="s">
        <v>12</v>
      </c>
    </row>
    <row r="9" spans="2:32" x14ac:dyDescent="0.25">
      <c r="B9" s="97"/>
      <c r="C9" s="99"/>
      <c r="D9" s="118"/>
      <c r="E9" s="119"/>
      <c r="F9" s="120"/>
      <c r="G9" s="88" t="s">
        <v>13</v>
      </c>
      <c r="H9" s="89"/>
      <c r="I9" s="90" t="s">
        <v>14</v>
      </c>
      <c r="J9" s="89"/>
      <c r="K9" s="90" t="s">
        <v>15</v>
      </c>
      <c r="L9" s="91"/>
      <c r="M9" s="88" t="s">
        <v>16</v>
      </c>
      <c r="N9" s="89"/>
      <c r="O9" s="90" t="s">
        <v>17</v>
      </c>
      <c r="P9" s="89"/>
      <c r="Q9" s="90" t="s">
        <v>18</v>
      </c>
      <c r="R9" s="91"/>
      <c r="S9" s="88" t="s">
        <v>19</v>
      </c>
      <c r="T9" s="89"/>
      <c r="U9" s="90" t="s">
        <v>20</v>
      </c>
      <c r="V9" s="89"/>
      <c r="W9" s="90" t="s">
        <v>21</v>
      </c>
      <c r="X9" s="91"/>
      <c r="Y9" s="88" t="s">
        <v>22</v>
      </c>
      <c r="Z9" s="89"/>
      <c r="AA9" s="90" t="s">
        <v>23</v>
      </c>
      <c r="AB9" s="89"/>
      <c r="AC9" s="90" t="s">
        <v>24</v>
      </c>
      <c r="AD9" s="91"/>
      <c r="AE9" s="87"/>
      <c r="AF9" s="87"/>
    </row>
    <row r="10" spans="2:32" ht="15.75" thickBot="1" x14ac:dyDescent="0.3">
      <c r="B10" s="97"/>
      <c r="C10" s="99"/>
      <c r="D10" s="1" t="s">
        <v>25</v>
      </c>
      <c r="E10" s="1" t="s">
        <v>26</v>
      </c>
      <c r="F10" s="2" t="s">
        <v>27</v>
      </c>
      <c r="G10" s="3" t="s">
        <v>28</v>
      </c>
      <c r="H10" s="1" t="s">
        <v>29</v>
      </c>
      <c r="I10" s="1" t="s">
        <v>28</v>
      </c>
      <c r="J10" s="1" t="s">
        <v>29</v>
      </c>
      <c r="K10" s="1" t="s">
        <v>28</v>
      </c>
      <c r="L10" s="4" t="s">
        <v>29</v>
      </c>
      <c r="M10" s="3" t="s">
        <v>28</v>
      </c>
      <c r="N10" s="1" t="s">
        <v>29</v>
      </c>
      <c r="O10" s="1" t="s">
        <v>28</v>
      </c>
      <c r="P10" s="1" t="s">
        <v>29</v>
      </c>
      <c r="Q10" s="1" t="s">
        <v>28</v>
      </c>
      <c r="R10" s="4" t="s">
        <v>29</v>
      </c>
      <c r="S10" s="3" t="s">
        <v>28</v>
      </c>
      <c r="T10" s="1" t="s">
        <v>29</v>
      </c>
      <c r="U10" s="1" t="s">
        <v>28</v>
      </c>
      <c r="V10" s="1" t="s">
        <v>29</v>
      </c>
      <c r="W10" s="1" t="s">
        <v>28</v>
      </c>
      <c r="X10" s="4" t="s">
        <v>29</v>
      </c>
      <c r="Y10" s="3" t="s">
        <v>28</v>
      </c>
      <c r="Z10" s="1" t="s">
        <v>29</v>
      </c>
      <c r="AA10" s="1" t="s">
        <v>28</v>
      </c>
      <c r="AB10" s="1" t="s">
        <v>29</v>
      </c>
      <c r="AC10" s="1" t="s">
        <v>28</v>
      </c>
      <c r="AD10" s="4" t="s">
        <v>29</v>
      </c>
      <c r="AE10" s="87"/>
      <c r="AF10" s="87"/>
    </row>
    <row r="11" spans="2:32" ht="27" customHeight="1" x14ac:dyDescent="0.25">
      <c r="B11" s="152" t="s">
        <v>46</v>
      </c>
      <c r="C11" s="46" t="s">
        <v>82</v>
      </c>
      <c r="D11" s="148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69"/>
      <c r="AF11" s="70"/>
    </row>
    <row r="12" spans="2:32" ht="38.25" customHeight="1" x14ac:dyDescent="0.25">
      <c r="B12" s="153"/>
      <c r="C12" s="47" t="s">
        <v>191</v>
      </c>
      <c r="D12" s="15"/>
      <c r="E12" s="15" t="s">
        <v>32</v>
      </c>
      <c r="F12" s="15" t="s">
        <v>32</v>
      </c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>
        <v>1</v>
      </c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17"/>
      <c r="AF12" s="18"/>
    </row>
    <row r="13" spans="2:32" ht="51" x14ac:dyDescent="0.25">
      <c r="B13" s="153"/>
      <c r="C13" s="47" t="s">
        <v>192</v>
      </c>
      <c r="D13" s="15"/>
      <c r="E13" s="15" t="s">
        <v>32</v>
      </c>
      <c r="F13" s="15" t="s">
        <v>32</v>
      </c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>
        <v>1</v>
      </c>
      <c r="V13" s="37"/>
      <c r="W13" s="37"/>
      <c r="X13" s="37"/>
      <c r="Y13" s="37"/>
      <c r="Z13" s="37"/>
      <c r="AA13" s="37"/>
      <c r="AB13" s="37"/>
      <c r="AC13" s="37"/>
      <c r="AD13" s="37"/>
      <c r="AE13" s="16"/>
      <c r="AF13" s="18"/>
    </row>
    <row r="14" spans="2:32" ht="38.25" x14ac:dyDescent="0.25">
      <c r="B14" s="153"/>
      <c r="C14" s="48" t="s">
        <v>193</v>
      </c>
      <c r="D14" s="15"/>
      <c r="E14" s="15" t="s">
        <v>32</v>
      </c>
      <c r="F14" s="15" t="s">
        <v>32</v>
      </c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>
        <v>1</v>
      </c>
      <c r="X14" s="37"/>
      <c r="Y14" s="37"/>
      <c r="Z14" s="37"/>
      <c r="AA14" s="37"/>
      <c r="AB14" s="37"/>
      <c r="AC14" s="37"/>
      <c r="AD14" s="37"/>
      <c r="AE14" s="17"/>
      <c r="AF14" s="18"/>
    </row>
    <row r="15" spans="2:32" ht="63.75" x14ac:dyDescent="0.25">
      <c r="B15" s="153"/>
      <c r="C15" s="47" t="s">
        <v>194</v>
      </c>
      <c r="D15" s="15"/>
      <c r="E15" s="15" t="s">
        <v>32</v>
      </c>
      <c r="F15" s="15" t="s">
        <v>32</v>
      </c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>
        <v>1</v>
      </c>
      <c r="Z15" s="37"/>
      <c r="AA15" s="37"/>
      <c r="AB15" s="37"/>
      <c r="AC15" s="37"/>
      <c r="AD15" s="37"/>
      <c r="AE15" s="16"/>
      <c r="AF15" s="18"/>
    </row>
    <row r="16" spans="2:32" ht="38.25" x14ac:dyDescent="0.25">
      <c r="B16" s="153"/>
      <c r="C16" s="47" t="s">
        <v>195</v>
      </c>
      <c r="D16" s="15"/>
      <c r="E16" s="15" t="s">
        <v>32</v>
      </c>
      <c r="F16" s="15" t="s">
        <v>32</v>
      </c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>
        <v>1</v>
      </c>
      <c r="AB16" s="37"/>
      <c r="AC16" s="37"/>
      <c r="AD16" s="37"/>
      <c r="AE16" s="17"/>
      <c r="AF16" s="18"/>
    </row>
    <row r="17" spans="2:32" ht="25.5" x14ac:dyDescent="0.25">
      <c r="B17" s="153"/>
      <c r="C17" s="68" t="s">
        <v>196</v>
      </c>
      <c r="D17" s="15"/>
      <c r="E17" s="15" t="s">
        <v>32</v>
      </c>
      <c r="F17" s="15" t="s">
        <v>32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>
        <v>1</v>
      </c>
      <c r="V17" s="37"/>
      <c r="W17" s="37"/>
      <c r="X17" s="37"/>
      <c r="Y17" s="37"/>
      <c r="Z17" s="37"/>
      <c r="AA17" s="37"/>
      <c r="AB17" s="37"/>
      <c r="AC17" s="37"/>
      <c r="AD17" s="37"/>
      <c r="AE17" s="17"/>
      <c r="AF17" s="18"/>
    </row>
    <row r="18" spans="2:32" ht="15.75" thickBot="1" x14ac:dyDescent="0.3">
      <c r="B18" s="153"/>
      <c r="C18" s="47" t="s">
        <v>197</v>
      </c>
      <c r="D18" s="15"/>
      <c r="E18" s="15" t="s">
        <v>32</v>
      </c>
      <c r="F18" s="15" t="s">
        <v>32</v>
      </c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>
        <v>1</v>
      </c>
      <c r="X18" s="37"/>
      <c r="Y18" s="37"/>
      <c r="Z18" s="37"/>
      <c r="AA18" s="37"/>
      <c r="AB18" s="37"/>
      <c r="AC18" s="37"/>
      <c r="AD18" s="37"/>
      <c r="AE18" s="16"/>
      <c r="AF18" s="18"/>
    </row>
    <row r="19" spans="2:32" ht="27.75" customHeight="1" x14ac:dyDescent="0.25">
      <c r="B19" s="153"/>
      <c r="C19" s="46" t="s">
        <v>83</v>
      </c>
      <c r="D19" s="148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54"/>
    </row>
    <row r="20" spans="2:32" ht="25.5" x14ac:dyDescent="0.25">
      <c r="B20" s="153"/>
      <c r="C20" s="47" t="s">
        <v>198</v>
      </c>
      <c r="D20" s="15"/>
      <c r="E20" s="15" t="s">
        <v>32</v>
      </c>
      <c r="F20" s="15" t="s">
        <v>32</v>
      </c>
      <c r="G20" s="37"/>
      <c r="H20" s="37"/>
      <c r="I20" s="37">
        <v>1</v>
      </c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19"/>
      <c r="AF20" s="18"/>
    </row>
    <row r="21" spans="2:32" ht="38.25" x14ac:dyDescent="0.25">
      <c r="B21" s="153"/>
      <c r="C21" s="47" t="s">
        <v>200</v>
      </c>
      <c r="D21" s="15"/>
      <c r="E21" s="15" t="s">
        <v>32</v>
      </c>
      <c r="F21" s="15" t="s">
        <v>32</v>
      </c>
      <c r="G21" s="37"/>
      <c r="H21" s="37"/>
      <c r="I21" s="37"/>
      <c r="J21" s="37"/>
      <c r="K21" s="37">
        <v>1</v>
      </c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16"/>
      <c r="AF21" s="18"/>
    </row>
    <row r="22" spans="2:32" ht="38.25" x14ac:dyDescent="0.25">
      <c r="B22" s="153"/>
      <c r="C22" s="47" t="s">
        <v>199</v>
      </c>
      <c r="D22" s="15"/>
      <c r="E22" s="15" t="s">
        <v>32</v>
      </c>
      <c r="F22" s="15" t="s">
        <v>32</v>
      </c>
      <c r="G22" s="37"/>
      <c r="H22" s="37"/>
      <c r="I22" s="37"/>
      <c r="J22" s="37"/>
      <c r="K22" s="37"/>
      <c r="L22" s="37"/>
      <c r="M22" s="37">
        <v>1</v>
      </c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16"/>
      <c r="AF22" s="18"/>
    </row>
    <row r="23" spans="2:32" ht="51.75" thickBot="1" x14ac:dyDescent="0.3">
      <c r="B23" s="153"/>
      <c r="C23" s="49" t="s">
        <v>201</v>
      </c>
      <c r="D23" s="41"/>
      <c r="E23" s="41" t="s">
        <v>32</v>
      </c>
      <c r="F23" s="41" t="s">
        <v>32</v>
      </c>
      <c r="G23" s="42"/>
      <c r="H23" s="42"/>
      <c r="I23" s="42"/>
      <c r="J23" s="42"/>
      <c r="K23" s="42"/>
      <c r="L23" s="42"/>
      <c r="M23" s="42"/>
      <c r="N23" s="42"/>
      <c r="O23" s="42">
        <v>1</v>
      </c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27"/>
      <c r="AF23" s="43"/>
    </row>
    <row r="24" spans="2:32" x14ac:dyDescent="0.25">
      <c r="B24" s="153"/>
      <c r="C24" s="46" t="s">
        <v>84</v>
      </c>
      <c r="D24" s="148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54"/>
    </row>
    <row r="25" spans="2:32" ht="51" x14ac:dyDescent="0.25">
      <c r="B25" s="153"/>
      <c r="C25" s="47" t="s">
        <v>204</v>
      </c>
      <c r="D25" s="15"/>
      <c r="E25" s="15" t="s">
        <v>32</v>
      </c>
      <c r="F25" s="15" t="s">
        <v>32</v>
      </c>
      <c r="G25" s="37"/>
      <c r="H25" s="37"/>
      <c r="I25" s="37">
        <v>1</v>
      </c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16"/>
      <c r="AF25" s="18"/>
    </row>
    <row r="26" spans="2:32" ht="51" x14ac:dyDescent="0.25">
      <c r="B26" s="153"/>
      <c r="C26" s="47" t="s">
        <v>205</v>
      </c>
      <c r="D26" s="15"/>
      <c r="E26" s="15" t="s">
        <v>32</v>
      </c>
      <c r="F26" s="15" t="s">
        <v>32</v>
      </c>
      <c r="G26" s="37"/>
      <c r="H26" s="37"/>
      <c r="I26" s="37"/>
      <c r="J26" s="37"/>
      <c r="K26" s="37"/>
      <c r="L26" s="37"/>
      <c r="M26" s="37"/>
      <c r="N26" s="37"/>
      <c r="O26" s="37">
        <v>1</v>
      </c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17"/>
      <c r="AF26" s="18"/>
    </row>
    <row r="27" spans="2:32" ht="51.75" thickBot="1" x14ac:dyDescent="0.3">
      <c r="B27" s="153"/>
      <c r="C27" s="49" t="s">
        <v>206</v>
      </c>
      <c r="D27" s="41"/>
      <c r="E27" s="41" t="s">
        <v>32</v>
      </c>
      <c r="F27" s="41" t="s">
        <v>32</v>
      </c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>
        <v>1</v>
      </c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27"/>
      <c r="AF27" s="43"/>
    </row>
    <row r="28" spans="2:32" x14ac:dyDescent="0.25">
      <c r="B28" s="153"/>
      <c r="C28" s="46" t="s">
        <v>81</v>
      </c>
      <c r="D28" s="148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54"/>
    </row>
    <row r="29" spans="2:32" ht="76.5" x14ac:dyDescent="0.25">
      <c r="B29" s="153"/>
      <c r="C29" s="47" t="s">
        <v>207</v>
      </c>
      <c r="D29" s="15"/>
      <c r="E29" s="15" t="s">
        <v>32</v>
      </c>
      <c r="F29" s="15" t="s">
        <v>32</v>
      </c>
      <c r="G29" s="37"/>
      <c r="H29" s="37"/>
      <c r="I29" s="37">
        <v>1</v>
      </c>
      <c r="J29" s="37"/>
      <c r="K29" s="37">
        <v>1</v>
      </c>
      <c r="L29" s="37"/>
      <c r="M29" s="37">
        <v>1</v>
      </c>
      <c r="N29" s="37"/>
      <c r="O29" s="37">
        <v>1</v>
      </c>
      <c r="P29" s="37"/>
      <c r="Q29" s="37">
        <v>1</v>
      </c>
      <c r="R29" s="37"/>
      <c r="S29" s="37">
        <v>1</v>
      </c>
      <c r="T29" s="37"/>
      <c r="U29" s="37">
        <v>1</v>
      </c>
      <c r="V29" s="37"/>
      <c r="W29" s="37">
        <v>1</v>
      </c>
      <c r="X29" s="37"/>
      <c r="Y29" s="37">
        <v>1</v>
      </c>
      <c r="Z29" s="37"/>
      <c r="AA29" s="37">
        <v>1</v>
      </c>
      <c r="AB29" s="37"/>
      <c r="AC29" s="37">
        <v>1</v>
      </c>
      <c r="AD29" s="37"/>
      <c r="AE29" s="16"/>
      <c r="AF29" s="18"/>
    </row>
    <row r="30" spans="2:32" ht="29.25" customHeight="1" x14ac:dyDescent="0.25">
      <c r="B30" s="153"/>
      <c r="C30" s="47" t="s">
        <v>210</v>
      </c>
      <c r="D30" s="15"/>
      <c r="E30" s="15" t="s">
        <v>32</v>
      </c>
      <c r="F30" s="15" t="s">
        <v>32</v>
      </c>
      <c r="G30" s="37"/>
      <c r="H30" s="37"/>
      <c r="I30" s="37"/>
      <c r="J30" s="37"/>
      <c r="K30" s="37">
        <v>1</v>
      </c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16"/>
      <c r="AF30" s="18"/>
    </row>
    <row r="31" spans="2:32" ht="25.5" x14ac:dyDescent="0.25">
      <c r="B31" s="153"/>
      <c r="C31" s="47" t="s">
        <v>208</v>
      </c>
      <c r="D31" s="15"/>
      <c r="E31" s="15" t="s">
        <v>32</v>
      </c>
      <c r="F31" s="15" t="s">
        <v>32</v>
      </c>
      <c r="G31" s="37"/>
      <c r="H31" s="37"/>
      <c r="I31" s="37"/>
      <c r="J31" s="37"/>
      <c r="K31" s="37"/>
      <c r="L31" s="37"/>
      <c r="M31" s="37">
        <v>1</v>
      </c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16"/>
      <c r="AF31" s="18"/>
    </row>
    <row r="32" spans="2:32" ht="39" thickBot="1" x14ac:dyDescent="0.3">
      <c r="B32" s="153"/>
      <c r="C32" s="49" t="s">
        <v>209</v>
      </c>
      <c r="D32" s="41"/>
      <c r="E32" s="41" t="s">
        <v>32</v>
      </c>
      <c r="F32" s="41" t="s">
        <v>32</v>
      </c>
      <c r="G32" s="42"/>
      <c r="H32" s="42"/>
      <c r="I32" s="42"/>
      <c r="J32" s="42"/>
      <c r="K32" s="42"/>
      <c r="L32" s="42"/>
      <c r="M32" s="42"/>
      <c r="N32" s="42"/>
      <c r="O32" s="42">
        <v>1</v>
      </c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27"/>
      <c r="AF32" s="43"/>
    </row>
    <row r="33" spans="2:32" x14ac:dyDescent="0.25">
      <c r="B33" s="153"/>
      <c r="C33" s="46" t="s">
        <v>80</v>
      </c>
      <c r="D33" s="148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54"/>
    </row>
    <row r="34" spans="2:32" ht="51" x14ac:dyDescent="0.25">
      <c r="B34" s="153"/>
      <c r="C34" s="47" t="s">
        <v>211</v>
      </c>
      <c r="D34" s="15"/>
      <c r="E34" s="15" t="s">
        <v>32</v>
      </c>
      <c r="F34" s="15" t="s">
        <v>32</v>
      </c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>
        <v>1</v>
      </c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16"/>
      <c r="AF34" s="18"/>
    </row>
    <row r="35" spans="2:32" x14ac:dyDescent="0.25">
      <c r="B35" s="153"/>
      <c r="C35" s="47" t="s">
        <v>212</v>
      </c>
      <c r="D35" s="15"/>
      <c r="E35" s="15" t="s">
        <v>32</v>
      </c>
      <c r="F35" s="15" t="s">
        <v>32</v>
      </c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>
        <v>1</v>
      </c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17"/>
      <c r="AF35" s="18"/>
    </row>
    <row r="36" spans="2:32" ht="51" x14ac:dyDescent="0.25">
      <c r="B36" s="153"/>
      <c r="C36" s="47" t="s">
        <v>213</v>
      </c>
      <c r="D36" s="15"/>
      <c r="E36" s="15" t="s">
        <v>32</v>
      </c>
      <c r="F36" s="15" t="s">
        <v>32</v>
      </c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>
        <v>1</v>
      </c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17"/>
      <c r="AF36" s="18"/>
    </row>
    <row r="37" spans="2:32" x14ac:dyDescent="0.25">
      <c r="B37" s="153"/>
      <c r="C37" s="47" t="s">
        <v>214</v>
      </c>
      <c r="D37" s="15"/>
      <c r="E37" s="15" t="s">
        <v>32</v>
      </c>
      <c r="F37" s="15" t="s">
        <v>32</v>
      </c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>
        <v>1</v>
      </c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17"/>
      <c r="AF37" s="18"/>
    </row>
    <row r="38" spans="2:32" ht="25.5" x14ac:dyDescent="0.25">
      <c r="B38" s="153"/>
      <c r="C38" s="47" t="s">
        <v>215</v>
      </c>
      <c r="D38" s="15"/>
      <c r="E38" s="15" t="s">
        <v>32</v>
      </c>
      <c r="F38" s="15" t="s">
        <v>32</v>
      </c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>
        <v>1</v>
      </c>
      <c r="V38" s="37"/>
      <c r="W38" s="37"/>
      <c r="X38" s="37"/>
      <c r="Y38" s="37"/>
      <c r="Z38" s="37"/>
      <c r="AA38" s="37"/>
      <c r="AB38" s="37"/>
      <c r="AC38" s="37"/>
      <c r="AD38" s="37"/>
      <c r="AE38" s="16"/>
      <c r="AF38" s="18"/>
    </row>
    <row r="39" spans="2:32" ht="25.5" x14ac:dyDescent="0.25">
      <c r="B39" s="153"/>
      <c r="C39" s="47" t="s">
        <v>216</v>
      </c>
      <c r="D39" s="15"/>
      <c r="E39" s="15" t="s">
        <v>32</v>
      </c>
      <c r="F39" s="15" t="s">
        <v>32</v>
      </c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>
        <v>1</v>
      </c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16"/>
      <c r="AF39" s="18"/>
    </row>
    <row r="40" spans="2:32" ht="15.75" thickBot="1" x14ac:dyDescent="0.3">
      <c r="B40" s="153"/>
      <c r="C40" s="49" t="s">
        <v>217</v>
      </c>
      <c r="D40" s="41"/>
      <c r="E40" s="41" t="s">
        <v>32</v>
      </c>
      <c r="F40" s="41" t="s">
        <v>32</v>
      </c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>
        <v>1</v>
      </c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27"/>
      <c r="AF40" s="43"/>
    </row>
    <row r="41" spans="2:32" x14ac:dyDescent="0.25">
      <c r="B41" s="153"/>
      <c r="C41" s="46" t="s">
        <v>85</v>
      </c>
      <c r="D41" s="148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54"/>
    </row>
    <row r="42" spans="2:32" ht="25.5" x14ac:dyDescent="0.25">
      <c r="B42" s="153"/>
      <c r="C42" s="47" t="s">
        <v>218</v>
      </c>
      <c r="D42" s="15"/>
      <c r="E42" s="15" t="s">
        <v>32</v>
      </c>
      <c r="F42" s="15" t="s">
        <v>32</v>
      </c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>
        <v>1</v>
      </c>
      <c r="X42" s="37"/>
      <c r="Y42" s="37"/>
      <c r="Z42" s="37"/>
      <c r="AA42" s="37"/>
      <c r="AB42" s="37"/>
      <c r="AC42" s="37"/>
      <c r="AD42" s="37"/>
      <c r="AE42" s="17"/>
      <c r="AF42" s="18"/>
    </row>
    <row r="43" spans="2:32" ht="38.25" x14ac:dyDescent="0.25">
      <c r="B43" s="153"/>
      <c r="C43" s="47" t="s">
        <v>219</v>
      </c>
      <c r="D43" s="15"/>
      <c r="E43" s="15" t="s">
        <v>32</v>
      </c>
      <c r="F43" s="15" t="s">
        <v>32</v>
      </c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>
        <v>1</v>
      </c>
      <c r="Z43" s="37"/>
      <c r="AA43" s="37"/>
      <c r="AB43" s="37"/>
      <c r="AC43" s="37"/>
      <c r="AD43" s="37"/>
      <c r="AE43" s="16"/>
      <c r="AF43" s="18"/>
    </row>
    <row r="44" spans="2:32" ht="39" thickBot="1" x14ac:dyDescent="0.3">
      <c r="B44" s="153"/>
      <c r="C44" s="49" t="s">
        <v>220</v>
      </c>
      <c r="D44" s="15"/>
      <c r="E44" s="15" t="s">
        <v>32</v>
      </c>
      <c r="F44" s="15" t="s">
        <v>32</v>
      </c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>
        <v>1</v>
      </c>
      <c r="AB44" s="37"/>
      <c r="AC44" s="37"/>
      <c r="AD44" s="37"/>
      <c r="AE44" s="17"/>
      <c r="AF44" s="18"/>
    </row>
    <row r="45" spans="2:32" x14ac:dyDescent="0.25">
      <c r="B45" s="153"/>
      <c r="C45" s="46" t="s">
        <v>221</v>
      </c>
      <c r="D45" s="148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54"/>
    </row>
    <row r="46" spans="2:32" ht="38.25" x14ac:dyDescent="0.25">
      <c r="B46" s="153"/>
      <c r="C46" s="47" t="s">
        <v>223</v>
      </c>
      <c r="D46" s="15"/>
      <c r="E46" s="15" t="s">
        <v>32</v>
      </c>
      <c r="F46" s="15" t="s">
        <v>32</v>
      </c>
      <c r="G46" s="37"/>
      <c r="H46" s="37"/>
      <c r="I46" s="37"/>
      <c r="J46" s="37"/>
      <c r="K46" s="37">
        <v>1</v>
      </c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16"/>
      <c r="AF46" s="18"/>
    </row>
    <row r="47" spans="2:32" ht="25.5" x14ac:dyDescent="0.25">
      <c r="B47" s="153"/>
      <c r="C47" s="47" t="s">
        <v>224</v>
      </c>
      <c r="D47" s="15"/>
      <c r="E47" s="15" t="s">
        <v>32</v>
      </c>
      <c r="F47" s="15" t="s">
        <v>32</v>
      </c>
      <c r="G47" s="37"/>
      <c r="H47" s="37"/>
      <c r="I47" s="37"/>
      <c r="J47" s="37"/>
      <c r="K47" s="37"/>
      <c r="L47" s="37"/>
      <c r="M47" s="37">
        <v>1</v>
      </c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16"/>
      <c r="AF47" s="18"/>
    </row>
    <row r="48" spans="2:32" ht="25.5" x14ac:dyDescent="0.25">
      <c r="B48" s="153"/>
      <c r="C48" s="47" t="s">
        <v>222</v>
      </c>
      <c r="D48" s="15"/>
      <c r="E48" s="15" t="s">
        <v>32</v>
      </c>
      <c r="F48" s="15" t="s">
        <v>32</v>
      </c>
      <c r="G48" s="37"/>
      <c r="H48" s="37"/>
      <c r="I48" s="37"/>
      <c r="J48" s="37"/>
      <c r="K48" s="37"/>
      <c r="L48" s="37"/>
      <c r="M48" s="37"/>
      <c r="N48" s="37"/>
      <c r="O48" s="37">
        <v>1</v>
      </c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16"/>
      <c r="AF48" s="18"/>
    </row>
    <row r="49" spans="2:32" ht="25.5" x14ac:dyDescent="0.25">
      <c r="B49" s="153"/>
      <c r="C49" s="47" t="s">
        <v>225</v>
      </c>
      <c r="D49" s="15"/>
      <c r="E49" s="15" t="s">
        <v>32</v>
      </c>
      <c r="F49" s="15" t="s">
        <v>32</v>
      </c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>
        <v>1</v>
      </c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16"/>
      <c r="AF49" s="18"/>
    </row>
    <row r="50" spans="2:32" ht="25.5" x14ac:dyDescent="0.25">
      <c r="B50" s="153"/>
      <c r="C50" s="47" t="s">
        <v>226</v>
      </c>
      <c r="D50" s="15"/>
      <c r="E50" s="15" t="s">
        <v>32</v>
      </c>
      <c r="F50" s="15" t="s">
        <v>167</v>
      </c>
      <c r="G50" s="37"/>
      <c r="H50" s="37"/>
      <c r="I50" s="37"/>
      <c r="J50" s="37"/>
      <c r="K50" s="37">
        <v>1</v>
      </c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16"/>
      <c r="AF50" s="18"/>
    </row>
    <row r="51" spans="2:32" ht="38.25" x14ac:dyDescent="0.25">
      <c r="B51" s="153"/>
      <c r="C51" s="47" t="s">
        <v>227</v>
      </c>
      <c r="D51" s="15"/>
      <c r="E51" s="15" t="s">
        <v>32</v>
      </c>
      <c r="F51" s="15" t="s">
        <v>32</v>
      </c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>
        <v>1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16"/>
      <c r="AF51" s="18"/>
    </row>
    <row r="52" spans="2:32" ht="25.5" x14ac:dyDescent="0.25">
      <c r="B52" s="153"/>
      <c r="C52" s="47" t="s">
        <v>228</v>
      </c>
      <c r="D52" s="15"/>
      <c r="E52" s="15" t="s">
        <v>32</v>
      </c>
      <c r="F52" s="15" t="s">
        <v>32</v>
      </c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>
        <v>1</v>
      </c>
      <c r="V52" s="37"/>
      <c r="W52" s="37"/>
      <c r="X52" s="37"/>
      <c r="Y52" s="37"/>
      <c r="Z52" s="37"/>
      <c r="AA52" s="37"/>
      <c r="AB52" s="37"/>
      <c r="AC52" s="37"/>
      <c r="AD52" s="37"/>
      <c r="AE52" s="16"/>
      <c r="AF52" s="18"/>
    </row>
    <row r="53" spans="2:32" ht="76.5" x14ac:dyDescent="0.25">
      <c r="B53" s="153"/>
      <c r="C53" s="47" t="s">
        <v>229</v>
      </c>
      <c r="D53" s="15" t="s">
        <v>32</v>
      </c>
      <c r="E53" s="15" t="s">
        <v>32</v>
      </c>
      <c r="F53" s="15" t="s">
        <v>32</v>
      </c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>
        <v>1</v>
      </c>
      <c r="V53" s="37"/>
      <c r="W53" s="37"/>
      <c r="X53" s="37"/>
      <c r="Y53" s="37"/>
      <c r="Z53" s="37"/>
      <c r="AA53" s="37"/>
      <c r="AB53" s="37"/>
      <c r="AC53" s="37"/>
      <c r="AD53" s="37"/>
      <c r="AE53" s="16"/>
      <c r="AF53" s="18"/>
    </row>
    <row r="54" spans="2:32" ht="38.25" x14ac:dyDescent="0.25">
      <c r="B54" s="153"/>
      <c r="C54" s="47" t="s">
        <v>230</v>
      </c>
      <c r="D54" s="15"/>
      <c r="E54" s="15" t="s">
        <v>32</v>
      </c>
      <c r="F54" s="15" t="s">
        <v>32</v>
      </c>
      <c r="G54" s="37"/>
      <c r="H54" s="37"/>
      <c r="I54" s="37"/>
      <c r="J54" s="37"/>
      <c r="K54" s="37">
        <v>1</v>
      </c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16"/>
      <c r="AF54" s="18"/>
    </row>
    <row r="55" spans="2:32" ht="25.5" x14ac:dyDescent="0.25">
      <c r="B55" s="153"/>
      <c r="C55" s="47" t="s">
        <v>231</v>
      </c>
      <c r="D55" s="15"/>
      <c r="E55" s="15" t="s">
        <v>32</v>
      </c>
      <c r="F55" s="15" t="s">
        <v>32</v>
      </c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>
        <v>1</v>
      </c>
      <c r="X55" s="37"/>
      <c r="Y55" s="37"/>
      <c r="Z55" s="37"/>
      <c r="AA55" s="37"/>
      <c r="AB55" s="37"/>
      <c r="AC55" s="37"/>
      <c r="AD55" s="37"/>
      <c r="AE55" s="16"/>
      <c r="AF55" s="18"/>
    </row>
    <row r="56" spans="2:32" ht="39" thickBot="1" x14ac:dyDescent="0.3">
      <c r="B56" s="153"/>
      <c r="C56" s="49" t="s">
        <v>232</v>
      </c>
      <c r="D56" s="41"/>
      <c r="E56" s="41" t="s">
        <v>32</v>
      </c>
      <c r="F56" s="41" t="s">
        <v>32</v>
      </c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>
        <v>1</v>
      </c>
      <c r="Z56" s="42"/>
      <c r="AA56" s="42"/>
      <c r="AB56" s="42"/>
      <c r="AC56" s="42"/>
      <c r="AD56" s="42"/>
      <c r="AE56" s="27"/>
      <c r="AF56" s="43"/>
    </row>
    <row r="57" spans="2:32" x14ac:dyDescent="0.25">
      <c r="B57" s="153"/>
      <c r="C57" s="46" t="s">
        <v>233</v>
      </c>
      <c r="D57" s="148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54"/>
    </row>
    <row r="58" spans="2:32" ht="51" x14ac:dyDescent="0.25">
      <c r="B58" s="153"/>
      <c r="C58" s="47" t="s">
        <v>234</v>
      </c>
      <c r="D58" s="15"/>
      <c r="E58" s="15" t="s">
        <v>32</v>
      </c>
      <c r="F58" s="15" t="s">
        <v>32</v>
      </c>
      <c r="G58" s="37"/>
      <c r="H58" s="37"/>
      <c r="I58" s="37"/>
      <c r="J58" s="37"/>
      <c r="K58" s="37">
        <v>1</v>
      </c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16"/>
      <c r="AF58" s="18"/>
    </row>
    <row r="59" spans="2:32" ht="51" x14ac:dyDescent="0.25">
      <c r="B59" s="153"/>
      <c r="C59" s="47" t="s">
        <v>235</v>
      </c>
      <c r="D59" s="15"/>
      <c r="E59" s="15" t="s">
        <v>32</v>
      </c>
      <c r="F59" s="15" t="s">
        <v>32</v>
      </c>
      <c r="G59" s="37"/>
      <c r="H59" s="37"/>
      <c r="I59" s="37"/>
      <c r="J59" s="37"/>
      <c r="K59" s="37"/>
      <c r="L59" s="37"/>
      <c r="M59" s="37"/>
      <c r="N59" s="37"/>
      <c r="O59" s="37">
        <v>1</v>
      </c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16"/>
      <c r="AF59" s="18"/>
    </row>
    <row r="60" spans="2:32" ht="25.5" x14ac:dyDescent="0.25">
      <c r="B60" s="153"/>
      <c r="C60" s="47" t="s">
        <v>236</v>
      </c>
      <c r="D60" s="15"/>
      <c r="E60" s="15" t="s">
        <v>32</v>
      </c>
      <c r="F60" s="15" t="s">
        <v>32</v>
      </c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>
        <v>1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16"/>
      <c r="AF60" s="18"/>
    </row>
    <row r="61" spans="2:32" ht="26.25" thickBot="1" x14ac:dyDescent="0.3">
      <c r="B61" s="153"/>
      <c r="C61" s="49" t="s">
        <v>237</v>
      </c>
      <c r="D61" s="41"/>
      <c r="E61" s="41" t="s">
        <v>32</v>
      </c>
      <c r="F61" s="41" t="s">
        <v>32</v>
      </c>
      <c r="G61" s="42"/>
      <c r="H61" s="42"/>
      <c r="I61" s="42"/>
      <c r="J61" s="42"/>
      <c r="K61" s="42">
        <v>1</v>
      </c>
      <c r="L61" s="42"/>
      <c r="M61" s="42">
        <v>1</v>
      </c>
      <c r="N61" s="42"/>
      <c r="O61" s="42">
        <v>1</v>
      </c>
      <c r="P61" s="42"/>
      <c r="Q61" s="42">
        <v>1</v>
      </c>
      <c r="R61" s="42"/>
      <c r="S61" s="42">
        <v>1</v>
      </c>
      <c r="T61" s="42"/>
      <c r="U61" s="42">
        <v>1</v>
      </c>
      <c r="V61" s="42"/>
      <c r="W61" s="42">
        <v>1</v>
      </c>
      <c r="X61" s="42"/>
      <c r="Y61" s="42">
        <v>1</v>
      </c>
      <c r="Z61" s="42"/>
      <c r="AA61" s="42">
        <v>1</v>
      </c>
      <c r="AB61" s="42"/>
      <c r="AC61" s="42">
        <v>1</v>
      </c>
      <c r="AD61" s="42"/>
      <c r="AE61" s="27"/>
      <c r="AF61" s="43"/>
    </row>
    <row r="62" spans="2:32" x14ac:dyDescent="0.25">
      <c r="B62" s="153"/>
      <c r="C62" s="46" t="s">
        <v>86</v>
      </c>
      <c r="D62" s="148"/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54"/>
    </row>
    <row r="63" spans="2:32" ht="18.75" customHeight="1" x14ac:dyDescent="0.25">
      <c r="B63" s="153"/>
      <c r="C63" s="47" t="s">
        <v>238</v>
      </c>
      <c r="D63" s="15"/>
      <c r="E63" s="15" t="s">
        <v>32</v>
      </c>
      <c r="F63" s="15" t="s">
        <v>32</v>
      </c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>
        <v>1</v>
      </c>
      <c r="T63" s="37"/>
      <c r="U63" s="37">
        <v>1</v>
      </c>
      <c r="V63" s="37"/>
      <c r="W63" s="37"/>
      <c r="X63" s="37"/>
      <c r="Y63" s="37"/>
      <c r="Z63" s="37"/>
      <c r="AA63" s="37"/>
      <c r="AB63" s="37"/>
      <c r="AC63" s="37"/>
      <c r="AD63" s="37"/>
      <c r="AE63" s="16"/>
      <c r="AF63" s="18"/>
    </row>
    <row r="64" spans="2:32" ht="25.5" x14ac:dyDescent="0.25">
      <c r="B64" s="153"/>
      <c r="C64" s="47" t="s">
        <v>239</v>
      </c>
      <c r="D64" s="15"/>
      <c r="E64" s="15" t="s">
        <v>32</v>
      </c>
      <c r="F64" s="15" t="s">
        <v>32</v>
      </c>
      <c r="G64" s="37"/>
      <c r="H64" s="37"/>
      <c r="I64" s="37"/>
      <c r="J64" s="37"/>
      <c r="K64" s="37"/>
      <c r="L64" s="37"/>
      <c r="M64" s="37"/>
      <c r="N64" s="37"/>
      <c r="O64" s="37">
        <v>1</v>
      </c>
      <c r="P64" s="37"/>
      <c r="Q64" s="37"/>
      <c r="R64" s="37"/>
      <c r="S64" s="37">
        <v>1</v>
      </c>
      <c r="T64" s="37"/>
      <c r="U64" s="37"/>
      <c r="V64" s="37"/>
      <c r="W64" s="37"/>
      <c r="X64" s="37"/>
      <c r="Y64" s="37">
        <v>1</v>
      </c>
      <c r="Z64" s="37"/>
      <c r="AA64" s="37"/>
      <c r="AB64" s="37"/>
      <c r="AC64" s="37"/>
      <c r="AD64" s="37"/>
      <c r="AE64" s="16"/>
      <c r="AF64" s="18"/>
    </row>
    <row r="65" spans="2:32" ht="25.5" x14ac:dyDescent="0.25">
      <c r="B65" s="153"/>
      <c r="C65" s="47" t="s">
        <v>240</v>
      </c>
      <c r="D65" s="15"/>
      <c r="E65" s="15" t="s">
        <v>32</v>
      </c>
      <c r="F65" s="15" t="s">
        <v>32</v>
      </c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>
        <v>1</v>
      </c>
      <c r="R65" s="37"/>
      <c r="S65" s="37">
        <v>1</v>
      </c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16"/>
      <c r="AF65" s="18"/>
    </row>
    <row r="66" spans="2:32" x14ac:dyDescent="0.25">
      <c r="B66" s="153"/>
      <c r="C66" s="47" t="s">
        <v>241</v>
      </c>
      <c r="D66" s="15"/>
      <c r="E66" s="15" t="s">
        <v>32</v>
      </c>
      <c r="F66" s="15" t="s">
        <v>32</v>
      </c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>
        <v>1</v>
      </c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16"/>
      <c r="AF66" s="18"/>
    </row>
    <row r="67" spans="2:32" ht="25.5" x14ac:dyDescent="0.25">
      <c r="B67" s="153"/>
      <c r="C67" s="47" t="s">
        <v>242</v>
      </c>
      <c r="D67" s="15"/>
      <c r="E67" s="15" t="s">
        <v>32</v>
      </c>
      <c r="F67" s="15" t="s">
        <v>32</v>
      </c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>
        <v>1</v>
      </c>
      <c r="T67" s="37"/>
      <c r="U67" s="37"/>
      <c r="V67" s="37"/>
      <c r="W67" s="37">
        <v>1</v>
      </c>
      <c r="X67" s="37"/>
      <c r="Y67" s="37"/>
      <c r="Z67" s="37"/>
      <c r="AA67" s="37"/>
      <c r="AB67" s="37"/>
      <c r="AC67" s="37"/>
      <c r="AD67" s="37"/>
      <c r="AE67" s="16"/>
      <c r="AF67" s="18"/>
    </row>
    <row r="68" spans="2:32" ht="38.25" x14ac:dyDescent="0.25">
      <c r="B68" s="153"/>
      <c r="C68" s="47" t="s">
        <v>244</v>
      </c>
      <c r="D68" s="15"/>
      <c r="E68" s="15" t="s">
        <v>32</v>
      </c>
      <c r="F68" s="15" t="s">
        <v>32</v>
      </c>
      <c r="G68" s="37"/>
      <c r="H68" s="37"/>
      <c r="I68" s="37"/>
      <c r="J68" s="37"/>
      <c r="K68" s="37"/>
      <c r="L68" s="37"/>
      <c r="M68" s="37">
        <v>1</v>
      </c>
      <c r="N68" s="37"/>
      <c r="O68" s="37"/>
      <c r="P68" s="37"/>
      <c r="Q68" s="37"/>
      <c r="R68" s="37"/>
      <c r="S68" s="37">
        <v>1</v>
      </c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16"/>
      <c r="AF68" s="18"/>
    </row>
    <row r="69" spans="2:32" ht="25.5" x14ac:dyDescent="0.25">
      <c r="B69" s="153"/>
      <c r="C69" s="47" t="s">
        <v>247</v>
      </c>
      <c r="D69" s="15"/>
      <c r="E69" s="15" t="s">
        <v>32</v>
      </c>
      <c r="F69" s="15" t="s">
        <v>32</v>
      </c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>
        <v>1</v>
      </c>
      <c r="T69" s="37"/>
      <c r="U69" s="37"/>
      <c r="V69" s="37"/>
      <c r="W69" s="37"/>
      <c r="X69" s="37"/>
      <c r="Y69" s="37"/>
      <c r="Z69" s="37"/>
      <c r="AA69" s="37">
        <v>1</v>
      </c>
      <c r="AB69" s="37"/>
      <c r="AC69" s="37"/>
      <c r="AD69" s="37"/>
      <c r="AE69" s="16"/>
      <c r="AF69" s="18"/>
    </row>
    <row r="70" spans="2:32" ht="21.75" customHeight="1" x14ac:dyDescent="0.25">
      <c r="B70" s="153"/>
      <c r="C70" s="47" t="s">
        <v>246</v>
      </c>
      <c r="D70" s="15"/>
      <c r="E70" s="15" t="s">
        <v>32</v>
      </c>
      <c r="F70" s="15" t="s">
        <v>32</v>
      </c>
      <c r="G70" s="37"/>
      <c r="H70" s="37"/>
      <c r="I70" s="37">
        <v>1</v>
      </c>
      <c r="J70" s="37"/>
      <c r="K70" s="37"/>
      <c r="L70" s="37"/>
      <c r="M70" s="37"/>
      <c r="N70" s="37"/>
      <c r="O70" s="37"/>
      <c r="P70" s="37"/>
      <c r="Q70" s="37"/>
      <c r="R70" s="37"/>
      <c r="S70" s="37">
        <v>1</v>
      </c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16"/>
      <c r="AF70" s="18"/>
    </row>
    <row r="71" spans="2:32" ht="38.25" x14ac:dyDescent="0.25">
      <c r="B71" s="153"/>
      <c r="C71" s="47" t="s">
        <v>243</v>
      </c>
      <c r="D71" s="15"/>
      <c r="E71" s="15" t="s">
        <v>32</v>
      </c>
      <c r="F71" s="15" t="s">
        <v>32</v>
      </c>
      <c r="G71" s="37"/>
      <c r="H71" s="37"/>
      <c r="I71" s="37"/>
      <c r="J71" s="37"/>
      <c r="K71" s="37">
        <v>1</v>
      </c>
      <c r="L71" s="37"/>
      <c r="M71" s="37"/>
      <c r="N71" s="37"/>
      <c r="O71" s="37"/>
      <c r="P71" s="37"/>
      <c r="Q71" s="37"/>
      <c r="R71" s="37"/>
      <c r="S71" s="37">
        <v>1</v>
      </c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16"/>
      <c r="AF71" s="18"/>
    </row>
    <row r="72" spans="2:32" ht="25.5" customHeight="1" thickBot="1" x14ac:dyDescent="0.3">
      <c r="B72" s="153"/>
      <c r="C72" s="49" t="s">
        <v>245</v>
      </c>
      <c r="D72" s="41"/>
      <c r="E72" s="41" t="s">
        <v>32</v>
      </c>
      <c r="F72" s="41" t="s">
        <v>32</v>
      </c>
      <c r="G72" s="42"/>
      <c r="H72" s="42"/>
      <c r="I72" s="42"/>
      <c r="J72" s="42"/>
      <c r="K72" s="42"/>
      <c r="L72" s="42"/>
      <c r="M72" s="42">
        <v>1</v>
      </c>
      <c r="N72" s="42"/>
      <c r="O72" s="42"/>
      <c r="P72" s="42"/>
      <c r="Q72" s="42"/>
      <c r="R72" s="42"/>
      <c r="S72" s="42">
        <v>1</v>
      </c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27"/>
      <c r="AF72" s="43"/>
    </row>
    <row r="73" spans="2:32" ht="15.75" thickBot="1" x14ac:dyDescent="0.3">
      <c r="B73" s="74" t="s">
        <v>73</v>
      </c>
      <c r="C73" s="150"/>
      <c r="D73" s="150"/>
      <c r="E73" s="150"/>
      <c r="F73" s="151"/>
      <c r="G73" s="34">
        <f t="shared" ref="G73:AD73" si="0">SUM(G11:G72)</f>
        <v>0</v>
      </c>
      <c r="H73" s="35">
        <f t="shared" si="0"/>
        <v>0</v>
      </c>
      <c r="I73" s="35">
        <f t="shared" si="0"/>
        <v>4</v>
      </c>
      <c r="J73" s="35">
        <f t="shared" si="0"/>
        <v>0</v>
      </c>
      <c r="K73" s="35">
        <f t="shared" si="0"/>
        <v>9</v>
      </c>
      <c r="L73" s="35">
        <f t="shared" si="0"/>
        <v>0</v>
      </c>
      <c r="M73" s="35">
        <f t="shared" si="0"/>
        <v>7</v>
      </c>
      <c r="N73" s="35">
        <f t="shared" si="0"/>
        <v>0</v>
      </c>
      <c r="O73" s="35">
        <f t="shared" si="0"/>
        <v>8</v>
      </c>
      <c r="P73" s="35">
        <f t="shared" si="0"/>
        <v>0</v>
      </c>
      <c r="Q73" s="35">
        <f t="shared" si="0"/>
        <v>5</v>
      </c>
      <c r="R73" s="35">
        <f t="shared" si="0"/>
        <v>0</v>
      </c>
      <c r="S73" s="35">
        <f t="shared" si="0"/>
        <v>21</v>
      </c>
      <c r="T73" s="35">
        <f t="shared" si="0"/>
        <v>0</v>
      </c>
      <c r="U73" s="35">
        <f t="shared" si="0"/>
        <v>8</v>
      </c>
      <c r="V73" s="35">
        <f t="shared" si="0"/>
        <v>0</v>
      </c>
      <c r="W73" s="35">
        <f t="shared" si="0"/>
        <v>7</v>
      </c>
      <c r="X73" s="35">
        <f t="shared" si="0"/>
        <v>0</v>
      </c>
      <c r="Y73" s="35">
        <f t="shared" si="0"/>
        <v>6</v>
      </c>
      <c r="Z73" s="35">
        <f t="shared" si="0"/>
        <v>0</v>
      </c>
      <c r="AA73" s="35">
        <f t="shared" si="0"/>
        <v>5</v>
      </c>
      <c r="AB73" s="35">
        <f t="shared" si="0"/>
        <v>0</v>
      </c>
      <c r="AC73" s="35">
        <f t="shared" si="0"/>
        <v>2</v>
      </c>
      <c r="AD73" s="36">
        <f t="shared" si="0"/>
        <v>0</v>
      </c>
      <c r="AE73" s="23"/>
      <c r="AF73" s="28"/>
    </row>
    <row r="74" spans="2:32" ht="15.75" customHeight="1" thickBot="1" x14ac:dyDescent="0.3">
      <c r="B74" s="139" t="s">
        <v>131</v>
      </c>
      <c r="C74" s="140"/>
      <c r="D74" s="140"/>
      <c r="E74" s="140"/>
      <c r="F74" s="141"/>
      <c r="G74" s="127">
        <f>IFERROR(H73/G73,0)</f>
        <v>0</v>
      </c>
      <c r="H74" s="128"/>
      <c r="I74" s="128">
        <f t="shared" ref="I74" si="1">IFERROR(J73/I73,0)</f>
        <v>0</v>
      </c>
      <c r="J74" s="128"/>
      <c r="K74" s="128">
        <f t="shared" ref="K74" si="2">IFERROR(L73/K73,0)</f>
        <v>0</v>
      </c>
      <c r="L74" s="128"/>
      <c r="M74" s="128">
        <f t="shared" ref="M74" si="3">IFERROR(N73/M73,0)</f>
        <v>0</v>
      </c>
      <c r="N74" s="128"/>
      <c r="O74" s="128">
        <f t="shared" ref="O74" si="4">IFERROR(P73/O73,0)</f>
        <v>0</v>
      </c>
      <c r="P74" s="128"/>
      <c r="Q74" s="128">
        <f t="shared" ref="Q74" si="5">IFERROR(R73/Q73,0)</f>
        <v>0</v>
      </c>
      <c r="R74" s="128"/>
      <c r="S74" s="128">
        <f t="shared" ref="S74" si="6">IFERROR(T73/S73,0)</f>
        <v>0</v>
      </c>
      <c r="T74" s="128"/>
      <c r="U74" s="128">
        <f t="shared" ref="U74" si="7">IFERROR(V73/U73,0)</f>
        <v>0</v>
      </c>
      <c r="V74" s="128"/>
      <c r="W74" s="128">
        <f t="shared" ref="W74" si="8">IFERROR(X73/W73,0)</f>
        <v>0</v>
      </c>
      <c r="X74" s="128"/>
      <c r="Y74" s="128">
        <f t="shared" ref="Y74" si="9">IFERROR(Z73/Y73,0)</f>
        <v>0</v>
      </c>
      <c r="Z74" s="128"/>
      <c r="AA74" s="128">
        <f t="shared" ref="AA74" si="10">IFERROR(AB73/AA73,0)</f>
        <v>0</v>
      </c>
      <c r="AB74" s="128"/>
      <c r="AC74" s="128">
        <f t="shared" ref="AC74" si="11">IFERROR(AD73/AC73,0)</f>
        <v>0</v>
      </c>
      <c r="AD74" s="129"/>
    </row>
    <row r="77" spans="2:32" x14ac:dyDescent="0.25">
      <c r="G77" t="s">
        <v>137</v>
      </c>
      <c r="L77">
        <f>+H73+J73+L73+N73+P73+R73+T73+V73+X73+Z73+AB73+AD73</f>
        <v>0</v>
      </c>
    </row>
    <row r="78" spans="2:32" x14ac:dyDescent="0.25">
      <c r="G78" t="s">
        <v>123</v>
      </c>
      <c r="L78">
        <f>+G73+I73+K73+M73+O73+Q73+S73+U73+W73+Y73+AA73+AC73</f>
        <v>82</v>
      </c>
    </row>
    <row r="79" spans="2:32" x14ac:dyDescent="0.25">
      <c r="G79" t="s">
        <v>138</v>
      </c>
      <c r="L79" s="65">
        <f>IFERROR(L77/L78,0)</f>
        <v>0</v>
      </c>
    </row>
  </sheetData>
  <mergeCells count="52">
    <mergeCell ref="B74:F74"/>
    <mergeCell ref="D19:AF19"/>
    <mergeCell ref="D24:AF24"/>
    <mergeCell ref="D28:AF28"/>
    <mergeCell ref="D33:AF33"/>
    <mergeCell ref="D41:AF41"/>
    <mergeCell ref="D45:AF45"/>
    <mergeCell ref="D57:AF57"/>
    <mergeCell ref="D62:AF62"/>
    <mergeCell ref="D11:F11"/>
    <mergeCell ref="G11:AD11"/>
    <mergeCell ref="Q74:R74"/>
    <mergeCell ref="S74:T74"/>
    <mergeCell ref="U74:V74"/>
    <mergeCell ref="W74:X74"/>
    <mergeCell ref="Y74:Z74"/>
    <mergeCell ref="G74:H74"/>
    <mergeCell ref="I74:J74"/>
    <mergeCell ref="K74:L74"/>
    <mergeCell ref="M74:N74"/>
    <mergeCell ref="O74:P74"/>
    <mergeCell ref="B73:F73"/>
    <mergeCell ref="B11:B72"/>
    <mergeCell ref="AA74:AB74"/>
    <mergeCell ref="AC74:AD74"/>
    <mergeCell ref="G9:H9"/>
    <mergeCell ref="I9:J9"/>
    <mergeCell ref="K9:L9"/>
    <mergeCell ref="B8:B10"/>
    <mergeCell ref="C8:C10"/>
    <mergeCell ref="D8:F9"/>
    <mergeCell ref="G8:L8"/>
    <mergeCell ref="M8:R8"/>
    <mergeCell ref="S8:X8"/>
    <mergeCell ref="Y8:AD8"/>
    <mergeCell ref="AE8:AE10"/>
    <mergeCell ref="AF8:AF10"/>
    <mergeCell ref="M9:N9"/>
    <mergeCell ref="O9:P9"/>
    <mergeCell ref="AC9:AD9"/>
    <mergeCell ref="Q9:R9"/>
    <mergeCell ref="S9:T9"/>
    <mergeCell ref="U9:V9"/>
    <mergeCell ref="W9:X9"/>
    <mergeCell ref="Y9:Z9"/>
    <mergeCell ref="AA9:AB9"/>
    <mergeCell ref="B7:AF7"/>
    <mergeCell ref="B1:AD1"/>
    <mergeCell ref="AE1:AF3"/>
    <mergeCell ref="B2:AD2"/>
    <mergeCell ref="B3:AD3"/>
    <mergeCell ref="B6:AF6"/>
  </mergeCells>
  <conditionalFormatting sqref="G20:AD23 G25:AD27 G29:AD32 G34:AD40 G42:AD44 G46:AD56 G58:AD61 G63:AD72 G12:G18 H13:H18 J13:J18 L13:L18 N13:N18 P13:P18 R13:R18 T13:T18 V13:V18 X13:X18 Z13:Z18 AB13:AB18 AD13:AD18 I12:I18 K12:K18 M12:M18 O12:O18 Q12:Q18 S12:S18 U12:U18 W12:W18 Y12:Y18 AA12:AA18 AC12:AC18">
    <cfRule type="cellIs" dxfId="57" priority="127" operator="equal">
      <formula>1</formula>
    </cfRule>
    <cfRule type="cellIs" dxfId="56" priority="128" operator="equal">
      <formula>1</formula>
    </cfRule>
  </conditionalFormatting>
  <conditionalFormatting sqref="G12:K12 AC20:AC23 AA20:AA23 Y20:Y23 W20:W23 U20:U23 S20:S23 Q20:Q23 O20:O23 M20:M23 K20:K23 I20:I23 G20:G23 G25:G27 I25:I27 K25:K27 M25:M27 O25:O27 Q25:Q27 S25:S27 U25:U27 W25:W27 Y25:Y27 AA25:AA27 AC25:AC27 AC29:AC32 AA29:AA32 Y29:Y32 W29:W32 U29:U32 S29:S32 Q29:Q32 O29:O32 M29:M32 K29:K32 I29:I32 G29:G32 G34:G40 I34:I40 K34:K40 M34:M40 O34:O40 Q34:Q40 S34:S40 U34:U40 W34:W40 Y34:Y40 AA34:AA40 AC34:AC40 AC42:AC44 AA42:AA44 Y42:Y44 W42:W44 U42:U44 S42:S44 Q42:Q44 O42:O44 M42:M44 K42:K44 I42:I44 G42:G44 G46:G56 I46:I56 K46:K56 M46:M56 O46:O56 Q46:Q56 S46:S56 U46:U56 W46:W56 Y46:Y56 AA46:AA56 AC46:AC56 AC58:AC61 AA58:AA61 Y58:Y61 W58:W61 U58:U61 S58:S61 Q58:Q61 O58:O61 M58:M61 K58:K61 I58:I61 G58:G61 G63:G72 I63:I72 K63:K72 M63:M72 O63:O72 Q63:Q72 S63:S72 U63:U72 W63:W72 Y63:Y72 AA63:AA72 AC63:AC72 G13:G18 I13:I18 K13:K18 M13:M18 O13:O18 Q13:Q18 S13:S18 U13:U18 W13:W18 Y13:Y18 AA13:AA18 AC13:AC18">
    <cfRule type="cellIs" dxfId="55" priority="126" operator="equal">
      <formula>1</formula>
    </cfRule>
  </conditionalFormatting>
  <conditionalFormatting sqref="H12">
    <cfRule type="cellIs" dxfId="54" priority="124" operator="equal">
      <formula>1</formula>
    </cfRule>
    <cfRule type="cellIs" dxfId="53" priority="125" operator="equal">
      <formula>1</formula>
    </cfRule>
  </conditionalFormatting>
  <conditionalFormatting sqref="J12">
    <cfRule type="cellIs" dxfId="52" priority="119" operator="equal">
      <formula>1</formula>
    </cfRule>
    <cfRule type="cellIs" dxfId="51" priority="120" operator="equal">
      <formula>1</formula>
    </cfRule>
  </conditionalFormatting>
  <conditionalFormatting sqref="L12">
    <cfRule type="cellIs" dxfId="50" priority="116" operator="equal">
      <formula>1</formula>
    </cfRule>
  </conditionalFormatting>
  <conditionalFormatting sqref="L12">
    <cfRule type="cellIs" dxfId="49" priority="114" operator="equal">
      <formula>1</formula>
    </cfRule>
    <cfRule type="cellIs" dxfId="48" priority="115" operator="equal">
      <formula>1</formula>
    </cfRule>
  </conditionalFormatting>
  <conditionalFormatting sqref="N12">
    <cfRule type="cellIs" dxfId="47" priority="111" operator="equal">
      <formula>1</formula>
    </cfRule>
  </conditionalFormatting>
  <conditionalFormatting sqref="N12">
    <cfRule type="cellIs" dxfId="46" priority="109" operator="equal">
      <formula>1</formula>
    </cfRule>
    <cfRule type="cellIs" dxfId="45" priority="110" operator="equal">
      <formula>1</formula>
    </cfRule>
  </conditionalFormatting>
  <conditionalFormatting sqref="P12">
    <cfRule type="cellIs" dxfId="44" priority="106" operator="equal">
      <formula>1</formula>
    </cfRule>
  </conditionalFormatting>
  <conditionalFormatting sqref="P12">
    <cfRule type="cellIs" dxfId="43" priority="104" operator="equal">
      <formula>1</formula>
    </cfRule>
    <cfRule type="cellIs" dxfId="42" priority="105" operator="equal">
      <formula>1</formula>
    </cfRule>
  </conditionalFormatting>
  <conditionalFormatting sqref="R12">
    <cfRule type="cellIs" dxfId="41" priority="101" operator="equal">
      <formula>1</formula>
    </cfRule>
  </conditionalFormatting>
  <conditionalFormatting sqref="R12">
    <cfRule type="cellIs" dxfId="40" priority="99" operator="equal">
      <formula>1</formula>
    </cfRule>
    <cfRule type="cellIs" dxfId="39" priority="100" operator="equal">
      <formula>1</formula>
    </cfRule>
  </conditionalFormatting>
  <conditionalFormatting sqref="T12">
    <cfRule type="cellIs" dxfId="38" priority="96" operator="equal">
      <formula>1</formula>
    </cfRule>
  </conditionalFormatting>
  <conditionalFormatting sqref="T12">
    <cfRule type="cellIs" dxfId="37" priority="94" operator="equal">
      <formula>1</formula>
    </cfRule>
    <cfRule type="cellIs" dxfId="36" priority="95" operator="equal">
      <formula>1</formula>
    </cfRule>
  </conditionalFormatting>
  <conditionalFormatting sqref="V12">
    <cfRule type="cellIs" dxfId="35" priority="91" operator="equal">
      <formula>1</formula>
    </cfRule>
  </conditionalFormatting>
  <conditionalFormatting sqref="V12">
    <cfRule type="cellIs" dxfId="34" priority="89" operator="equal">
      <formula>1</formula>
    </cfRule>
    <cfRule type="cellIs" dxfId="33" priority="90" operator="equal">
      <formula>1</formula>
    </cfRule>
  </conditionalFormatting>
  <conditionalFormatting sqref="X12">
    <cfRule type="cellIs" dxfId="32" priority="86" operator="equal">
      <formula>1</formula>
    </cfRule>
  </conditionalFormatting>
  <conditionalFormatting sqref="X12">
    <cfRule type="cellIs" dxfId="31" priority="84" operator="equal">
      <formula>1</formula>
    </cfRule>
    <cfRule type="cellIs" dxfId="30" priority="85" operator="equal">
      <formula>1</formula>
    </cfRule>
  </conditionalFormatting>
  <conditionalFormatting sqref="Z12">
    <cfRule type="cellIs" dxfId="29" priority="81" operator="equal">
      <formula>1</formula>
    </cfRule>
  </conditionalFormatting>
  <conditionalFormatting sqref="Z12">
    <cfRule type="cellIs" dxfId="28" priority="79" operator="equal">
      <formula>1</formula>
    </cfRule>
    <cfRule type="cellIs" dxfId="27" priority="80" operator="equal">
      <formula>1</formula>
    </cfRule>
  </conditionalFormatting>
  <conditionalFormatting sqref="AB12">
    <cfRule type="cellIs" dxfId="26" priority="76" operator="equal">
      <formula>1</formula>
    </cfRule>
  </conditionalFormatting>
  <conditionalFormatting sqref="AB12">
    <cfRule type="cellIs" dxfId="25" priority="74" operator="equal">
      <formula>1</formula>
    </cfRule>
    <cfRule type="cellIs" dxfId="24" priority="75" operator="equal">
      <formula>1</formula>
    </cfRule>
  </conditionalFormatting>
  <conditionalFormatting sqref="AD12">
    <cfRule type="cellIs" dxfId="23" priority="71" operator="equal">
      <formula>1</formula>
    </cfRule>
  </conditionalFormatting>
  <conditionalFormatting sqref="AD12">
    <cfRule type="cellIs" dxfId="22" priority="69" operator="equal">
      <formula>1</formula>
    </cfRule>
    <cfRule type="cellIs" dxfId="21" priority="70" operator="equal">
      <formula>1</formula>
    </cfRule>
  </conditionalFormatting>
  <conditionalFormatting sqref="AC20:AC23 AA20:AA23 Y20:Y23 W20:W23 U20:U23 S20:S23 Q20:Q23 O20:O23 M20:M23 K20:K23 I20:I23 G20:G23 G25:G27 I25:I27 K25:K27 M25:M27 O25:O27 Q25:Q27 S25:S27 U25:U27 W25:W27 Y25:Y27 AA25:AA27 AC25:AC27 AC29:AC32 AA29:AA32 Y29:Y32 W29:W32 U29:U32 S29:S32 Q29:Q32 O29:O32 M29:M32 K29:K32 I29:I32 G29:G32 G34:G40 I34:I40 K34:K40 M34:M40 O34:O40 Q34:Q40 S34:S40 U34:U40 W34:W40 Y34:Y40 AA34:AA40 AC34:AC40 AC42:AC44 AA42:AA44 Y42:Y44 W42:W44 U42:U44 S42:S44 Q42:Q44 O42:O44 M42:M44 K42:K44 I42:I44 G42:G44 G46:G56 I46:I56 K46:K56 M46:M56 O46:O56 Q46:Q56 S46:S56 U46:U56 W46:W56 Y46:Y56 AA46:AA56 AC46:AC56 AC58:AC61 AA58:AA61 Y58:Y61 W58:W61 U58:U61 S58:S61 Q58:Q61 O58:O61 M58:M61 K58:K61 I58:I61 G58:G61 G63:G72 I63:I72 K63:K72 M63:M72 O63:O72 Q63:Q72 S63:S72 U63:U72 W63:W72 Y63:Y72 AA63:AA72 AC63:AC72 G12:G18 I13:I18 K13:K18 M13:M18 O13:O18 Q13:Q18 S13:S18 U13:U18 W13:W18 Y13:Y18 AA13:AA18 AC13:AC18">
    <cfRule type="cellIs" dxfId="20" priority="66" operator="equal">
      <formula>1</formula>
    </cfRule>
  </conditionalFormatting>
  <conditionalFormatting sqref="I12">
    <cfRule type="cellIs" dxfId="19" priority="61" operator="equal">
      <formula>1</formula>
    </cfRule>
  </conditionalFormatting>
  <conditionalFormatting sqref="K12">
    <cfRule type="cellIs" dxfId="18" priority="56" operator="equal">
      <formula>1</formula>
    </cfRule>
  </conditionalFormatting>
  <conditionalFormatting sqref="M12">
    <cfRule type="cellIs" dxfId="17" priority="54" operator="equal">
      <formula>1</formula>
    </cfRule>
  </conditionalFormatting>
  <conditionalFormatting sqref="M12">
    <cfRule type="cellIs" dxfId="16" priority="50" operator="equal">
      <formula>1</formula>
    </cfRule>
  </conditionalFormatting>
  <conditionalFormatting sqref="O12">
    <cfRule type="cellIs" dxfId="15" priority="48" operator="equal">
      <formula>1</formula>
    </cfRule>
  </conditionalFormatting>
  <conditionalFormatting sqref="O12">
    <cfRule type="cellIs" dxfId="14" priority="44" operator="equal">
      <formula>1</formula>
    </cfRule>
  </conditionalFormatting>
  <conditionalFormatting sqref="Q12">
    <cfRule type="cellIs" dxfId="13" priority="42" operator="equal">
      <formula>1</formula>
    </cfRule>
  </conditionalFormatting>
  <conditionalFormatting sqref="Q12">
    <cfRule type="cellIs" dxfId="12" priority="38" operator="equal">
      <formula>1</formula>
    </cfRule>
  </conditionalFormatting>
  <conditionalFormatting sqref="S12">
    <cfRule type="cellIs" dxfId="11" priority="36" operator="equal">
      <formula>1</formula>
    </cfRule>
  </conditionalFormatting>
  <conditionalFormatting sqref="S12">
    <cfRule type="cellIs" dxfId="10" priority="32" operator="equal">
      <formula>1</formula>
    </cfRule>
  </conditionalFormatting>
  <conditionalFormatting sqref="U12">
    <cfRule type="cellIs" dxfId="9" priority="30" operator="equal">
      <formula>1</formula>
    </cfRule>
  </conditionalFormatting>
  <conditionalFormatting sqref="U12">
    <cfRule type="cellIs" dxfId="8" priority="26" operator="equal">
      <formula>1</formula>
    </cfRule>
  </conditionalFormatting>
  <conditionalFormatting sqref="W12">
    <cfRule type="cellIs" dxfId="7" priority="24" operator="equal">
      <formula>1</formula>
    </cfRule>
  </conditionalFormatting>
  <conditionalFormatting sqref="W12">
    <cfRule type="cellIs" dxfId="6" priority="20" operator="equal">
      <formula>1</formula>
    </cfRule>
  </conditionalFormatting>
  <conditionalFormatting sqref="Y12">
    <cfRule type="cellIs" dxfId="5" priority="18" operator="equal">
      <formula>1</formula>
    </cfRule>
  </conditionalFormatting>
  <conditionalFormatting sqref="Y12">
    <cfRule type="cellIs" dxfId="4" priority="14" operator="equal">
      <formula>1</formula>
    </cfRule>
  </conditionalFormatting>
  <conditionalFormatting sqref="AA12">
    <cfRule type="cellIs" dxfId="3" priority="12" operator="equal">
      <formula>1</formula>
    </cfRule>
  </conditionalFormatting>
  <conditionalFormatting sqref="AA12">
    <cfRule type="cellIs" dxfId="2" priority="8" operator="equal">
      <formula>1</formula>
    </cfRule>
  </conditionalFormatting>
  <conditionalFormatting sqref="AC12">
    <cfRule type="cellIs" dxfId="1" priority="6" operator="equal">
      <formula>1</formula>
    </cfRule>
  </conditionalFormatting>
  <conditionalFormatting sqref="AC12">
    <cfRule type="cellIs" dxfId="0" priority="2" operator="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21414-2C5C-485C-8820-A1426E0DC9BC}">
  <dimension ref="B1:AF73"/>
  <sheetViews>
    <sheetView topLeftCell="B16" workbookViewId="0">
      <selection activeCell="B12" sqref="B12"/>
    </sheetView>
  </sheetViews>
  <sheetFormatPr baseColWidth="10" defaultRowHeight="15" x14ac:dyDescent="0.25"/>
  <cols>
    <col min="2" max="2" width="26.42578125" customWidth="1"/>
    <col min="3" max="3" width="15" customWidth="1"/>
    <col min="4" max="4" width="15.140625" customWidth="1"/>
    <col min="5" max="5" width="13.7109375" customWidth="1"/>
  </cols>
  <sheetData>
    <row r="1" spans="2:32" ht="22.5" customHeight="1" x14ac:dyDescent="0.25">
      <c r="B1" s="77" t="s">
        <v>74</v>
      </c>
      <c r="C1" s="78"/>
      <c r="D1" s="78"/>
      <c r="E1" s="78"/>
      <c r="F1" s="78"/>
      <c r="G1" s="78"/>
      <c r="H1" s="78"/>
      <c r="I1" s="78"/>
      <c r="J1" s="78"/>
      <c r="K1" s="78"/>
      <c r="L1" s="79"/>
      <c r="M1" s="77"/>
      <c r="N1" s="78"/>
      <c r="O1" s="79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1"/>
      <c r="AF1" s="61"/>
    </row>
    <row r="2" spans="2:32" ht="21" customHeight="1" x14ac:dyDescent="0.25">
      <c r="B2" s="80" t="s">
        <v>75</v>
      </c>
      <c r="C2" s="81"/>
      <c r="D2" s="81"/>
      <c r="E2" s="81"/>
      <c r="F2" s="81"/>
      <c r="G2" s="81"/>
      <c r="H2" s="81"/>
      <c r="I2" s="81"/>
      <c r="J2" s="81"/>
      <c r="K2" s="81"/>
      <c r="L2" s="82"/>
      <c r="M2" s="80"/>
      <c r="N2" s="81"/>
      <c r="O2" s="82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1"/>
      <c r="AF2" s="61"/>
    </row>
    <row r="3" spans="2:32" ht="22.5" customHeight="1" thickBot="1" x14ac:dyDescent="0.3">
      <c r="B3" s="83" t="s">
        <v>76</v>
      </c>
      <c r="C3" s="84"/>
      <c r="D3" s="84"/>
      <c r="E3" s="84"/>
      <c r="F3" s="84"/>
      <c r="G3" s="84"/>
      <c r="H3" s="84"/>
      <c r="I3" s="84"/>
      <c r="J3" s="84"/>
      <c r="K3" s="84"/>
      <c r="L3" s="85"/>
      <c r="M3" s="83"/>
      <c r="N3" s="84"/>
      <c r="O3" s="85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1"/>
      <c r="AF3" s="61"/>
    </row>
    <row r="6" spans="2:32" x14ac:dyDescent="0.25">
      <c r="B6" s="56" t="s">
        <v>130</v>
      </c>
      <c r="C6" s="57" t="s">
        <v>110</v>
      </c>
      <c r="D6" s="57" t="s">
        <v>111</v>
      </c>
      <c r="E6" s="57" t="s">
        <v>112</v>
      </c>
      <c r="F6" s="57" t="s">
        <v>113</v>
      </c>
      <c r="G6" s="57" t="s">
        <v>114</v>
      </c>
      <c r="H6" s="57" t="s">
        <v>115</v>
      </c>
      <c r="I6" s="57" t="s">
        <v>116</v>
      </c>
      <c r="J6" s="57" t="s">
        <v>117</v>
      </c>
      <c r="K6" s="57" t="s">
        <v>118</v>
      </c>
      <c r="L6" s="57" t="s">
        <v>119</v>
      </c>
      <c r="M6" s="57" t="s">
        <v>120</v>
      </c>
      <c r="N6" s="57" t="s">
        <v>121</v>
      </c>
      <c r="O6" s="57" t="s">
        <v>122</v>
      </c>
    </row>
    <row r="7" spans="2:32" x14ac:dyDescent="0.25">
      <c r="B7" s="59" t="s">
        <v>123</v>
      </c>
      <c r="C7" s="57">
        <f>+'H Y S'!G51+'MP-MT'!I25+'CAPA Y SEN'!G73</f>
        <v>7</v>
      </c>
      <c r="D7" s="57">
        <f>+'H Y S'!I51+'MP-MT'!K25+'CAPA Y SEN'!I73</f>
        <v>16</v>
      </c>
      <c r="E7" s="57">
        <f>+'H Y S'!K51+'MP-MT'!M25+'CAPA Y SEN'!K73</f>
        <v>27</v>
      </c>
      <c r="F7" s="57">
        <f>+'H Y S'!M51+'MP-MT'!O25+'CAPA Y SEN'!M73</f>
        <v>19</v>
      </c>
      <c r="G7" s="57">
        <f>+'H Y S'!O51+'MP-MT'!Q25+'CAPA Y SEN'!O73</f>
        <v>23</v>
      </c>
      <c r="H7" s="57">
        <f>+'H Y S'!Q51+'MP-MT'!S25+'CAPA Y SEN'!Q73</f>
        <v>25</v>
      </c>
      <c r="I7" s="57">
        <f>+'H Y S'!S51+'MP-MT'!U25+'CAPA Y SEN'!S73</f>
        <v>37</v>
      </c>
      <c r="J7" s="57">
        <f>+'H Y S'!U51+'MP-MT'!W25+'CAPA Y SEN'!U73</f>
        <v>18</v>
      </c>
      <c r="K7" s="57">
        <f>+'H Y S'!W51+'MP-MT'!Y25+'CAPA Y SEN'!W73</f>
        <v>29</v>
      </c>
      <c r="L7" s="57">
        <f>+'H Y S'!Y51+'MP-MT'!AA25+'CAPA Y SEN'!Y73</f>
        <v>20</v>
      </c>
      <c r="M7" s="57">
        <f>+'H Y S'!AA51+'MP-MT'!AC25+'CAPA Y SEN'!AA73+'CAPA Y SEN'!AA73</f>
        <v>21</v>
      </c>
      <c r="N7" s="57">
        <f>+'H Y S'!AC51+'MP-MT'!AE25+'CAPA Y SEN'!AC73</f>
        <v>15</v>
      </c>
      <c r="O7" s="57">
        <f>SUM(C7:N7)</f>
        <v>257</v>
      </c>
    </row>
    <row r="8" spans="2:32" x14ac:dyDescent="0.25">
      <c r="B8" s="59" t="s">
        <v>124</v>
      </c>
      <c r="C8" s="57">
        <f>+'H Y S'!H51+'MP-MT'!J25+'CAPA Y SEN'!H73</f>
        <v>7</v>
      </c>
      <c r="D8" s="57">
        <f>+'H Y S'!J51+'MP-MT'!L25+'CAPA Y SEN'!J73</f>
        <v>0</v>
      </c>
      <c r="E8" s="57">
        <f>+'H Y S'!L51+'MP-MT'!N25+'CAPA Y SEN'!L73</f>
        <v>0</v>
      </c>
      <c r="F8" s="57">
        <f>+'H Y S'!N51+'MP-MT'!P25+'CAPA Y SEN'!N73</f>
        <v>0</v>
      </c>
      <c r="G8" s="57">
        <f>+'H Y S'!P51+'MP-MT'!R25+'CAPA Y SEN'!P73</f>
        <v>0</v>
      </c>
      <c r="H8" s="57">
        <f>+'H Y S'!R51+'MP-MT'!T25+'CAPA Y SEN'!R73</f>
        <v>0</v>
      </c>
      <c r="I8" s="57">
        <f>+'H Y S'!T51+'MP-MT'!V25+'CAPA Y SEN'!T73</f>
        <v>0</v>
      </c>
      <c r="J8" s="57">
        <f>+'H Y S'!V51+'MP-MT'!X25+'CAPA Y SEN'!V73</f>
        <v>0</v>
      </c>
      <c r="K8" s="57">
        <f>+'H Y S'!X51+'MP-MT'!Z25+'CAPA Y SEN'!X73</f>
        <v>0</v>
      </c>
      <c r="L8" s="57">
        <f>+'H Y S'!Z51+'MP-MT'!AB25+'CAPA Y SEN'!Z73</f>
        <v>0</v>
      </c>
      <c r="M8" s="57">
        <f>+'H Y S'!AB51+'MP-MT'!AD25+'CAPA Y SEN'!AB73</f>
        <v>0</v>
      </c>
      <c r="N8" s="57">
        <f>+'H Y S'!AD51+'MP-MT'!AF25+'CAPA Y SEN'!AD73</f>
        <v>0</v>
      </c>
      <c r="O8" s="57">
        <f>SUM(C8:N8)</f>
        <v>7</v>
      </c>
    </row>
    <row r="9" spans="2:32" ht="30" x14ac:dyDescent="0.25">
      <c r="B9" s="59" t="s">
        <v>125</v>
      </c>
      <c r="C9" s="58">
        <f>(+C8/C7)</f>
        <v>1</v>
      </c>
      <c r="D9" s="58">
        <f>(+D8/D7)</f>
        <v>0</v>
      </c>
      <c r="E9" s="58">
        <f t="shared" ref="E9:N9" si="0">(+E8/E7)</f>
        <v>0</v>
      </c>
      <c r="F9" s="58">
        <f t="shared" si="0"/>
        <v>0</v>
      </c>
      <c r="G9" s="58">
        <f t="shared" si="0"/>
        <v>0</v>
      </c>
      <c r="H9" s="58">
        <f t="shared" si="0"/>
        <v>0</v>
      </c>
      <c r="I9" s="58">
        <f t="shared" si="0"/>
        <v>0</v>
      </c>
      <c r="J9" s="58">
        <f t="shared" si="0"/>
        <v>0</v>
      </c>
      <c r="K9" s="58">
        <f t="shared" si="0"/>
        <v>0</v>
      </c>
      <c r="L9" s="58">
        <f t="shared" si="0"/>
        <v>0</v>
      </c>
      <c r="M9" s="58">
        <f t="shared" si="0"/>
        <v>0</v>
      </c>
      <c r="N9" s="58">
        <f t="shared" si="0"/>
        <v>0</v>
      </c>
      <c r="O9" s="58">
        <f>(+O8/O7)</f>
        <v>2.7237354085603113E-2</v>
      </c>
    </row>
    <row r="51" spans="2:6" x14ac:dyDescent="0.25">
      <c r="B51" s="71" t="s">
        <v>158</v>
      </c>
      <c r="C51" s="56" t="s">
        <v>162</v>
      </c>
      <c r="D51" s="56" t="s">
        <v>159</v>
      </c>
      <c r="E51" s="72">
        <v>0.2</v>
      </c>
      <c r="F51" s="65"/>
    </row>
    <row r="52" spans="2:6" x14ac:dyDescent="0.25">
      <c r="C52" s="56"/>
      <c r="D52" s="56" t="s">
        <v>160</v>
      </c>
      <c r="E52" s="72">
        <f>(C8+D8+E8)/O7</f>
        <v>2.7237354085603113E-2</v>
      </c>
    </row>
    <row r="53" spans="2:6" x14ac:dyDescent="0.25">
      <c r="C53" s="56" t="s">
        <v>161</v>
      </c>
      <c r="D53" s="56" t="s">
        <v>159</v>
      </c>
      <c r="E53" s="72">
        <v>0.4</v>
      </c>
    </row>
    <row r="54" spans="2:6" x14ac:dyDescent="0.25">
      <c r="C54" s="56"/>
      <c r="D54" s="56" t="s">
        <v>160</v>
      </c>
      <c r="E54" s="72">
        <f>(C8+D8+E8+F8+G8+H8)/O7</f>
        <v>2.7237354085603113E-2</v>
      </c>
    </row>
    <row r="55" spans="2:6" x14ac:dyDescent="0.25">
      <c r="C55" s="56" t="s">
        <v>163</v>
      </c>
      <c r="D55" s="56" t="s">
        <v>159</v>
      </c>
      <c r="E55" s="72">
        <v>0.6</v>
      </c>
    </row>
    <row r="56" spans="2:6" x14ac:dyDescent="0.25">
      <c r="C56" s="56"/>
      <c r="D56" s="56" t="s">
        <v>160</v>
      </c>
      <c r="E56" s="72">
        <f>(C8+D8+E8+F8+G8+H8+I8+J8+K8)/O7</f>
        <v>2.7237354085603113E-2</v>
      </c>
    </row>
    <row r="57" spans="2:6" x14ac:dyDescent="0.25">
      <c r="C57" s="56" t="s">
        <v>164</v>
      </c>
      <c r="D57" s="56" t="s">
        <v>159</v>
      </c>
      <c r="E57" s="72">
        <v>0.9</v>
      </c>
    </row>
    <row r="58" spans="2:6" x14ac:dyDescent="0.25">
      <c r="C58" s="56"/>
      <c r="D58" s="56" t="s">
        <v>160</v>
      </c>
      <c r="E58" s="72">
        <f>(C8+D8+E8+F8+G8+H8+I8+J8+K8+L8+M8+N8)/O7</f>
        <v>2.7237354085603113E-2</v>
      </c>
    </row>
    <row r="68" spans="2:5" x14ac:dyDescent="0.25">
      <c r="B68" t="s">
        <v>132</v>
      </c>
    </row>
    <row r="70" spans="2:5" ht="30" x14ac:dyDescent="0.25">
      <c r="B70" s="66" t="s">
        <v>133</v>
      </c>
      <c r="C70" s="67" t="s">
        <v>140</v>
      </c>
      <c r="D70" s="67" t="s">
        <v>124</v>
      </c>
      <c r="E70" s="66" t="s">
        <v>139</v>
      </c>
    </row>
    <row r="71" spans="2:5" x14ac:dyDescent="0.25">
      <c r="B71" s="56" t="s">
        <v>134</v>
      </c>
      <c r="C71" s="57">
        <f>'H Y S'!L56</f>
        <v>108</v>
      </c>
      <c r="D71" s="57">
        <f>'H Y S'!L55</f>
        <v>7</v>
      </c>
      <c r="E71" s="58">
        <f>'H Y S'!L57</f>
        <v>6.4814814814814811E-2</v>
      </c>
    </row>
    <row r="72" spans="2:5" x14ac:dyDescent="0.25">
      <c r="B72" s="56" t="s">
        <v>135</v>
      </c>
      <c r="C72" s="57">
        <f>+'MP-MT'!N30</f>
        <v>62</v>
      </c>
      <c r="D72" s="57">
        <f>+'MP-MT'!N29</f>
        <v>0</v>
      </c>
      <c r="E72" s="58">
        <f>'MP-MT'!N31</f>
        <v>0</v>
      </c>
    </row>
    <row r="73" spans="2:5" x14ac:dyDescent="0.25">
      <c r="B73" s="56" t="s">
        <v>136</v>
      </c>
      <c r="C73" s="57">
        <f>+'CAPA Y SEN'!L78</f>
        <v>82</v>
      </c>
      <c r="D73" s="57">
        <f>+'CAPA Y SEN'!L77</f>
        <v>0</v>
      </c>
      <c r="E73" s="58">
        <f>'CAPA Y SEN'!L79</f>
        <v>0</v>
      </c>
    </row>
  </sheetData>
  <mergeCells count="4">
    <mergeCell ref="B1:L1"/>
    <mergeCell ref="B2:L2"/>
    <mergeCell ref="B3:L3"/>
    <mergeCell ref="M1:O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 Y S</vt:lpstr>
      <vt:lpstr>MP-MT</vt:lpstr>
      <vt:lpstr>CAPA Y SEN</vt:lpstr>
      <vt:lpstr>CUMPLIMIETO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Caliche</dc:creator>
  <cp:lastModifiedBy>Didier Arturo Hurtado Mosquera</cp:lastModifiedBy>
  <dcterms:created xsi:type="dcterms:W3CDTF">2023-01-23T19:25:27Z</dcterms:created>
  <dcterms:modified xsi:type="dcterms:W3CDTF">2023-02-10T17:09:00Z</dcterms:modified>
</cp:coreProperties>
</file>